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drussell/Box Sync/BCG/BCG Partnership/COE Resources/Quid Labs/Hot Companies/"/>
    </mc:Choice>
  </mc:AlternateContent>
  <bookViews>
    <workbookView xWindow="-480" yWindow="460" windowWidth="33600" windowHeight="19480" tabRatio="500" activeTab="6"/>
  </bookViews>
  <sheets>
    <sheet name="Instructions" sheetId="8" r:id="rId1"/>
    <sheet name="Input - companies list" sheetId="1" r:id="rId2"/>
    <sheet name="Input - target event report" sheetId="2" r:id="rId3"/>
    <sheet name="Weights - Company ranking" sheetId="5" r:id="rId4"/>
    <sheet name="Output  - Company ranking" sheetId="3" r:id="rId5"/>
    <sheet name="Weights - Cluster ranking" sheetId="6" r:id="rId6"/>
    <sheet name="Output - Cluster ranking" sheetId="7" r:id="rId7"/>
  </sheets>
  <definedNames>
    <definedName name="_xlnm._FilterDatabase" localSheetId="2" hidden="1">'Input - target event report'!$A$1:$L$1000</definedName>
    <definedName name="_xlnm._FilterDatabase" localSheetId="4" hidden="1">'Output  - Company ranking'!$A$2:$R$2</definedName>
    <definedName name="_xlnm._FilterDatabase" localSheetId="6" hidden="1">'Output - Cluster ranking'!$A$2:$M$2</definedName>
    <definedName name="daterange">'Input - target event report'!$E:$E</definedName>
    <definedName name="weight1">'Weights - Company ranking'!$B$2</definedName>
    <definedName name="weight2">'Weights - Company ranking'!$B$3</definedName>
    <definedName name="weight3">'Weights - Company ranking'!$B$4</definedName>
    <definedName name="weight4">'Weights - Company ranking'!$B$5</definedName>
    <definedName name="weight5">'Weights - Company ranking'!$B$6</definedName>
    <definedName name="weight6">'Weights - Company ranking'!$B$7</definedName>
    <definedName name="weightA">'Weights - Cluster ranking'!$B$2</definedName>
    <definedName name="weightB">'Weights - Cluster ranking'!$B$3</definedName>
    <definedName name="weightC">'Weights - Cluster ranking'!$B$4</definedName>
    <definedName name="weightD">'Weights - Cluster ranking'!$B$5</definedName>
    <definedName name="weightE">'Weights - Cluster ranking'!$B$6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G4" i="7"/>
  <c r="F5" i="7"/>
  <c r="G5" i="7"/>
  <c r="F6" i="7"/>
  <c r="G6" i="7"/>
  <c r="F7" i="7"/>
  <c r="G7" i="7"/>
  <c r="F8" i="7"/>
  <c r="G8" i="7"/>
  <c r="F9" i="7"/>
  <c r="G9" i="7"/>
  <c r="F10" i="7"/>
  <c r="G10" i="7"/>
  <c r="F11" i="7"/>
  <c r="G11" i="7"/>
  <c r="F12" i="7"/>
  <c r="G12" i="7"/>
  <c r="F13" i="7"/>
  <c r="G13" i="7"/>
  <c r="F14" i="7"/>
  <c r="G14" i="7"/>
  <c r="F15" i="7"/>
  <c r="G15" i="7"/>
  <c r="G3" i="7"/>
  <c r="F3" i="7"/>
  <c r="G585" i="3"/>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C3" i="7"/>
  <c r="C4" i="7"/>
  <c r="C5" i="7"/>
  <c r="C6" i="7"/>
  <c r="C7" i="7"/>
  <c r="C8" i="7"/>
  <c r="C9" i="7"/>
  <c r="C10" i="7"/>
  <c r="C11" i="7"/>
  <c r="C12" i="7"/>
  <c r="C13" i="7"/>
  <c r="C14" i="7"/>
  <c r="C15" i="7"/>
  <c r="H3" i="7"/>
  <c r="E3" i="7"/>
  <c r="D3" i="7"/>
  <c r="E4" i="7"/>
  <c r="D4" i="7"/>
  <c r="E5" i="7"/>
  <c r="D5" i="7"/>
  <c r="E6" i="7"/>
  <c r="D6" i="7"/>
  <c r="E7" i="7"/>
  <c r="D7" i="7"/>
  <c r="E8" i="7"/>
  <c r="D8" i="7"/>
  <c r="E9" i="7"/>
  <c r="D9" i="7"/>
  <c r="E10" i="7"/>
  <c r="D10" i="7"/>
  <c r="E11" i="7"/>
  <c r="D11" i="7"/>
  <c r="E12" i="7"/>
  <c r="D12" i="7"/>
  <c r="E13" i="7"/>
  <c r="D13" i="7"/>
  <c r="E14" i="7"/>
  <c r="D14" i="7"/>
  <c r="E15" i="7"/>
  <c r="D15" i="7"/>
  <c r="I3" i="7"/>
  <c r="J3" i="7"/>
  <c r="K3" i="7"/>
  <c r="L3" i="7"/>
  <c r="M3" i="7"/>
  <c r="H4" i="7"/>
  <c r="I4" i="7"/>
  <c r="J4" i="7"/>
  <c r="K4" i="7"/>
  <c r="L4" i="7"/>
  <c r="M4" i="7"/>
  <c r="H5" i="7"/>
  <c r="I5" i="7"/>
  <c r="J5" i="7"/>
  <c r="K5" i="7"/>
  <c r="L5" i="7"/>
  <c r="M5" i="7"/>
  <c r="H6" i="7"/>
  <c r="I6" i="7"/>
  <c r="J6" i="7"/>
  <c r="K6" i="7"/>
  <c r="L6" i="7"/>
  <c r="M6" i="7"/>
  <c r="H7" i="7"/>
  <c r="I7" i="7"/>
  <c r="J7" i="7"/>
  <c r="K7" i="7"/>
  <c r="L7" i="7"/>
  <c r="M7" i="7"/>
  <c r="H8" i="7"/>
  <c r="I8" i="7"/>
  <c r="J8" i="7"/>
  <c r="K8" i="7"/>
  <c r="L8" i="7"/>
  <c r="M8" i="7"/>
  <c r="H9" i="7"/>
  <c r="I9" i="7"/>
  <c r="J9" i="7"/>
  <c r="K9" i="7"/>
  <c r="L9" i="7"/>
  <c r="M9" i="7"/>
  <c r="H10" i="7"/>
  <c r="I10" i="7"/>
  <c r="J10" i="7"/>
  <c r="K10" i="7"/>
  <c r="L10" i="7"/>
  <c r="M10" i="7"/>
  <c r="H11" i="7"/>
  <c r="I11" i="7"/>
  <c r="J11" i="7"/>
  <c r="K11" i="7"/>
  <c r="L11" i="7"/>
  <c r="M11" i="7"/>
  <c r="H12" i="7"/>
  <c r="I12" i="7"/>
  <c r="J12" i="7"/>
  <c r="K12" i="7"/>
  <c r="L12" i="7"/>
  <c r="M12" i="7"/>
  <c r="H13" i="7"/>
  <c r="I13" i="7"/>
  <c r="J13" i="7"/>
  <c r="K13" i="7"/>
  <c r="L13" i="7"/>
  <c r="M13" i="7"/>
  <c r="H14" i="7"/>
  <c r="I14" i="7"/>
  <c r="J14" i="7"/>
  <c r="K14" i="7"/>
  <c r="L14" i="7"/>
  <c r="M14" i="7"/>
  <c r="H15" i="7"/>
  <c r="I15" i="7"/>
  <c r="J15" i="7"/>
  <c r="K15" i="7"/>
  <c r="L15" i="7"/>
  <c r="M15" i="7"/>
  <c r="C197" i="3"/>
  <c r="C459" i="3"/>
  <c r="C126" i="3"/>
  <c r="C325" i="3"/>
  <c r="C65" i="3"/>
  <c r="C420" i="3"/>
  <c r="C17" i="3"/>
  <c r="C295" i="3"/>
  <c r="C486" i="3"/>
  <c r="C25" i="3"/>
  <c r="C223" i="3"/>
  <c r="C175" i="3"/>
  <c r="C267" i="3"/>
  <c r="C469" i="3"/>
  <c r="C541" i="3"/>
  <c r="C10" i="3"/>
  <c r="C565" i="3"/>
  <c r="C372" i="3"/>
  <c r="C447" i="3"/>
  <c r="C285" i="3"/>
  <c r="C339" i="3"/>
  <c r="C523" i="3"/>
  <c r="C266" i="3"/>
  <c r="C160" i="3"/>
  <c r="C203" i="3"/>
  <c r="C59" i="3"/>
  <c r="C108" i="3"/>
  <c r="C321" i="3"/>
  <c r="C558" i="3"/>
  <c r="C255" i="3"/>
  <c r="C56" i="3"/>
  <c r="C546" i="3"/>
  <c r="C386" i="3"/>
  <c r="C534" i="3"/>
  <c r="C479" i="3"/>
  <c r="C454" i="3"/>
  <c r="C287" i="3"/>
  <c r="C276" i="3"/>
  <c r="C48" i="3"/>
  <c r="C187" i="3"/>
  <c r="C268" i="3"/>
  <c r="C336" i="3"/>
  <c r="C28" i="3"/>
  <c r="C402" i="3"/>
  <c r="C345" i="3"/>
  <c r="C419" i="3"/>
  <c r="C229" i="3"/>
  <c r="C210" i="3"/>
  <c r="C193" i="3"/>
  <c r="C333" i="3"/>
  <c r="C505" i="3"/>
  <c r="C73" i="3"/>
  <c r="C82" i="3"/>
  <c r="C86" i="3"/>
  <c r="C309" i="3"/>
  <c r="C461" i="3"/>
  <c r="C41" i="3"/>
  <c r="C517" i="3"/>
  <c r="C429" i="3"/>
  <c r="C102" i="3"/>
  <c r="C337" i="3"/>
  <c r="C139" i="3"/>
  <c r="C200" i="3"/>
  <c r="C418" i="3"/>
  <c r="C42" i="3"/>
  <c r="C97" i="3"/>
  <c r="C284" i="3"/>
  <c r="C379" i="3"/>
  <c r="C114" i="3"/>
  <c r="C462" i="3"/>
  <c r="C433" i="3"/>
  <c r="C66" i="3"/>
  <c r="C5" i="3"/>
  <c r="C291" i="3"/>
  <c r="C107" i="3"/>
  <c r="C254" i="3"/>
  <c r="C57" i="3"/>
  <c r="C173" i="3"/>
  <c r="C528" i="3"/>
  <c r="C110" i="3"/>
  <c r="C209" i="3"/>
  <c r="C111" i="3"/>
  <c r="C346" i="3"/>
  <c r="C263" i="3"/>
  <c r="C23" i="3"/>
  <c r="C226" i="3"/>
  <c r="C578" i="3"/>
  <c r="C476" i="3"/>
  <c r="C315" i="3"/>
  <c r="C196" i="3"/>
  <c r="C347" i="3"/>
  <c r="C286" i="3"/>
  <c r="C438" i="3"/>
  <c r="C148" i="3"/>
  <c r="C105" i="3"/>
  <c r="C178" i="3"/>
  <c r="C89" i="3"/>
  <c r="C322" i="3"/>
  <c r="C62" i="3"/>
  <c r="C101" i="3"/>
  <c r="C311" i="3"/>
  <c r="C452" i="3"/>
  <c r="C328" i="3"/>
  <c r="C87" i="3"/>
  <c r="C79" i="3"/>
  <c r="C38" i="3"/>
  <c r="C494" i="3"/>
  <c r="C422" i="3"/>
  <c r="C152" i="3"/>
  <c r="C166" i="3"/>
  <c r="C478" i="3"/>
  <c r="C274" i="3"/>
  <c r="C483" i="3"/>
  <c r="C277" i="3"/>
  <c r="C396" i="3"/>
  <c r="C547" i="3"/>
  <c r="C9" i="3"/>
  <c r="C539" i="3"/>
  <c r="C16" i="3"/>
  <c r="C484" i="3"/>
  <c r="C281" i="3"/>
  <c r="C247" i="3"/>
  <c r="C526" i="3"/>
  <c r="C198" i="3"/>
  <c r="C129" i="3"/>
  <c r="C165" i="3"/>
  <c r="C163" i="3"/>
  <c r="C68" i="3"/>
  <c r="C518" i="3"/>
  <c r="C181" i="3"/>
  <c r="C45" i="3"/>
  <c r="C237" i="3"/>
  <c r="C500" i="3"/>
  <c r="C401" i="3"/>
  <c r="C257" i="3"/>
  <c r="C499" i="3"/>
  <c r="C300" i="3"/>
  <c r="C455" i="3"/>
  <c r="C218" i="3"/>
  <c r="C63" i="3"/>
  <c r="C521" i="3"/>
  <c r="C342" i="3"/>
  <c r="C185" i="3"/>
  <c r="C224" i="3"/>
  <c r="C470" i="3"/>
  <c r="C319" i="3"/>
  <c r="C490" i="3"/>
  <c r="C227" i="3"/>
  <c r="C131" i="3"/>
  <c r="C308" i="3"/>
  <c r="C377" i="3"/>
  <c r="C543" i="3"/>
  <c r="C195" i="3"/>
  <c r="C567" i="3"/>
  <c r="C458" i="3"/>
  <c r="C535" i="3"/>
  <c r="C439" i="3"/>
  <c r="C104" i="3"/>
  <c r="C392" i="3"/>
  <c r="C403" i="3"/>
  <c r="C216" i="3"/>
  <c r="C58" i="3"/>
  <c r="C76" i="3"/>
  <c r="C186" i="3"/>
  <c r="C573" i="3"/>
  <c r="C561" i="3"/>
  <c r="C380" i="3"/>
  <c r="C555" i="3"/>
  <c r="C440" i="3"/>
  <c r="C228" i="3"/>
  <c r="C431" i="3"/>
  <c r="C137" i="3"/>
  <c r="C100" i="3"/>
  <c r="C151" i="3"/>
  <c r="C387" i="3"/>
  <c r="C138" i="3"/>
  <c r="C453" i="3"/>
  <c r="C434" i="3"/>
  <c r="C51" i="3"/>
  <c r="C278" i="3"/>
  <c r="C323" i="3"/>
  <c r="C352" i="3"/>
  <c r="C194" i="3"/>
  <c r="C22" i="3"/>
  <c r="C145" i="3"/>
  <c r="C271" i="3"/>
  <c r="C357" i="3"/>
  <c r="C367" i="3"/>
  <c r="C318" i="3"/>
  <c r="C562" i="3"/>
  <c r="C40" i="3"/>
  <c r="C304" i="3"/>
  <c r="C320" i="3"/>
  <c r="C13" i="3"/>
  <c r="C177" i="3"/>
  <c r="C395" i="3"/>
  <c r="C222" i="3"/>
  <c r="C191" i="3"/>
  <c r="C569" i="3"/>
  <c r="C559" i="3"/>
  <c r="C168" i="3"/>
  <c r="C242" i="3"/>
  <c r="C47" i="3"/>
  <c r="C580" i="3"/>
  <c r="C474" i="3"/>
  <c r="C488" i="3"/>
  <c r="C384" i="3"/>
  <c r="C297" i="3"/>
  <c r="C252" i="3"/>
  <c r="C103" i="3"/>
  <c r="C74" i="3"/>
  <c r="C244" i="3"/>
  <c r="C416" i="3"/>
  <c r="C508" i="3"/>
  <c r="C112" i="3"/>
  <c r="C15" i="3"/>
  <c r="C369" i="3"/>
  <c r="C383" i="3"/>
  <c r="C424" i="3"/>
  <c r="C404" i="3"/>
  <c r="C382" i="3"/>
  <c r="C575" i="3"/>
  <c r="C340" i="3"/>
  <c r="C288" i="3"/>
  <c r="C12" i="3"/>
  <c r="C135" i="3"/>
  <c r="C130" i="3"/>
  <c r="C156" i="3"/>
  <c r="C141" i="3"/>
  <c r="C174" i="3"/>
  <c r="C133" i="3"/>
  <c r="C329" i="3"/>
  <c r="C527" i="3"/>
  <c r="C512" i="3"/>
  <c r="C472" i="3"/>
  <c r="C80" i="3"/>
  <c r="C536" i="3"/>
  <c r="C510" i="3"/>
  <c r="C495" i="3"/>
  <c r="C335" i="3"/>
  <c r="C374" i="3"/>
  <c r="C572" i="3"/>
  <c r="C390" i="3"/>
  <c r="C64" i="3"/>
  <c r="C509" i="3"/>
  <c r="C441" i="3"/>
  <c r="C201" i="3"/>
  <c r="C537" i="3"/>
  <c r="C466" i="3"/>
  <c r="C551" i="3"/>
  <c r="C570" i="3"/>
  <c r="C7" i="3"/>
  <c r="C122" i="3"/>
  <c r="C409" i="3"/>
  <c r="C259" i="3"/>
  <c r="C93" i="3"/>
  <c r="C544" i="3"/>
  <c r="C293" i="3"/>
  <c r="C310" i="3"/>
  <c r="C290" i="3"/>
  <c r="C341" i="3"/>
  <c r="C475" i="3"/>
  <c r="C208" i="3"/>
  <c r="C176" i="3"/>
  <c r="C217" i="3"/>
  <c r="C61" i="3"/>
  <c r="C116" i="3"/>
  <c r="C436" i="3"/>
  <c r="C125" i="3"/>
  <c r="C513" i="3"/>
  <c r="C234" i="3"/>
  <c r="C289" i="3"/>
  <c r="C568" i="3"/>
  <c r="C550" i="3"/>
  <c r="C183" i="3"/>
  <c r="C46" i="3"/>
  <c r="C317" i="3"/>
  <c r="C128" i="3"/>
  <c r="C143" i="3"/>
  <c r="C272" i="3"/>
  <c r="C338" i="3"/>
  <c r="C368" i="3"/>
  <c r="C407" i="3"/>
  <c r="C443" i="3"/>
  <c r="C94" i="3"/>
  <c r="C232" i="3"/>
  <c r="C388" i="3"/>
  <c r="C264" i="3"/>
  <c r="C413" i="3"/>
  <c r="C417" i="3"/>
  <c r="C307" i="3"/>
  <c r="C445" i="3"/>
  <c r="C507" i="3"/>
  <c r="C393" i="3"/>
  <c r="C24" i="3"/>
  <c r="C522" i="3"/>
  <c r="C538" i="3"/>
  <c r="C202" i="3"/>
  <c r="C81" i="3"/>
  <c r="C529" i="3"/>
  <c r="C179" i="3"/>
  <c r="C249" i="3"/>
  <c r="C37" i="3"/>
  <c r="C70" i="3"/>
  <c r="C389" i="3"/>
  <c r="C477" i="3"/>
  <c r="C144" i="3"/>
  <c r="C134" i="3"/>
  <c r="C84" i="3"/>
  <c r="C118" i="3"/>
  <c r="C115" i="3"/>
  <c r="C574" i="3"/>
  <c r="C221" i="3"/>
  <c r="C398" i="3"/>
  <c r="C53" i="3"/>
  <c r="C456" i="3"/>
  <c r="C316" i="3"/>
  <c r="C355" i="3"/>
  <c r="C460" i="3"/>
  <c r="C554" i="3"/>
  <c r="C35" i="3"/>
  <c r="C250" i="3"/>
  <c r="C280" i="3"/>
  <c r="C331" i="3"/>
  <c r="C451" i="3"/>
  <c r="C449" i="3"/>
  <c r="C153" i="3"/>
  <c r="C400" i="3"/>
  <c r="C425" i="3"/>
  <c r="C230" i="3"/>
  <c r="C408" i="3"/>
  <c r="C303" i="3"/>
  <c r="C525" i="3"/>
  <c r="C233" i="3"/>
  <c r="C170" i="3"/>
  <c r="C464" i="3"/>
  <c r="C33" i="3"/>
  <c r="C468" i="3"/>
  <c r="C159" i="3"/>
  <c r="C30" i="3"/>
  <c r="C245" i="3"/>
  <c r="C211" i="3"/>
  <c r="C370" i="3"/>
  <c r="C241" i="3"/>
  <c r="C364" i="3"/>
  <c r="C358" i="3"/>
  <c r="C225" i="3"/>
  <c r="C207" i="3"/>
  <c r="C92" i="3"/>
  <c r="C584" i="3"/>
  <c r="C169" i="3"/>
  <c r="C571" i="3"/>
  <c r="C124" i="3"/>
  <c r="C314" i="3"/>
  <c r="C204" i="3"/>
  <c r="C39" i="3"/>
  <c r="C261" i="3"/>
  <c r="C519" i="3"/>
  <c r="C480" i="3"/>
  <c r="C353" i="3"/>
  <c r="C563" i="3"/>
  <c r="C406" i="3"/>
  <c r="C444" i="3"/>
  <c r="C213" i="3"/>
  <c r="C362" i="3"/>
  <c r="C36" i="3"/>
  <c r="C214" i="3"/>
  <c r="C54" i="3"/>
  <c r="C83" i="3"/>
  <c r="C427" i="3"/>
  <c r="C498" i="3"/>
  <c r="C98" i="3"/>
  <c r="C270" i="3"/>
  <c r="C215" i="3"/>
  <c r="C391" i="3"/>
  <c r="C275" i="3"/>
  <c r="C117" i="3"/>
  <c r="C158" i="3"/>
  <c r="C67" i="3"/>
  <c r="C132" i="3"/>
  <c r="C44" i="3"/>
  <c r="C423" i="3"/>
  <c r="C326" i="3"/>
  <c r="C324" i="3"/>
  <c r="C123" i="3"/>
  <c r="C162" i="3"/>
  <c r="C473" i="3"/>
  <c r="C585" i="3"/>
  <c r="C292" i="3"/>
  <c r="C564" i="3"/>
  <c r="C8" i="3"/>
  <c r="C491" i="3"/>
  <c r="C520" i="3"/>
  <c r="C524" i="3"/>
  <c r="C583" i="3"/>
  <c r="C296" i="3"/>
  <c r="C428" i="3"/>
  <c r="C91" i="3"/>
  <c r="C354" i="3"/>
  <c r="C399" i="3"/>
  <c r="C313" i="3"/>
  <c r="C375" i="3"/>
  <c r="C306" i="3"/>
  <c r="C471" i="3"/>
  <c r="C394" i="3"/>
  <c r="C146" i="3"/>
  <c r="C164" i="3"/>
  <c r="C378" i="3"/>
  <c r="C157" i="3"/>
  <c r="C360" i="3"/>
  <c r="C260" i="3"/>
  <c r="C533" i="3"/>
  <c r="C349" i="3"/>
  <c r="C298" i="3"/>
  <c r="C481" i="3"/>
  <c r="C136" i="3"/>
  <c r="C205" i="3"/>
  <c r="C442" i="3"/>
  <c r="C549" i="3"/>
  <c r="C334" i="3"/>
  <c r="C212" i="3"/>
  <c r="C32" i="3"/>
  <c r="C113" i="3"/>
  <c r="C4" i="3"/>
  <c r="C109" i="3"/>
  <c r="C530" i="3"/>
  <c r="C492" i="3"/>
  <c r="C31" i="3"/>
  <c r="C279" i="3"/>
  <c r="C516" i="3"/>
  <c r="C167" i="3"/>
  <c r="C415" i="3"/>
  <c r="C26" i="3"/>
  <c r="C556" i="3"/>
  <c r="C552" i="3"/>
  <c r="C11" i="3"/>
  <c r="C467" i="3"/>
  <c r="C437" i="3"/>
  <c r="C43" i="3"/>
  <c r="C172" i="3"/>
  <c r="C327" i="3"/>
  <c r="C312" i="3"/>
  <c r="C465" i="3"/>
  <c r="C348" i="3"/>
  <c r="C150" i="3"/>
  <c r="C78" i="3"/>
  <c r="C385" i="3"/>
  <c r="C60" i="3"/>
  <c r="C363" i="3"/>
  <c r="C282" i="3"/>
  <c r="C256" i="3"/>
  <c r="C502" i="3"/>
  <c r="C19" i="3"/>
  <c r="C88" i="3"/>
  <c r="C553" i="3"/>
  <c r="C155" i="3"/>
  <c r="C496" i="3"/>
  <c r="C301" i="3"/>
  <c r="C365" i="3"/>
  <c r="C14" i="3"/>
  <c r="C412" i="3"/>
  <c r="C50" i="3"/>
  <c r="C96" i="3"/>
  <c r="C251" i="3"/>
  <c r="C332" i="3"/>
  <c r="C120" i="3"/>
  <c r="C548" i="3"/>
  <c r="C182" i="3"/>
  <c r="C119" i="3"/>
  <c r="C305" i="3"/>
  <c r="C161" i="3"/>
  <c r="C258" i="3"/>
  <c r="C75" i="3"/>
  <c r="C90" i="3"/>
  <c r="C430" i="3"/>
  <c r="C71" i="3"/>
  <c r="C501" i="3"/>
  <c r="C219" i="3"/>
  <c r="C189" i="3"/>
  <c r="C243" i="3"/>
  <c r="C463" i="3"/>
  <c r="C540" i="3"/>
  <c r="C381" i="3"/>
  <c r="C489" i="3"/>
  <c r="C566" i="3"/>
  <c r="C265" i="3"/>
  <c r="C497" i="3"/>
  <c r="C72" i="3"/>
  <c r="C184" i="3"/>
  <c r="C482" i="3"/>
  <c r="C294" i="3"/>
  <c r="C511" i="3"/>
  <c r="C262" i="3"/>
  <c r="C238" i="3"/>
  <c r="C154" i="3"/>
  <c r="C361" i="3"/>
  <c r="C29" i="3"/>
  <c r="C52" i="3"/>
  <c r="C140" i="3"/>
  <c r="C149" i="3"/>
  <c r="C411" i="3"/>
  <c r="C397" i="3"/>
  <c r="C20" i="3"/>
  <c r="C206" i="3"/>
  <c r="C581" i="3"/>
  <c r="C180" i="3"/>
  <c r="C356" i="3"/>
  <c r="C18" i="3"/>
  <c r="C414" i="3"/>
  <c r="C6" i="3"/>
  <c r="C446" i="3"/>
  <c r="C246" i="3"/>
  <c r="C450" i="3"/>
  <c r="C235" i="3"/>
  <c r="C576" i="3"/>
  <c r="C142" i="3"/>
  <c r="C55" i="3"/>
  <c r="C351" i="3"/>
  <c r="C3" i="3"/>
  <c r="C531" i="3"/>
  <c r="C373" i="3"/>
  <c r="C557" i="3"/>
  <c r="C485" i="3"/>
  <c r="C99" i="3"/>
  <c r="C579" i="3"/>
  <c r="C231" i="3"/>
  <c r="C545" i="3"/>
  <c r="C34" i="3"/>
  <c r="C506" i="3"/>
  <c r="C253" i="3"/>
  <c r="C240" i="3"/>
  <c r="C577" i="3"/>
  <c r="C371" i="3"/>
  <c r="C299" i="3"/>
  <c r="C366" i="3"/>
  <c r="C236" i="3"/>
  <c r="C106" i="3"/>
  <c r="C283" i="3"/>
  <c r="C147" i="3"/>
  <c r="C188" i="3"/>
  <c r="C448" i="3"/>
  <c r="C426" i="3"/>
  <c r="C532" i="3"/>
  <c r="C69" i="3"/>
  <c r="C192" i="3"/>
  <c r="C239" i="3"/>
  <c r="C405" i="3"/>
  <c r="C49" i="3"/>
  <c r="C359" i="3"/>
  <c r="C493" i="3"/>
  <c r="C248" i="3"/>
  <c r="C199" i="3"/>
  <c r="C376" i="3"/>
  <c r="C582" i="3"/>
  <c r="C190" i="3"/>
  <c r="C344" i="3"/>
  <c r="C77" i="3"/>
  <c r="C560" i="3"/>
  <c r="C514" i="3"/>
  <c r="C121" i="3"/>
  <c r="C343" i="3"/>
  <c r="C330" i="3"/>
  <c r="C273" i="3"/>
  <c r="C171" i="3"/>
  <c r="C457" i="3"/>
  <c r="C435" i="3"/>
  <c r="C95" i="3"/>
  <c r="C503" i="3"/>
  <c r="C269" i="3"/>
  <c r="C432" i="3"/>
  <c r="C350" i="3"/>
  <c r="C504" i="3"/>
  <c r="C302" i="3"/>
  <c r="C542" i="3"/>
  <c r="C21" i="3"/>
  <c r="C85" i="3"/>
  <c r="C27" i="3"/>
  <c r="C487" i="3"/>
  <c r="C515" i="3"/>
  <c r="C410" i="3"/>
  <c r="C220" i="3"/>
  <c r="C421" i="3"/>
  <c r="C127" i="3"/>
  <c r="K421" i="3"/>
  <c r="K220" i="3"/>
  <c r="K410" i="3"/>
  <c r="K515" i="3"/>
  <c r="K487" i="3"/>
  <c r="K27" i="3"/>
  <c r="K85" i="3"/>
  <c r="K21" i="3"/>
  <c r="K542" i="3"/>
  <c r="K302" i="3"/>
  <c r="K504" i="3"/>
  <c r="K350" i="3"/>
  <c r="K432" i="3"/>
  <c r="K269" i="3"/>
  <c r="K503" i="3"/>
  <c r="K95" i="3"/>
  <c r="K435" i="3"/>
  <c r="K457" i="3"/>
  <c r="K171" i="3"/>
  <c r="K273" i="3"/>
  <c r="K330" i="3"/>
  <c r="K343" i="3"/>
  <c r="K121" i="3"/>
  <c r="K514" i="3"/>
  <c r="K560" i="3"/>
  <c r="K77" i="3"/>
  <c r="K344" i="3"/>
  <c r="K190" i="3"/>
  <c r="K582" i="3"/>
  <c r="K376" i="3"/>
  <c r="K199" i="3"/>
  <c r="K248" i="3"/>
  <c r="K493" i="3"/>
  <c r="K359" i="3"/>
  <c r="K49" i="3"/>
  <c r="K405" i="3"/>
  <c r="K239" i="3"/>
  <c r="K192" i="3"/>
  <c r="K69" i="3"/>
  <c r="K532" i="3"/>
  <c r="K426" i="3"/>
  <c r="K448" i="3"/>
  <c r="K188" i="3"/>
  <c r="K147" i="3"/>
  <c r="K283" i="3"/>
  <c r="K106" i="3"/>
  <c r="K236" i="3"/>
  <c r="K366" i="3"/>
  <c r="K299" i="3"/>
  <c r="K371" i="3"/>
  <c r="K577" i="3"/>
  <c r="K240" i="3"/>
  <c r="K253" i="3"/>
  <c r="K506" i="3"/>
  <c r="K34" i="3"/>
  <c r="K545" i="3"/>
  <c r="K231" i="3"/>
  <c r="K579" i="3"/>
  <c r="K99" i="3"/>
  <c r="K485" i="3"/>
  <c r="K557" i="3"/>
  <c r="K373" i="3"/>
  <c r="K531" i="3"/>
  <c r="K3" i="3"/>
  <c r="K351" i="3"/>
  <c r="K55" i="3"/>
  <c r="K142" i="3"/>
  <c r="K576" i="3"/>
  <c r="K235" i="3"/>
  <c r="K450" i="3"/>
  <c r="K246" i="3"/>
  <c r="K446" i="3"/>
  <c r="K6" i="3"/>
  <c r="K414" i="3"/>
  <c r="K18" i="3"/>
  <c r="K356" i="3"/>
  <c r="K180" i="3"/>
  <c r="K581" i="3"/>
  <c r="K206" i="3"/>
  <c r="K20" i="3"/>
  <c r="K397" i="3"/>
  <c r="K411" i="3"/>
  <c r="K149" i="3"/>
  <c r="K140" i="3"/>
  <c r="K52" i="3"/>
  <c r="K29" i="3"/>
  <c r="K361" i="3"/>
  <c r="K154" i="3"/>
  <c r="K238" i="3"/>
  <c r="K262" i="3"/>
  <c r="K511" i="3"/>
  <c r="K294" i="3"/>
  <c r="K482" i="3"/>
  <c r="K184" i="3"/>
  <c r="K72" i="3"/>
  <c r="K497" i="3"/>
  <c r="K265" i="3"/>
  <c r="K566" i="3"/>
  <c r="K489" i="3"/>
  <c r="K381" i="3"/>
  <c r="K540" i="3"/>
  <c r="K463" i="3"/>
  <c r="K243" i="3"/>
  <c r="K189" i="3"/>
  <c r="K219" i="3"/>
  <c r="K501" i="3"/>
  <c r="K71" i="3"/>
  <c r="K430" i="3"/>
  <c r="K90" i="3"/>
  <c r="K75" i="3"/>
  <c r="K258" i="3"/>
  <c r="K161" i="3"/>
  <c r="K305" i="3"/>
  <c r="K119" i="3"/>
  <c r="K182" i="3"/>
  <c r="K548" i="3"/>
  <c r="K120" i="3"/>
  <c r="K332" i="3"/>
  <c r="K251" i="3"/>
  <c r="K96" i="3"/>
  <c r="K50" i="3"/>
  <c r="K412" i="3"/>
  <c r="K14" i="3"/>
  <c r="K365" i="3"/>
  <c r="K301" i="3"/>
  <c r="K496" i="3"/>
  <c r="K155" i="3"/>
  <c r="K553" i="3"/>
  <c r="K88" i="3"/>
  <c r="K19" i="3"/>
  <c r="K502" i="3"/>
  <c r="K256" i="3"/>
  <c r="K282" i="3"/>
  <c r="K363" i="3"/>
  <c r="K60" i="3"/>
  <c r="K385" i="3"/>
  <c r="K78" i="3"/>
  <c r="K150" i="3"/>
  <c r="K348" i="3"/>
  <c r="K465" i="3"/>
  <c r="K312" i="3"/>
  <c r="K327" i="3"/>
  <c r="K172" i="3"/>
  <c r="K43" i="3"/>
  <c r="K437" i="3"/>
  <c r="K467" i="3"/>
  <c r="K11" i="3"/>
  <c r="K552" i="3"/>
  <c r="K556" i="3"/>
  <c r="K26" i="3"/>
  <c r="K415" i="3"/>
  <c r="K167" i="3"/>
  <c r="K516" i="3"/>
  <c r="K279" i="3"/>
  <c r="K31" i="3"/>
  <c r="K492" i="3"/>
  <c r="K530" i="3"/>
  <c r="K109" i="3"/>
  <c r="K4" i="3"/>
  <c r="K113" i="3"/>
  <c r="K32" i="3"/>
  <c r="K212" i="3"/>
  <c r="K334" i="3"/>
  <c r="K549" i="3"/>
  <c r="K442" i="3"/>
  <c r="K205" i="3"/>
  <c r="K136" i="3"/>
  <c r="K481" i="3"/>
  <c r="K298" i="3"/>
  <c r="K349" i="3"/>
  <c r="K533" i="3"/>
  <c r="K260" i="3"/>
  <c r="K360" i="3"/>
  <c r="K157" i="3"/>
  <c r="K378" i="3"/>
  <c r="K164" i="3"/>
  <c r="K146" i="3"/>
  <c r="K394" i="3"/>
  <c r="K471" i="3"/>
  <c r="K306" i="3"/>
  <c r="K375" i="3"/>
  <c r="K313" i="3"/>
  <c r="K399" i="3"/>
  <c r="K354" i="3"/>
  <c r="K91" i="3"/>
  <c r="K428" i="3"/>
  <c r="K296" i="3"/>
  <c r="K583" i="3"/>
  <c r="K524" i="3"/>
  <c r="K520" i="3"/>
  <c r="K491" i="3"/>
  <c r="K8" i="3"/>
  <c r="K564" i="3"/>
  <c r="K292" i="3"/>
  <c r="K585" i="3"/>
  <c r="K473" i="3"/>
  <c r="K162" i="3"/>
  <c r="K123" i="3"/>
  <c r="K324" i="3"/>
  <c r="K326" i="3"/>
  <c r="K423" i="3"/>
  <c r="K44" i="3"/>
  <c r="K132" i="3"/>
  <c r="K67" i="3"/>
  <c r="K158" i="3"/>
  <c r="K117" i="3"/>
  <c r="K275" i="3"/>
  <c r="K391" i="3"/>
  <c r="K215" i="3"/>
  <c r="K270" i="3"/>
  <c r="K98" i="3"/>
  <c r="K498" i="3"/>
  <c r="K427" i="3"/>
  <c r="K83" i="3"/>
  <c r="K54" i="3"/>
  <c r="K214" i="3"/>
  <c r="K36" i="3"/>
  <c r="K362" i="3"/>
  <c r="K213" i="3"/>
  <c r="K444" i="3"/>
  <c r="K406" i="3"/>
  <c r="K563" i="3"/>
  <c r="K353" i="3"/>
  <c r="K480" i="3"/>
  <c r="K519" i="3"/>
  <c r="K261" i="3"/>
  <c r="K39" i="3"/>
  <c r="K204" i="3"/>
  <c r="K314" i="3"/>
  <c r="K124" i="3"/>
  <c r="K571" i="3"/>
  <c r="K169" i="3"/>
  <c r="K584" i="3"/>
  <c r="K92" i="3"/>
  <c r="K207" i="3"/>
  <c r="K225" i="3"/>
  <c r="K358" i="3"/>
  <c r="K364" i="3"/>
  <c r="K241" i="3"/>
  <c r="K370" i="3"/>
  <c r="K211" i="3"/>
  <c r="K245" i="3"/>
  <c r="K30" i="3"/>
  <c r="K159" i="3"/>
  <c r="K468" i="3"/>
  <c r="K33" i="3"/>
  <c r="K464" i="3"/>
  <c r="K170" i="3"/>
  <c r="K233" i="3"/>
  <c r="K525" i="3"/>
  <c r="K303" i="3"/>
  <c r="K408" i="3"/>
  <c r="K230" i="3"/>
  <c r="K425" i="3"/>
  <c r="K400" i="3"/>
  <c r="K153" i="3"/>
  <c r="K449" i="3"/>
  <c r="K451" i="3"/>
  <c r="K331" i="3"/>
  <c r="K280" i="3"/>
  <c r="K250" i="3"/>
  <c r="K35" i="3"/>
  <c r="K554" i="3"/>
  <c r="K460" i="3"/>
  <c r="K355" i="3"/>
  <c r="K316" i="3"/>
  <c r="K456" i="3"/>
  <c r="K53" i="3"/>
  <c r="K398" i="3"/>
  <c r="K221" i="3"/>
  <c r="K574" i="3"/>
  <c r="K115" i="3"/>
  <c r="K118" i="3"/>
  <c r="K84" i="3"/>
  <c r="K134" i="3"/>
  <c r="K144" i="3"/>
  <c r="K477" i="3"/>
  <c r="K389" i="3"/>
  <c r="K70" i="3"/>
  <c r="K37" i="3"/>
  <c r="K249" i="3"/>
  <c r="K179" i="3"/>
  <c r="K529" i="3"/>
  <c r="K81" i="3"/>
  <c r="K202" i="3"/>
  <c r="K538" i="3"/>
  <c r="K522" i="3"/>
  <c r="K24" i="3"/>
  <c r="K393" i="3"/>
  <c r="K507" i="3"/>
  <c r="K445" i="3"/>
  <c r="K307" i="3"/>
  <c r="K417" i="3"/>
  <c r="K413" i="3"/>
  <c r="K264" i="3"/>
  <c r="K388" i="3"/>
  <c r="K232" i="3"/>
  <c r="K94" i="3"/>
  <c r="K443" i="3"/>
  <c r="K407" i="3"/>
  <c r="K368" i="3"/>
  <c r="K338" i="3"/>
  <c r="K272" i="3"/>
  <c r="K143" i="3"/>
  <c r="K128" i="3"/>
  <c r="K317" i="3"/>
  <c r="K46" i="3"/>
  <c r="K183" i="3"/>
  <c r="K550" i="3"/>
  <c r="K568" i="3"/>
  <c r="K289" i="3"/>
  <c r="K234" i="3"/>
  <c r="K513" i="3"/>
  <c r="K125" i="3"/>
  <c r="K436" i="3"/>
  <c r="K116" i="3"/>
  <c r="K61" i="3"/>
  <c r="K217" i="3"/>
  <c r="K176" i="3"/>
  <c r="K208" i="3"/>
  <c r="K475" i="3"/>
  <c r="K341" i="3"/>
  <c r="K290" i="3"/>
  <c r="K310" i="3"/>
  <c r="K293" i="3"/>
  <c r="K544" i="3"/>
  <c r="K93" i="3"/>
  <c r="K259" i="3"/>
  <c r="K409" i="3"/>
  <c r="K122" i="3"/>
  <c r="K7" i="3"/>
  <c r="K570" i="3"/>
  <c r="K551" i="3"/>
  <c r="K466" i="3"/>
  <c r="K537" i="3"/>
  <c r="K201" i="3"/>
  <c r="K441" i="3"/>
  <c r="K509" i="3"/>
  <c r="K64" i="3"/>
  <c r="K390" i="3"/>
  <c r="K572" i="3"/>
  <c r="K374" i="3"/>
  <c r="K335" i="3"/>
  <c r="K495" i="3"/>
  <c r="K510" i="3"/>
  <c r="K536" i="3"/>
  <c r="K80" i="3"/>
  <c r="K472" i="3"/>
  <c r="K512" i="3"/>
  <c r="K527" i="3"/>
  <c r="K329" i="3"/>
  <c r="K133" i="3"/>
  <c r="K174" i="3"/>
  <c r="K141" i="3"/>
  <c r="K156" i="3"/>
  <c r="K130" i="3"/>
  <c r="K135" i="3"/>
  <c r="K12" i="3"/>
  <c r="K288" i="3"/>
  <c r="K340" i="3"/>
  <c r="K575" i="3"/>
  <c r="K382" i="3"/>
  <c r="K404" i="3"/>
  <c r="K424" i="3"/>
  <c r="K383" i="3"/>
  <c r="K369" i="3"/>
  <c r="K15" i="3"/>
  <c r="K112" i="3"/>
  <c r="K508" i="3"/>
  <c r="K416" i="3"/>
  <c r="K244" i="3"/>
  <c r="K74" i="3"/>
  <c r="K103" i="3"/>
  <c r="K252" i="3"/>
  <c r="K297" i="3"/>
  <c r="K384" i="3"/>
  <c r="K488" i="3"/>
  <c r="K474" i="3"/>
  <c r="K580" i="3"/>
  <c r="K47" i="3"/>
  <c r="K242" i="3"/>
  <c r="K168" i="3"/>
  <c r="K559" i="3"/>
  <c r="K569" i="3"/>
  <c r="K191" i="3"/>
  <c r="K222" i="3"/>
  <c r="K395" i="3"/>
  <c r="K177" i="3"/>
  <c r="K13" i="3"/>
  <c r="K320" i="3"/>
  <c r="K304" i="3"/>
  <c r="K40" i="3"/>
  <c r="K562" i="3"/>
  <c r="K318" i="3"/>
  <c r="K367" i="3"/>
  <c r="K357" i="3"/>
  <c r="K271" i="3"/>
  <c r="K145" i="3"/>
  <c r="K22" i="3"/>
  <c r="K194" i="3"/>
  <c r="K352" i="3"/>
  <c r="K323" i="3"/>
  <c r="K278" i="3"/>
  <c r="K51" i="3"/>
  <c r="K434" i="3"/>
  <c r="K453" i="3"/>
  <c r="K138" i="3"/>
  <c r="K387" i="3"/>
  <c r="K151" i="3"/>
  <c r="K100" i="3"/>
  <c r="K137" i="3"/>
  <c r="K431" i="3"/>
  <c r="K228" i="3"/>
  <c r="K440" i="3"/>
  <c r="K555" i="3"/>
  <c r="K380" i="3"/>
  <c r="K561" i="3"/>
  <c r="K573" i="3"/>
  <c r="K186" i="3"/>
  <c r="K76" i="3"/>
  <c r="K58" i="3"/>
  <c r="K216" i="3"/>
  <c r="K403" i="3"/>
  <c r="K392" i="3"/>
  <c r="K104" i="3"/>
  <c r="K439" i="3"/>
  <c r="K535" i="3"/>
  <c r="K458" i="3"/>
  <c r="K567" i="3"/>
  <c r="K195" i="3"/>
  <c r="K543" i="3"/>
  <c r="K377" i="3"/>
  <c r="K308" i="3"/>
  <c r="K131" i="3"/>
  <c r="K227" i="3"/>
  <c r="K490" i="3"/>
  <c r="K319" i="3"/>
  <c r="K470" i="3"/>
  <c r="K224" i="3"/>
  <c r="K185" i="3"/>
  <c r="K342" i="3"/>
  <c r="K521" i="3"/>
  <c r="K63" i="3"/>
  <c r="K218" i="3"/>
  <c r="K455" i="3"/>
  <c r="K300" i="3"/>
  <c r="K499" i="3"/>
  <c r="K257" i="3"/>
  <c r="K401" i="3"/>
  <c r="K500" i="3"/>
  <c r="K237" i="3"/>
  <c r="K45" i="3"/>
  <c r="K181" i="3"/>
  <c r="K518" i="3"/>
  <c r="K68" i="3"/>
  <c r="K163" i="3"/>
  <c r="K165" i="3"/>
  <c r="K129" i="3"/>
  <c r="K198" i="3"/>
  <c r="K526" i="3"/>
  <c r="K247" i="3"/>
  <c r="K281" i="3"/>
  <c r="K484" i="3"/>
  <c r="K16" i="3"/>
  <c r="K539" i="3"/>
  <c r="K9" i="3"/>
  <c r="K547" i="3"/>
  <c r="K396" i="3"/>
  <c r="K277" i="3"/>
  <c r="K483" i="3"/>
  <c r="K274" i="3"/>
  <c r="K478" i="3"/>
  <c r="K166" i="3"/>
  <c r="K152" i="3"/>
  <c r="K422" i="3"/>
  <c r="K494" i="3"/>
  <c r="K38" i="3"/>
  <c r="K79" i="3"/>
  <c r="K87" i="3"/>
  <c r="K328" i="3"/>
  <c r="K452" i="3"/>
  <c r="K311" i="3"/>
  <c r="K101" i="3"/>
  <c r="K62" i="3"/>
  <c r="K322" i="3"/>
  <c r="K89" i="3"/>
  <c r="K178" i="3"/>
  <c r="K105" i="3"/>
  <c r="K148" i="3"/>
  <c r="K438" i="3"/>
  <c r="K286" i="3"/>
  <c r="K347" i="3"/>
  <c r="K196" i="3"/>
  <c r="K315" i="3"/>
  <c r="K476" i="3"/>
  <c r="K578" i="3"/>
  <c r="K226" i="3"/>
  <c r="K23" i="3"/>
  <c r="K263" i="3"/>
  <c r="K346" i="3"/>
  <c r="K111" i="3"/>
  <c r="K209" i="3"/>
  <c r="K110" i="3"/>
  <c r="K528" i="3"/>
  <c r="K173" i="3"/>
  <c r="K57" i="3"/>
  <c r="K254" i="3"/>
  <c r="K107" i="3"/>
  <c r="K291" i="3"/>
  <c r="K5" i="3"/>
  <c r="K66" i="3"/>
  <c r="K433" i="3"/>
  <c r="K462" i="3"/>
  <c r="K114" i="3"/>
  <c r="K379" i="3"/>
  <c r="K284" i="3"/>
  <c r="K97" i="3"/>
  <c r="K42" i="3"/>
  <c r="K418" i="3"/>
  <c r="K200" i="3"/>
  <c r="K139" i="3"/>
  <c r="K337" i="3"/>
  <c r="K102" i="3"/>
  <c r="K429" i="3"/>
  <c r="K517" i="3"/>
  <c r="K41" i="3"/>
  <c r="K461" i="3"/>
  <c r="K309" i="3"/>
  <c r="K86" i="3"/>
  <c r="K82" i="3"/>
  <c r="K73" i="3"/>
  <c r="K505" i="3"/>
  <c r="K333" i="3"/>
  <c r="K193" i="3"/>
  <c r="K210" i="3"/>
  <c r="K229" i="3"/>
  <c r="K419" i="3"/>
  <c r="K345" i="3"/>
  <c r="K402" i="3"/>
  <c r="K28" i="3"/>
  <c r="K336" i="3"/>
  <c r="K268" i="3"/>
  <c r="K187" i="3"/>
  <c r="K48" i="3"/>
  <c r="K276" i="3"/>
  <c r="K287" i="3"/>
  <c r="K454" i="3"/>
  <c r="K479" i="3"/>
  <c r="K534" i="3"/>
  <c r="K386" i="3"/>
  <c r="K546" i="3"/>
  <c r="K56" i="3"/>
  <c r="K255" i="3"/>
  <c r="K558" i="3"/>
  <c r="K321" i="3"/>
  <c r="K108" i="3"/>
  <c r="K59" i="3"/>
  <c r="K203" i="3"/>
  <c r="K160" i="3"/>
  <c r="K266" i="3"/>
  <c r="K523" i="3"/>
  <c r="K339" i="3"/>
  <c r="K285" i="3"/>
  <c r="K447" i="3"/>
  <c r="K372" i="3"/>
  <c r="K565" i="3"/>
  <c r="K10" i="3"/>
  <c r="K541" i="3"/>
  <c r="K469" i="3"/>
  <c r="K267" i="3"/>
  <c r="K175" i="3"/>
  <c r="K223" i="3"/>
  <c r="K25" i="3"/>
  <c r="K486" i="3"/>
  <c r="K295" i="3"/>
  <c r="K17" i="3"/>
  <c r="K420" i="3"/>
  <c r="K65" i="3"/>
  <c r="K325" i="3"/>
  <c r="K126" i="3"/>
  <c r="K459" i="3"/>
  <c r="K197" i="3"/>
  <c r="K127" i="3"/>
  <c r="J197" i="3"/>
  <c r="J459" i="3"/>
  <c r="J126" i="3"/>
  <c r="J325" i="3"/>
  <c r="J65" i="3"/>
  <c r="J420" i="3"/>
  <c r="J17" i="3"/>
  <c r="J295" i="3"/>
  <c r="J486" i="3"/>
  <c r="J25" i="3"/>
  <c r="J223" i="3"/>
  <c r="J175" i="3"/>
  <c r="J267" i="3"/>
  <c r="J469" i="3"/>
  <c r="J541" i="3"/>
  <c r="J10" i="3"/>
  <c r="J565" i="3"/>
  <c r="J372" i="3"/>
  <c r="J447" i="3"/>
  <c r="J285" i="3"/>
  <c r="J339" i="3"/>
  <c r="J523" i="3"/>
  <c r="J266" i="3"/>
  <c r="J160" i="3"/>
  <c r="J203" i="3"/>
  <c r="J59" i="3"/>
  <c r="J108" i="3"/>
  <c r="J321" i="3"/>
  <c r="J558" i="3"/>
  <c r="J255" i="3"/>
  <c r="J56" i="3"/>
  <c r="J546" i="3"/>
  <c r="J386" i="3"/>
  <c r="J534" i="3"/>
  <c r="J479" i="3"/>
  <c r="J454" i="3"/>
  <c r="J287" i="3"/>
  <c r="J276" i="3"/>
  <c r="J48" i="3"/>
  <c r="J187" i="3"/>
  <c r="J268" i="3"/>
  <c r="J336" i="3"/>
  <c r="J28" i="3"/>
  <c r="J402" i="3"/>
  <c r="J345" i="3"/>
  <c r="J419" i="3"/>
  <c r="J229" i="3"/>
  <c r="J210" i="3"/>
  <c r="J193" i="3"/>
  <c r="J333" i="3"/>
  <c r="J505" i="3"/>
  <c r="J73" i="3"/>
  <c r="J82" i="3"/>
  <c r="J86" i="3"/>
  <c r="J309" i="3"/>
  <c r="J461" i="3"/>
  <c r="J41" i="3"/>
  <c r="J517" i="3"/>
  <c r="J429" i="3"/>
  <c r="J102" i="3"/>
  <c r="J337" i="3"/>
  <c r="J139" i="3"/>
  <c r="J200" i="3"/>
  <c r="J418" i="3"/>
  <c r="J42" i="3"/>
  <c r="J97" i="3"/>
  <c r="J284" i="3"/>
  <c r="J379" i="3"/>
  <c r="J114" i="3"/>
  <c r="J462" i="3"/>
  <c r="J433" i="3"/>
  <c r="J66" i="3"/>
  <c r="J5" i="3"/>
  <c r="J291" i="3"/>
  <c r="J107" i="3"/>
  <c r="J254" i="3"/>
  <c r="J57" i="3"/>
  <c r="J173" i="3"/>
  <c r="J528" i="3"/>
  <c r="J110" i="3"/>
  <c r="J209" i="3"/>
  <c r="J111" i="3"/>
  <c r="J346" i="3"/>
  <c r="J263" i="3"/>
  <c r="J23" i="3"/>
  <c r="J226" i="3"/>
  <c r="J578" i="3"/>
  <c r="J476" i="3"/>
  <c r="J315" i="3"/>
  <c r="J196" i="3"/>
  <c r="J347" i="3"/>
  <c r="J286" i="3"/>
  <c r="J438" i="3"/>
  <c r="J148" i="3"/>
  <c r="J105" i="3"/>
  <c r="J178" i="3"/>
  <c r="J89" i="3"/>
  <c r="J322" i="3"/>
  <c r="J62" i="3"/>
  <c r="J101" i="3"/>
  <c r="J311" i="3"/>
  <c r="J452" i="3"/>
  <c r="J328" i="3"/>
  <c r="J87" i="3"/>
  <c r="J79" i="3"/>
  <c r="J38" i="3"/>
  <c r="J494" i="3"/>
  <c r="J422" i="3"/>
  <c r="J152" i="3"/>
  <c r="J166" i="3"/>
  <c r="J478" i="3"/>
  <c r="J274" i="3"/>
  <c r="J483" i="3"/>
  <c r="J277" i="3"/>
  <c r="J396" i="3"/>
  <c r="J547" i="3"/>
  <c r="J9" i="3"/>
  <c r="J539" i="3"/>
  <c r="J16" i="3"/>
  <c r="J484" i="3"/>
  <c r="J281" i="3"/>
  <c r="J247" i="3"/>
  <c r="J526" i="3"/>
  <c r="J198" i="3"/>
  <c r="J129" i="3"/>
  <c r="J165" i="3"/>
  <c r="J163" i="3"/>
  <c r="J68" i="3"/>
  <c r="J518" i="3"/>
  <c r="J181" i="3"/>
  <c r="J45" i="3"/>
  <c r="J237" i="3"/>
  <c r="J500" i="3"/>
  <c r="J401" i="3"/>
  <c r="J257" i="3"/>
  <c r="J499" i="3"/>
  <c r="J300" i="3"/>
  <c r="J455" i="3"/>
  <c r="J218" i="3"/>
  <c r="J63" i="3"/>
  <c r="J521" i="3"/>
  <c r="J342" i="3"/>
  <c r="J185" i="3"/>
  <c r="J224" i="3"/>
  <c r="J470" i="3"/>
  <c r="J319" i="3"/>
  <c r="J490" i="3"/>
  <c r="J227" i="3"/>
  <c r="J131" i="3"/>
  <c r="J308" i="3"/>
  <c r="J377" i="3"/>
  <c r="J543" i="3"/>
  <c r="J195" i="3"/>
  <c r="J567" i="3"/>
  <c r="J458" i="3"/>
  <c r="J535" i="3"/>
  <c r="J439" i="3"/>
  <c r="J104" i="3"/>
  <c r="J392" i="3"/>
  <c r="J403" i="3"/>
  <c r="J216" i="3"/>
  <c r="J58" i="3"/>
  <c r="J76" i="3"/>
  <c r="J186" i="3"/>
  <c r="J573" i="3"/>
  <c r="J561" i="3"/>
  <c r="J380" i="3"/>
  <c r="J555" i="3"/>
  <c r="J440" i="3"/>
  <c r="J228" i="3"/>
  <c r="J431" i="3"/>
  <c r="J137" i="3"/>
  <c r="J100" i="3"/>
  <c r="J151" i="3"/>
  <c r="J387" i="3"/>
  <c r="J138" i="3"/>
  <c r="J453" i="3"/>
  <c r="J434" i="3"/>
  <c r="J51" i="3"/>
  <c r="J278" i="3"/>
  <c r="J323" i="3"/>
  <c r="J352" i="3"/>
  <c r="J194" i="3"/>
  <c r="J22" i="3"/>
  <c r="J145" i="3"/>
  <c r="J271" i="3"/>
  <c r="J357" i="3"/>
  <c r="J367" i="3"/>
  <c r="J318" i="3"/>
  <c r="J562" i="3"/>
  <c r="J40" i="3"/>
  <c r="J304" i="3"/>
  <c r="J320" i="3"/>
  <c r="J13" i="3"/>
  <c r="J177" i="3"/>
  <c r="J395" i="3"/>
  <c r="J222" i="3"/>
  <c r="J191" i="3"/>
  <c r="J569" i="3"/>
  <c r="J559" i="3"/>
  <c r="J168" i="3"/>
  <c r="J242" i="3"/>
  <c r="J47" i="3"/>
  <c r="J580" i="3"/>
  <c r="J474" i="3"/>
  <c r="J488" i="3"/>
  <c r="J384" i="3"/>
  <c r="J297" i="3"/>
  <c r="J252" i="3"/>
  <c r="J103" i="3"/>
  <c r="J74" i="3"/>
  <c r="J244" i="3"/>
  <c r="J416" i="3"/>
  <c r="J508" i="3"/>
  <c r="J112" i="3"/>
  <c r="J15" i="3"/>
  <c r="J369" i="3"/>
  <c r="J383" i="3"/>
  <c r="J424" i="3"/>
  <c r="J404" i="3"/>
  <c r="J382" i="3"/>
  <c r="J575" i="3"/>
  <c r="J340" i="3"/>
  <c r="J288" i="3"/>
  <c r="J12" i="3"/>
  <c r="J135" i="3"/>
  <c r="J130" i="3"/>
  <c r="J156" i="3"/>
  <c r="J141" i="3"/>
  <c r="J174" i="3"/>
  <c r="J133" i="3"/>
  <c r="J329" i="3"/>
  <c r="J527" i="3"/>
  <c r="J512" i="3"/>
  <c r="J472" i="3"/>
  <c r="J80" i="3"/>
  <c r="J536" i="3"/>
  <c r="J510" i="3"/>
  <c r="J495" i="3"/>
  <c r="J335" i="3"/>
  <c r="J374" i="3"/>
  <c r="J572" i="3"/>
  <c r="J390" i="3"/>
  <c r="J64" i="3"/>
  <c r="J509" i="3"/>
  <c r="J441" i="3"/>
  <c r="J201" i="3"/>
  <c r="J537" i="3"/>
  <c r="J466" i="3"/>
  <c r="J551" i="3"/>
  <c r="J570" i="3"/>
  <c r="J7" i="3"/>
  <c r="J122" i="3"/>
  <c r="J409" i="3"/>
  <c r="J259" i="3"/>
  <c r="J93" i="3"/>
  <c r="J544" i="3"/>
  <c r="J293" i="3"/>
  <c r="J310" i="3"/>
  <c r="J290" i="3"/>
  <c r="J341" i="3"/>
  <c r="J475" i="3"/>
  <c r="J208" i="3"/>
  <c r="J176" i="3"/>
  <c r="J217" i="3"/>
  <c r="J61" i="3"/>
  <c r="J116" i="3"/>
  <c r="J436" i="3"/>
  <c r="J125" i="3"/>
  <c r="J513" i="3"/>
  <c r="J234" i="3"/>
  <c r="J289" i="3"/>
  <c r="J568" i="3"/>
  <c r="J550" i="3"/>
  <c r="J183" i="3"/>
  <c r="J46" i="3"/>
  <c r="J317" i="3"/>
  <c r="J128" i="3"/>
  <c r="J143" i="3"/>
  <c r="J272" i="3"/>
  <c r="J338" i="3"/>
  <c r="J368" i="3"/>
  <c r="J407" i="3"/>
  <c r="J443" i="3"/>
  <c r="J94" i="3"/>
  <c r="J232" i="3"/>
  <c r="J388" i="3"/>
  <c r="J264" i="3"/>
  <c r="J413" i="3"/>
  <c r="J417" i="3"/>
  <c r="J307" i="3"/>
  <c r="J445" i="3"/>
  <c r="J507" i="3"/>
  <c r="J393" i="3"/>
  <c r="J24" i="3"/>
  <c r="J522" i="3"/>
  <c r="J538" i="3"/>
  <c r="J202" i="3"/>
  <c r="J81" i="3"/>
  <c r="J529" i="3"/>
  <c r="J179" i="3"/>
  <c r="J249" i="3"/>
  <c r="J37" i="3"/>
  <c r="J70" i="3"/>
  <c r="J389" i="3"/>
  <c r="J477" i="3"/>
  <c r="J144" i="3"/>
  <c r="J134" i="3"/>
  <c r="J84" i="3"/>
  <c r="J118" i="3"/>
  <c r="J115" i="3"/>
  <c r="J574" i="3"/>
  <c r="J221" i="3"/>
  <c r="J398" i="3"/>
  <c r="J53" i="3"/>
  <c r="J456" i="3"/>
  <c r="J316" i="3"/>
  <c r="J355" i="3"/>
  <c r="J460" i="3"/>
  <c r="J554" i="3"/>
  <c r="J35" i="3"/>
  <c r="J250" i="3"/>
  <c r="J280" i="3"/>
  <c r="J331" i="3"/>
  <c r="J451" i="3"/>
  <c r="J449" i="3"/>
  <c r="J153" i="3"/>
  <c r="J400" i="3"/>
  <c r="J425" i="3"/>
  <c r="J230" i="3"/>
  <c r="J408" i="3"/>
  <c r="J303" i="3"/>
  <c r="J525" i="3"/>
  <c r="J233" i="3"/>
  <c r="J170" i="3"/>
  <c r="J464" i="3"/>
  <c r="J33" i="3"/>
  <c r="J468" i="3"/>
  <c r="J159" i="3"/>
  <c r="J30" i="3"/>
  <c r="J245" i="3"/>
  <c r="J211" i="3"/>
  <c r="J370" i="3"/>
  <c r="J241" i="3"/>
  <c r="J364" i="3"/>
  <c r="J358" i="3"/>
  <c r="J225" i="3"/>
  <c r="J207" i="3"/>
  <c r="J92" i="3"/>
  <c r="J584" i="3"/>
  <c r="J169" i="3"/>
  <c r="J571" i="3"/>
  <c r="J124" i="3"/>
  <c r="J314" i="3"/>
  <c r="J204" i="3"/>
  <c r="J39" i="3"/>
  <c r="J261" i="3"/>
  <c r="J519" i="3"/>
  <c r="J480" i="3"/>
  <c r="J353" i="3"/>
  <c r="J563" i="3"/>
  <c r="J406" i="3"/>
  <c r="J444" i="3"/>
  <c r="J213" i="3"/>
  <c r="J362" i="3"/>
  <c r="J36" i="3"/>
  <c r="J214" i="3"/>
  <c r="J54" i="3"/>
  <c r="J83" i="3"/>
  <c r="J427" i="3"/>
  <c r="J498" i="3"/>
  <c r="J98" i="3"/>
  <c r="J270" i="3"/>
  <c r="J215" i="3"/>
  <c r="J391" i="3"/>
  <c r="J275" i="3"/>
  <c r="J117" i="3"/>
  <c r="J158" i="3"/>
  <c r="J67" i="3"/>
  <c r="J132" i="3"/>
  <c r="J44" i="3"/>
  <c r="J423" i="3"/>
  <c r="J326" i="3"/>
  <c r="J324" i="3"/>
  <c r="J123" i="3"/>
  <c r="J162" i="3"/>
  <c r="J473" i="3"/>
  <c r="J585" i="3"/>
  <c r="J292" i="3"/>
  <c r="J564" i="3"/>
  <c r="J8" i="3"/>
  <c r="J491" i="3"/>
  <c r="J520" i="3"/>
  <c r="J524" i="3"/>
  <c r="J583" i="3"/>
  <c r="J296" i="3"/>
  <c r="J428" i="3"/>
  <c r="J91" i="3"/>
  <c r="J354" i="3"/>
  <c r="J399" i="3"/>
  <c r="J313" i="3"/>
  <c r="J375" i="3"/>
  <c r="J306" i="3"/>
  <c r="J471" i="3"/>
  <c r="J394" i="3"/>
  <c r="J146" i="3"/>
  <c r="J164" i="3"/>
  <c r="J378" i="3"/>
  <c r="J157" i="3"/>
  <c r="J360" i="3"/>
  <c r="J260" i="3"/>
  <c r="J533" i="3"/>
  <c r="J349" i="3"/>
  <c r="J298" i="3"/>
  <c r="J481" i="3"/>
  <c r="J136" i="3"/>
  <c r="J205" i="3"/>
  <c r="J442" i="3"/>
  <c r="J549" i="3"/>
  <c r="J334" i="3"/>
  <c r="J212" i="3"/>
  <c r="J32" i="3"/>
  <c r="J113" i="3"/>
  <c r="J4" i="3"/>
  <c r="J109" i="3"/>
  <c r="J530" i="3"/>
  <c r="J492" i="3"/>
  <c r="J31" i="3"/>
  <c r="J279" i="3"/>
  <c r="J516" i="3"/>
  <c r="J167" i="3"/>
  <c r="J415" i="3"/>
  <c r="J26" i="3"/>
  <c r="J556" i="3"/>
  <c r="J552" i="3"/>
  <c r="J11" i="3"/>
  <c r="J467" i="3"/>
  <c r="J437" i="3"/>
  <c r="J43" i="3"/>
  <c r="J172" i="3"/>
  <c r="J327" i="3"/>
  <c r="J312" i="3"/>
  <c r="J465" i="3"/>
  <c r="J348" i="3"/>
  <c r="J150" i="3"/>
  <c r="J78" i="3"/>
  <c r="J385" i="3"/>
  <c r="J60" i="3"/>
  <c r="J363" i="3"/>
  <c r="J282" i="3"/>
  <c r="J256" i="3"/>
  <c r="J502" i="3"/>
  <c r="J19" i="3"/>
  <c r="J88" i="3"/>
  <c r="J553" i="3"/>
  <c r="J155" i="3"/>
  <c r="J496" i="3"/>
  <c r="J301" i="3"/>
  <c r="J365" i="3"/>
  <c r="J14" i="3"/>
  <c r="J412" i="3"/>
  <c r="J50" i="3"/>
  <c r="J96" i="3"/>
  <c r="J251" i="3"/>
  <c r="J332" i="3"/>
  <c r="J120" i="3"/>
  <c r="J548" i="3"/>
  <c r="J182" i="3"/>
  <c r="J119" i="3"/>
  <c r="J305" i="3"/>
  <c r="J161" i="3"/>
  <c r="J258" i="3"/>
  <c r="J75" i="3"/>
  <c r="J90" i="3"/>
  <c r="J430" i="3"/>
  <c r="J71" i="3"/>
  <c r="J501" i="3"/>
  <c r="J219" i="3"/>
  <c r="J189" i="3"/>
  <c r="J243" i="3"/>
  <c r="J463" i="3"/>
  <c r="J540" i="3"/>
  <c r="J381" i="3"/>
  <c r="J489" i="3"/>
  <c r="J566" i="3"/>
  <c r="J265" i="3"/>
  <c r="J497" i="3"/>
  <c r="J72" i="3"/>
  <c r="J184" i="3"/>
  <c r="J482" i="3"/>
  <c r="J294" i="3"/>
  <c r="J511" i="3"/>
  <c r="J262" i="3"/>
  <c r="J238" i="3"/>
  <c r="J154" i="3"/>
  <c r="J361" i="3"/>
  <c r="J29" i="3"/>
  <c r="J52" i="3"/>
  <c r="J140" i="3"/>
  <c r="J149" i="3"/>
  <c r="J411" i="3"/>
  <c r="J397" i="3"/>
  <c r="J20" i="3"/>
  <c r="J206" i="3"/>
  <c r="J581" i="3"/>
  <c r="J180" i="3"/>
  <c r="J356" i="3"/>
  <c r="J18" i="3"/>
  <c r="J414" i="3"/>
  <c r="J6" i="3"/>
  <c r="J446" i="3"/>
  <c r="J246" i="3"/>
  <c r="J450" i="3"/>
  <c r="J235" i="3"/>
  <c r="J576" i="3"/>
  <c r="J142" i="3"/>
  <c r="J55" i="3"/>
  <c r="J351" i="3"/>
  <c r="J3" i="3"/>
  <c r="J531" i="3"/>
  <c r="J373" i="3"/>
  <c r="J557" i="3"/>
  <c r="J485" i="3"/>
  <c r="J99" i="3"/>
  <c r="J579" i="3"/>
  <c r="J231" i="3"/>
  <c r="J545" i="3"/>
  <c r="J34" i="3"/>
  <c r="J506" i="3"/>
  <c r="J253" i="3"/>
  <c r="J240" i="3"/>
  <c r="J577" i="3"/>
  <c r="J371" i="3"/>
  <c r="J299" i="3"/>
  <c r="J366" i="3"/>
  <c r="J236" i="3"/>
  <c r="J106" i="3"/>
  <c r="J283" i="3"/>
  <c r="J147" i="3"/>
  <c r="J188" i="3"/>
  <c r="J448" i="3"/>
  <c r="J426" i="3"/>
  <c r="J532" i="3"/>
  <c r="J69" i="3"/>
  <c r="J192" i="3"/>
  <c r="J239" i="3"/>
  <c r="J405" i="3"/>
  <c r="J49" i="3"/>
  <c r="J359" i="3"/>
  <c r="J493" i="3"/>
  <c r="J248" i="3"/>
  <c r="J199" i="3"/>
  <c r="J376" i="3"/>
  <c r="J582" i="3"/>
  <c r="J190" i="3"/>
  <c r="J344" i="3"/>
  <c r="J77" i="3"/>
  <c r="J560" i="3"/>
  <c r="J514" i="3"/>
  <c r="J121" i="3"/>
  <c r="J343" i="3"/>
  <c r="J330" i="3"/>
  <c r="J273" i="3"/>
  <c r="J171" i="3"/>
  <c r="J457" i="3"/>
  <c r="J435" i="3"/>
  <c r="J95" i="3"/>
  <c r="J503" i="3"/>
  <c r="J269" i="3"/>
  <c r="J432" i="3"/>
  <c r="J350" i="3"/>
  <c r="J504" i="3"/>
  <c r="J302" i="3"/>
  <c r="J542" i="3"/>
  <c r="J21" i="3"/>
  <c r="J85" i="3"/>
  <c r="J27" i="3"/>
  <c r="J487" i="3"/>
  <c r="J515" i="3"/>
  <c r="J410" i="3"/>
  <c r="J220" i="3"/>
  <c r="J421" i="3"/>
  <c r="J127" i="3"/>
  <c r="E197" i="3"/>
  <c r="D197" i="3"/>
  <c r="E459" i="3"/>
  <c r="D459" i="3"/>
  <c r="E126" i="3"/>
  <c r="D126" i="3"/>
  <c r="E325" i="3"/>
  <c r="D325" i="3"/>
  <c r="E65" i="3"/>
  <c r="D65" i="3"/>
  <c r="E420" i="3"/>
  <c r="D420" i="3"/>
  <c r="E17" i="3"/>
  <c r="D17" i="3"/>
  <c r="E295" i="3"/>
  <c r="D295" i="3"/>
  <c r="E486" i="3"/>
  <c r="D486" i="3"/>
  <c r="E25" i="3"/>
  <c r="D25" i="3"/>
  <c r="E223" i="3"/>
  <c r="D223" i="3"/>
  <c r="E175" i="3"/>
  <c r="D175" i="3"/>
  <c r="E267" i="3"/>
  <c r="D267" i="3"/>
  <c r="E469" i="3"/>
  <c r="D469" i="3"/>
  <c r="E541" i="3"/>
  <c r="D541" i="3"/>
  <c r="E10" i="3"/>
  <c r="D10" i="3"/>
  <c r="E565" i="3"/>
  <c r="D565" i="3"/>
  <c r="E372" i="3"/>
  <c r="D372" i="3"/>
  <c r="E447" i="3"/>
  <c r="D447" i="3"/>
  <c r="E285" i="3"/>
  <c r="D285" i="3"/>
  <c r="E339" i="3"/>
  <c r="D339" i="3"/>
  <c r="E523" i="3"/>
  <c r="D523" i="3"/>
  <c r="E266" i="3"/>
  <c r="D266" i="3"/>
  <c r="E160" i="3"/>
  <c r="D160" i="3"/>
  <c r="E203" i="3"/>
  <c r="D203" i="3"/>
  <c r="E59" i="3"/>
  <c r="D59" i="3"/>
  <c r="E108" i="3"/>
  <c r="D108" i="3"/>
  <c r="E321" i="3"/>
  <c r="D321" i="3"/>
  <c r="E558" i="3"/>
  <c r="D558" i="3"/>
  <c r="E255" i="3"/>
  <c r="D255" i="3"/>
  <c r="E56" i="3"/>
  <c r="D56" i="3"/>
  <c r="E546" i="3"/>
  <c r="D546" i="3"/>
  <c r="E386" i="3"/>
  <c r="D386" i="3"/>
  <c r="E534" i="3"/>
  <c r="D534" i="3"/>
  <c r="E479" i="3"/>
  <c r="D479" i="3"/>
  <c r="E454" i="3"/>
  <c r="D454" i="3"/>
  <c r="E287" i="3"/>
  <c r="D287" i="3"/>
  <c r="E276" i="3"/>
  <c r="D276" i="3"/>
  <c r="E48" i="3"/>
  <c r="D48" i="3"/>
  <c r="E187" i="3"/>
  <c r="D187" i="3"/>
  <c r="E268" i="3"/>
  <c r="D268" i="3"/>
  <c r="E336" i="3"/>
  <c r="D336" i="3"/>
  <c r="E28" i="3"/>
  <c r="D28" i="3"/>
  <c r="E402" i="3"/>
  <c r="D402" i="3"/>
  <c r="E345" i="3"/>
  <c r="D345" i="3"/>
  <c r="E419" i="3"/>
  <c r="D419" i="3"/>
  <c r="E229" i="3"/>
  <c r="D229" i="3"/>
  <c r="E210" i="3"/>
  <c r="D210" i="3"/>
  <c r="E193" i="3"/>
  <c r="D193" i="3"/>
  <c r="E333" i="3"/>
  <c r="D333" i="3"/>
  <c r="E505" i="3"/>
  <c r="D505" i="3"/>
  <c r="E73" i="3"/>
  <c r="D73" i="3"/>
  <c r="E82" i="3"/>
  <c r="D82" i="3"/>
  <c r="E86" i="3"/>
  <c r="D86" i="3"/>
  <c r="E309" i="3"/>
  <c r="D309" i="3"/>
  <c r="E461" i="3"/>
  <c r="D461" i="3"/>
  <c r="E41" i="3"/>
  <c r="D41" i="3"/>
  <c r="E517" i="3"/>
  <c r="D517" i="3"/>
  <c r="E429" i="3"/>
  <c r="D429" i="3"/>
  <c r="E102" i="3"/>
  <c r="D102" i="3"/>
  <c r="E337" i="3"/>
  <c r="D337" i="3"/>
  <c r="E139" i="3"/>
  <c r="D139" i="3"/>
  <c r="E200" i="3"/>
  <c r="D200" i="3"/>
  <c r="E418" i="3"/>
  <c r="D418" i="3"/>
  <c r="E42" i="3"/>
  <c r="D42" i="3"/>
  <c r="E97" i="3"/>
  <c r="D97" i="3"/>
  <c r="E284" i="3"/>
  <c r="D284" i="3"/>
  <c r="E379" i="3"/>
  <c r="D379" i="3"/>
  <c r="E114" i="3"/>
  <c r="D114" i="3"/>
  <c r="E462" i="3"/>
  <c r="D462" i="3"/>
  <c r="E433" i="3"/>
  <c r="D433" i="3"/>
  <c r="E66" i="3"/>
  <c r="D66" i="3"/>
  <c r="E5" i="3"/>
  <c r="D5" i="3"/>
  <c r="E291" i="3"/>
  <c r="D291" i="3"/>
  <c r="E107" i="3"/>
  <c r="D107" i="3"/>
  <c r="E254" i="3"/>
  <c r="D254" i="3"/>
  <c r="E57" i="3"/>
  <c r="D57" i="3"/>
  <c r="E173" i="3"/>
  <c r="D173" i="3"/>
  <c r="E528" i="3"/>
  <c r="D528" i="3"/>
  <c r="E110" i="3"/>
  <c r="D110" i="3"/>
  <c r="E209" i="3"/>
  <c r="D209" i="3"/>
  <c r="E111" i="3"/>
  <c r="D111" i="3"/>
  <c r="E346" i="3"/>
  <c r="D346" i="3"/>
  <c r="E263" i="3"/>
  <c r="D263" i="3"/>
  <c r="E23" i="3"/>
  <c r="D23" i="3"/>
  <c r="E226" i="3"/>
  <c r="D226" i="3"/>
  <c r="E578" i="3"/>
  <c r="D578" i="3"/>
  <c r="E476" i="3"/>
  <c r="D476" i="3"/>
  <c r="E315" i="3"/>
  <c r="D315" i="3"/>
  <c r="E196" i="3"/>
  <c r="D196" i="3"/>
  <c r="E347" i="3"/>
  <c r="D347" i="3"/>
  <c r="E286" i="3"/>
  <c r="D286" i="3"/>
  <c r="E438" i="3"/>
  <c r="D438" i="3"/>
  <c r="E148" i="3"/>
  <c r="D148" i="3"/>
  <c r="E105" i="3"/>
  <c r="D105" i="3"/>
  <c r="E178" i="3"/>
  <c r="D178" i="3"/>
  <c r="E89" i="3"/>
  <c r="D89" i="3"/>
  <c r="E322" i="3"/>
  <c r="D322" i="3"/>
  <c r="E62" i="3"/>
  <c r="D62" i="3"/>
  <c r="E101" i="3"/>
  <c r="D101" i="3"/>
  <c r="E311" i="3"/>
  <c r="D311" i="3"/>
  <c r="E452" i="3"/>
  <c r="D452" i="3"/>
  <c r="E328" i="3"/>
  <c r="D328" i="3"/>
  <c r="E87" i="3"/>
  <c r="D87" i="3"/>
  <c r="E79" i="3"/>
  <c r="D79" i="3"/>
  <c r="E38" i="3"/>
  <c r="D38" i="3"/>
  <c r="E494" i="3"/>
  <c r="D494" i="3"/>
  <c r="E422" i="3"/>
  <c r="D422" i="3"/>
  <c r="E152" i="3"/>
  <c r="D152" i="3"/>
  <c r="E166" i="3"/>
  <c r="D166" i="3"/>
  <c r="E478" i="3"/>
  <c r="D478" i="3"/>
  <c r="E274" i="3"/>
  <c r="D274" i="3"/>
  <c r="E483" i="3"/>
  <c r="D483" i="3"/>
  <c r="E277" i="3"/>
  <c r="D277" i="3"/>
  <c r="E396" i="3"/>
  <c r="D396" i="3"/>
  <c r="E547" i="3"/>
  <c r="D547" i="3"/>
  <c r="E9" i="3"/>
  <c r="D9" i="3"/>
  <c r="E539" i="3"/>
  <c r="D539" i="3"/>
  <c r="E16" i="3"/>
  <c r="D16" i="3"/>
  <c r="E484" i="3"/>
  <c r="D484" i="3"/>
  <c r="E281" i="3"/>
  <c r="D281" i="3"/>
  <c r="E247" i="3"/>
  <c r="D247" i="3"/>
  <c r="E526" i="3"/>
  <c r="D526" i="3"/>
  <c r="E198" i="3"/>
  <c r="D198" i="3"/>
  <c r="E129" i="3"/>
  <c r="D129" i="3"/>
  <c r="E165" i="3"/>
  <c r="D165" i="3"/>
  <c r="E163" i="3"/>
  <c r="D163" i="3"/>
  <c r="E68" i="3"/>
  <c r="D68" i="3"/>
  <c r="E518" i="3"/>
  <c r="D518" i="3"/>
  <c r="E181" i="3"/>
  <c r="D181" i="3"/>
  <c r="E45" i="3"/>
  <c r="D45" i="3"/>
  <c r="E237" i="3"/>
  <c r="D237" i="3"/>
  <c r="E500" i="3"/>
  <c r="D500" i="3"/>
  <c r="E401" i="3"/>
  <c r="D401" i="3"/>
  <c r="E257" i="3"/>
  <c r="D257" i="3"/>
  <c r="E499" i="3"/>
  <c r="D499" i="3"/>
  <c r="E300" i="3"/>
  <c r="D300" i="3"/>
  <c r="E455" i="3"/>
  <c r="D455" i="3"/>
  <c r="E218" i="3"/>
  <c r="D218" i="3"/>
  <c r="E63" i="3"/>
  <c r="D63" i="3"/>
  <c r="E521" i="3"/>
  <c r="D521" i="3"/>
  <c r="E342" i="3"/>
  <c r="D342" i="3"/>
  <c r="E185" i="3"/>
  <c r="D185" i="3"/>
  <c r="E224" i="3"/>
  <c r="D224" i="3"/>
  <c r="E470" i="3"/>
  <c r="D470" i="3"/>
  <c r="E319" i="3"/>
  <c r="D319" i="3"/>
  <c r="E490" i="3"/>
  <c r="D490" i="3"/>
  <c r="E227" i="3"/>
  <c r="D227" i="3"/>
  <c r="E131" i="3"/>
  <c r="D131" i="3"/>
  <c r="E308" i="3"/>
  <c r="D308" i="3"/>
  <c r="E377" i="3"/>
  <c r="D377" i="3"/>
  <c r="E543" i="3"/>
  <c r="D543" i="3"/>
  <c r="E195" i="3"/>
  <c r="D195" i="3"/>
  <c r="E567" i="3"/>
  <c r="D567" i="3"/>
  <c r="E458" i="3"/>
  <c r="D458" i="3"/>
  <c r="E535" i="3"/>
  <c r="D535" i="3"/>
  <c r="E439" i="3"/>
  <c r="D439" i="3"/>
  <c r="E104" i="3"/>
  <c r="D104" i="3"/>
  <c r="E392" i="3"/>
  <c r="D392" i="3"/>
  <c r="E403" i="3"/>
  <c r="D403" i="3"/>
  <c r="E216" i="3"/>
  <c r="D216" i="3"/>
  <c r="E58" i="3"/>
  <c r="D58" i="3"/>
  <c r="E76" i="3"/>
  <c r="D76" i="3"/>
  <c r="E186" i="3"/>
  <c r="D186" i="3"/>
  <c r="E573" i="3"/>
  <c r="D573" i="3"/>
  <c r="E561" i="3"/>
  <c r="D561" i="3"/>
  <c r="E380" i="3"/>
  <c r="D380" i="3"/>
  <c r="E555" i="3"/>
  <c r="D555" i="3"/>
  <c r="E440" i="3"/>
  <c r="D440" i="3"/>
  <c r="E228" i="3"/>
  <c r="D228" i="3"/>
  <c r="E431" i="3"/>
  <c r="D431" i="3"/>
  <c r="E137" i="3"/>
  <c r="D137" i="3"/>
  <c r="E100" i="3"/>
  <c r="D100" i="3"/>
  <c r="E151" i="3"/>
  <c r="D151" i="3"/>
  <c r="E387" i="3"/>
  <c r="D387" i="3"/>
  <c r="E138" i="3"/>
  <c r="D138" i="3"/>
  <c r="E453" i="3"/>
  <c r="D453" i="3"/>
  <c r="E434" i="3"/>
  <c r="D434" i="3"/>
  <c r="E51" i="3"/>
  <c r="D51" i="3"/>
  <c r="E278" i="3"/>
  <c r="D278" i="3"/>
  <c r="E323" i="3"/>
  <c r="D323" i="3"/>
  <c r="E352" i="3"/>
  <c r="D352" i="3"/>
  <c r="E194" i="3"/>
  <c r="D194" i="3"/>
  <c r="E22" i="3"/>
  <c r="D22" i="3"/>
  <c r="E145" i="3"/>
  <c r="D145" i="3"/>
  <c r="E271" i="3"/>
  <c r="D271" i="3"/>
  <c r="E357" i="3"/>
  <c r="D357" i="3"/>
  <c r="E367" i="3"/>
  <c r="D367" i="3"/>
  <c r="E318" i="3"/>
  <c r="D318" i="3"/>
  <c r="E562" i="3"/>
  <c r="D562" i="3"/>
  <c r="E40" i="3"/>
  <c r="D40" i="3"/>
  <c r="E304" i="3"/>
  <c r="D304" i="3"/>
  <c r="E320" i="3"/>
  <c r="D320" i="3"/>
  <c r="E13" i="3"/>
  <c r="D13" i="3"/>
  <c r="E177" i="3"/>
  <c r="D177" i="3"/>
  <c r="E395" i="3"/>
  <c r="D395" i="3"/>
  <c r="E222" i="3"/>
  <c r="D222" i="3"/>
  <c r="E191" i="3"/>
  <c r="D191" i="3"/>
  <c r="E569" i="3"/>
  <c r="D569" i="3"/>
  <c r="E559" i="3"/>
  <c r="D559" i="3"/>
  <c r="E168" i="3"/>
  <c r="D168" i="3"/>
  <c r="E242" i="3"/>
  <c r="D242" i="3"/>
  <c r="E47" i="3"/>
  <c r="D47" i="3"/>
  <c r="E580" i="3"/>
  <c r="D580" i="3"/>
  <c r="E474" i="3"/>
  <c r="D474" i="3"/>
  <c r="E488" i="3"/>
  <c r="D488" i="3"/>
  <c r="E384" i="3"/>
  <c r="D384" i="3"/>
  <c r="E297" i="3"/>
  <c r="D297" i="3"/>
  <c r="E252" i="3"/>
  <c r="D252" i="3"/>
  <c r="E103" i="3"/>
  <c r="D103" i="3"/>
  <c r="E74" i="3"/>
  <c r="D74" i="3"/>
  <c r="E244" i="3"/>
  <c r="D244" i="3"/>
  <c r="E416" i="3"/>
  <c r="D416" i="3"/>
  <c r="E508" i="3"/>
  <c r="D508" i="3"/>
  <c r="E112" i="3"/>
  <c r="D112" i="3"/>
  <c r="E15" i="3"/>
  <c r="D15" i="3"/>
  <c r="E369" i="3"/>
  <c r="D369" i="3"/>
  <c r="E383" i="3"/>
  <c r="D383" i="3"/>
  <c r="E424" i="3"/>
  <c r="D424" i="3"/>
  <c r="E404" i="3"/>
  <c r="D404" i="3"/>
  <c r="E382" i="3"/>
  <c r="D382" i="3"/>
  <c r="E575" i="3"/>
  <c r="D575" i="3"/>
  <c r="E340" i="3"/>
  <c r="D340" i="3"/>
  <c r="E288" i="3"/>
  <c r="D288" i="3"/>
  <c r="E12" i="3"/>
  <c r="D12" i="3"/>
  <c r="E135" i="3"/>
  <c r="D135" i="3"/>
  <c r="E130" i="3"/>
  <c r="D130" i="3"/>
  <c r="E156" i="3"/>
  <c r="D156" i="3"/>
  <c r="E141" i="3"/>
  <c r="D141" i="3"/>
  <c r="E174" i="3"/>
  <c r="D174" i="3"/>
  <c r="E133" i="3"/>
  <c r="D133" i="3"/>
  <c r="E329" i="3"/>
  <c r="D329" i="3"/>
  <c r="E527" i="3"/>
  <c r="D527" i="3"/>
  <c r="E512" i="3"/>
  <c r="D512" i="3"/>
  <c r="E472" i="3"/>
  <c r="D472" i="3"/>
  <c r="E80" i="3"/>
  <c r="D80" i="3"/>
  <c r="E536" i="3"/>
  <c r="D536" i="3"/>
  <c r="E510" i="3"/>
  <c r="D510" i="3"/>
  <c r="E495" i="3"/>
  <c r="D495" i="3"/>
  <c r="E335" i="3"/>
  <c r="D335" i="3"/>
  <c r="E374" i="3"/>
  <c r="D374" i="3"/>
  <c r="E572" i="3"/>
  <c r="D572" i="3"/>
  <c r="E390" i="3"/>
  <c r="D390" i="3"/>
  <c r="E64" i="3"/>
  <c r="D64" i="3"/>
  <c r="E509" i="3"/>
  <c r="D509" i="3"/>
  <c r="E441" i="3"/>
  <c r="D441" i="3"/>
  <c r="E201" i="3"/>
  <c r="D201" i="3"/>
  <c r="E537" i="3"/>
  <c r="D537" i="3"/>
  <c r="E466" i="3"/>
  <c r="D466" i="3"/>
  <c r="E551" i="3"/>
  <c r="D551" i="3"/>
  <c r="E570" i="3"/>
  <c r="D570" i="3"/>
  <c r="E7" i="3"/>
  <c r="D7" i="3"/>
  <c r="E122" i="3"/>
  <c r="D122" i="3"/>
  <c r="E409" i="3"/>
  <c r="D409" i="3"/>
  <c r="E259" i="3"/>
  <c r="D259" i="3"/>
  <c r="E93" i="3"/>
  <c r="D93" i="3"/>
  <c r="E544" i="3"/>
  <c r="D544" i="3"/>
  <c r="E293" i="3"/>
  <c r="D293" i="3"/>
  <c r="E310" i="3"/>
  <c r="D310" i="3"/>
  <c r="E290" i="3"/>
  <c r="D290" i="3"/>
  <c r="E341" i="3"/>
  <c r="D341" i="3"/>
  <c r="E475" i="3"/>
  <c r="D475" i="3"/>
  <c r="E208" i="3"/>
  <c r="D208" i="3"/>
  <c r="E176" i="3"/>
  <c r="D176" i="3"/>
  <c r="E217" i="3"/>
  <c r="D217" i="3"/>
  <c r="E61" i="3"/>
  <c r="D61" i="3"/>
  <c r="E116" i="3"/>
  <c r="D116" i="3"/>
  <c r="E436" i="3"/>
  <c r="D436" i="3"/>
  <c r="E125" i="3"/>
  <c r="D125" i="3"/>
  <c r="E513" i="3"/>
  <c r="D513" i="3"/>
  <c r="E234" i="3"/>
  <c r="D234" i="3"/>
  <c r="E289" i="3"/>
  <c r="D289" i="3"/>
  <c r="E568" i="3"/>
  <c r="D568" i="3"/>
  <c r="E550" i="3"/>
  <c r="D550" i="3"/>
  <c r="E183" i="3"/>
  <c r="D183" i="3"/>
  <c r="E46" i="3"/>
  <c r="D46" i="3"/>
  <c r="E317" i="3"/>
  <c r="D317" i="3"/>
  <c r="E128" i="3"/>
  <c r="D128" i="3"/>
  <c r="E143" i="3"/>
  <c r="D143" i="3"/>
  <c r="E272" i="3"/>
  <c r="D272" i="3"/>
  <c r="E338" i="3"/>
  <c r="D338" i="3"/>
  <c r="E368" i="3"/>
  <c r="D368" i="3"/>
  <c r="E407" i="3"/>
  <c r="D407" i="3"/>
  <c r="E443" i="3"/>
  <c r="D443" i="3"/>
  <c r="E94" i="3"/>
  <c r="D94" i="3"/>
  <c r="E232" i="3"/>
  <c r="D232" i="3"/>
  <c r="E388" i="3"/>
  <c r="D388" i="3"/>
  <c r="E264" i="3"/>
  <c r="D264" i="3"/>
  <c r="E413" i="3"/>
  <c r="D413" i="3"/>
  <c r="E417" i="3"/>
  <c r="D417" i="3"/>
  <c r="E307" i="3"/>
  <c r="D307" i="3"/>
  <c r="E445" i="3"/>
  <c r="D445" i="3"/>
  <c r="E507" i="3"/>
  <c r="D507" i="3"/>
  <c r="E393" i="3"/>
  <c r="D393" i="3"/>
  <c r="E24" i="3"/>
  <c r="D24" i="3"/>
  <c r="E522" i="3"/>
  <c r="D522" i="3"/>
  <c r="E538" i="3"/>
  <c r="D538" i="3"/>
  <c r="E202" i="3"/>
  <c r="D202" i="3"/>
  <c r="E81" i="3"/>
  <c r="D81" i="3"/>
  <c r="E529" i="3"/>
  <c r="D529" i="3"/>
  <c r="E179" i="3"/>
  <c r="D179" i="3"/>
  <c r="E249" i="3"/>
  <c r="D249" i="3"/>
  <c r="E37" i="3"/>
  <c r="D37" i="3"/>
  <c r="E70" i="3"/>
  <c r="D70" i="3"/>
  <c r="E389" i="3"/>
  <c r="D389" i="3"/>
  <c r="E477" i="3"/>
  <c r="D477" i="3"/>
  <c r="E144" i="3"/>
  <c r="D144" i="3"/>
  <c r="E134" i="3"/>
  <c r="D134" i="3"/>
  <c r="E84" i="3"/>
  <c r="D84" i="3"/>
  <c r="E118" i="3"/>
  <c r="D118" i="3"/>
  <c r="E115" i="3"/>
  <c r="D115" i="3"/>
  <c r="E574" i="3"/>
  <c r="D574" i="3"/>
  <c r="E221" i="3"/>
  <c r="D221" i="3"/>
  <c r="E398" i="3"/>
  <c r="D398" i="3"/>
  <c r="E53" i="3"/>
  <c r="D53" i="3"/>
  <c r="E456" i="3"/>
  <c r="D456" i="3"/>
  <c r="E316" i="3"/>
  <c r="D316" i="3"/>
  <c r="E355" i="3"/>
  <c r="D355" i="3"/>
  <c r="E460" i="3"/>
  <c r="D460" i="3"/>
  <c r="E554" i="3"/>
  <c r="D554" i="3"/>
  <c r="E35" i="3"/>
  <c r="D35" i="3"/>
  <c r="E250" i="3"/>
  <c r="D250" i="3"/>
  <c r="E280" i="3"/>
  <c r="D280" i="3"/>
  <c r="E331" i="3"/>
  <c r="D331" i="3"/>
  <c r="E451" i="3"/>
  <c r="D451" i="3"/>
  <c r="E449" i="3"/>
  <c r="D449" i="3"/>
  <c r="E153" i="3"/>
  <c r="D153" i="3"/>
  <c r="E400" i="3"/>
  <c r="D400" i="3"/>
  <c r="E425" i="3"/>
  <c r="D425" i="3"/>
  <c r="E230" i="3"/>
  <c r="D230" i="3"/>
  <c r="E408" i="3"/>
  <c r="D408" i="3"/>
  <c r="E303" i="3"/>
  <c r="D303" i="3"/>
  <c r="E525" i="3"/>
  <c r="D525" i="3"/>
  <c r="E233" i="3"/>
  <c r="D233" i="3"/>
  <c r="E170" i="3"/>
  <c r="D170" i="3"/>
  <c r="E464" i="3"/>
  <c r="D464" i="3"/>
  <c r="E33" i="3"/>
  <c r="D33" i="3"/>
  <c r="E468" i="3"/>
  <c r="D468" i="3"/>
  <c r="E159" i="3"/>
  <c r="D159" i="3"/>
  <c r="E30" i="3"/>
  <c r="D30" i="3"/>
  <c r="E245" i="3"/>
  <c r="D245" i="3"/>
  <c r="E211" i="3"/>
  <c r="D211" i="3"/>
  <c r="E370" i="3"/>
  <c r="D370" i="3"/>
  <c r="E241" i="3"/>
  <c r="D241" i="3"/>
  <c r="E364" i="3"/>
  <c r="D364" i="3"/>
  <c r="E358" i="3"/>
  <c r="D358" i="3"/>
  <c r="E225" i="3"/>
  <c r="D225" i="3"/>
  <c r="E207" i="3"/>
  <c r="D207" i="3"/>
  <c r="E92" i="3"/>
  <c r="D92" i="3"/>
  <c r="E584" i="3"/>
  <c r="D584" i="3"/>
  <c r="E169" i="3"/>
  <c r="D169" i="3"/>
  <c r="E571" i="3"/>
  <c r="D571" i="3"/>
  <c r="E124" i="3"/>
  <c r="D124" i="3"/>
  <c r="E314" i="3"/>
  <c r="D314" i="3"/>
  <c r="E204" i="3"/>
  <c r="D204" i="3"/>
  <c r="E39" i="3"/>
  <c r="D39" i="3"/>
  <c r="E261" i="3"/>
  <c r="D261" i="3"/>
  <c r="E519" i="3"/>
  <c r="D519" i="3"/>
  <c r="E480" i="3"/>
  <c r="D480" i="3"/>
  <c r="E353" i="3"/>
  <c r="D353" i="3"/>
  <c r="E563" i="3"/>
  <c r="D563" i="3"/>
  <c r="E406" i="3"/>
  <c r="D406" i="3"/>
  <c r="E444" i="3"/>
  <c r="D444" i="3"/>
  <c r="E213" i="3"/>
  <c r="D213" i="3"/>
  <c r="E362" i="3"/>
  <c r="D362" i="3"/>
  <c r="E36" i="3"/>
  <c r="D36" i="3"/>
  <c r="E214" i="3"/>
  <c r="D214" i="3"/>
  <c r="E54" i="3"/>
  <c r="D54" i="3"/>
  <c r="E83" i="3"/>
  <c r="D83" i="3"/>
  <c r="E427" i="3"/>
  <c r="D427" i="3"/>
  <c r="E498" i="3"/>
  <c r="D498" i="3"/>
  <c r="E98" i="3"/>
  <c r="D98" i="3"/>
  <c r="E270" i="3"/>
  <c r="D270" i="3"/>
  <c r="E215" i="3"/>
  <c r="D215" i="3"/>
  <c r="E391" i="3"/>
  <c r="D391" i="3"/>
  <c r="E275" i="3"/>
  <c r="D275" i="3"/>
  <c r="E117" i="3"/>
  <c r="D117" i="3"/>
  <c r="E158" i="3"/>
  <c r="D158" i="3"/>
  <c r="E67" i="3"/>
  <c r="D67" i="3"/>
  <c r="E132" i="3"/>
  <c r="D132" i="3"/>
  <c r="E44" i="3"/>
  <c r="D44" i="3"/>
  <c r="E423" i="3"/>
  <c r="D423" i="3"/>
  <c r="E326" i="3"/>
  <c r="D326" i="3"/>
  <c r="E324" i="3"/>
  <c r="D324" i="3"/>
  <c r="E123" i="3"/>
  <c r="D123" i="3"/>
  <c r="E162" i="3"/>
  <c r="D162" i="3"/>
  <c r="E473" i="3"/>
  <c r="D473" i="3"/>
  <c r="E585" i="3"/>
  <c r="D585" i="3"/>
  <c r="E292" i="3"/>
  <c r="D292" i="3"/>
  <c r="E564" i="3"/>
  <c r="D564" i="3"/>
  <c r="E8" i="3"/>
  <c r="D8" i="3"/>
  <c r="E491" i="3"/>
  <c r="D491" i="3"/>
  <c r="E520" i="3"/>
  <c r="D520" i="3"/>
  <c r="E524" i="3"/>
  <c r="D524" i="3"/>
  <c r="E583" i="3"/>
  <c r="D583" i="3"/>
  <c r="E296" i="3"/>
  <c r="D296" i="3"/>
  <c r="E428" i="3"/>
  <c r="D428" i="3"/>
  <c r="E91" i="3"/>
  <c r="D91" i="3"/>
  <c r="E354" i="3"/>
  <c r="D354" i="3"/>
  <c r="E399" i="3"/>
  <c r="D399" i="3"/>
  <c r="E313" i="3"/>
  <c r="D313" i="3"/>
  <c r="E375" i="3"/>
  <c r="D375" i="3"/>
  <c r="E306" i="3"/>
  <c r="D306" i="3"/>
  <c r="E471" i="3"/>
  <c r="D471" i="3"/>
  <c r="E394" i="3"/>
  <c r="D394" i="3"/>
  <c r="E146" i="3"/>
  <c r="D146" i="3"/>
  <c r="E164" i="3"/>
  <c r="D164" i="3"/>
  <c r="E378" i="3"/>
  <c r="D378" i="3"/>
  <c r="E157" i="3"/>
  <c r="D157" i="3"/>
  <c r="E360" i="3"/>
  <c r="D360" i="3"/>
  <c r="E260" i="3"/>
  <c r="D260" i="3"/>
  <c r="E533" i="3"/>
  <c r="D533" i="3"/>
  <c r="E349" i="3"/>
  <c r="D349" i="3"/>
  <c r="E298" i="3"/>
  <c r="D298" i="3"/>
  <c r="E481" i="3"/>
  <c r="D481" i="3"/>
  <c r="E136" i="3"/>
  <c r="D136" i="3"/>
  <c r="E205" i="3"/>
  <c r="D205" i="3"/>
  <c r="E442" i="3"/>
  <c r="D442" i="3"/>
  <c r="E549" i="3"/>
  <c r="D549" i="3"/>
  <c r="E334" i="3"/>
  <c r="D334" i="3"/>
  <c r="E212" i="3"/>
  <c r="D212" i="3"/>
  <c r="E32" i="3"/>
  <c r="D32" i="3"/>
  <c r="E113" i="3"/>
  <c r="D113" i="3"/>
  <c r="E4" i="3"/>
  <c r="D4" i="3"/>
  <c r="E109" i="3"/>
  <c r="D109" i="3"/>
  <c r="E530" i="3"/>
  <c r="D530" i="3"/>
  <c r="E492" i="3"/>
  <c r="D492" i="3"/>
  <c r="E31" i="3"/>
  <c r="D31" i="3"/>
  <c r="E279" i="3"/>
  <c r="D279" i="3"/>
  <c r="E516" i="3"/>
  <c r="D516" i="3"/>
  <c r="E167" i="3"/>
  <c r="D167" i="3"/>
  <c r="E415" i="3"/>
  <c r="D415" i="3"/>
  <c r="E26" i="3"/>
  <c r="D26" i="3"/>
  <c r="E556" i="3"/>
  <c r="D556" i="3"/>
  <c r="E552" i="3"/>
  <c r="D552" i="3"/>
  <c r="E11" i="3"/>
  <c r="D11" i="3"/>
  <c r="E467" i="3"/>
  <c r="D467" i="3"/>
  <c r="E437" i="3"/>
  <c r="D437" i="3"/>
  <c r="E43" i="3"/>
  <c r="D43" i="3"/>
  <c r="E172" i="3"/>
  <c r="D172" i="3"/>
  <c r="E327" i="3"/>
  <c r="D327" i="3"/>
  <c r="E312" i="3"/>
  <c r="D312" i="3"/>
  <c r="E465" i="3"/>
  <c r="D465" i="3"/>
  <c r="E348" i="3"/>
  <c r="D348" i="3"/>
  <c r="E150" i="3"/>
  <c r="D150" i="3"/>
  <c r="E78" i="3"/>
  <c r="D78" i="3"/>
  <c r="E385" i="3"/>
  <c r="D385" i="3"/>
  <c r="E60" i="3"/>
  <c r="D60" i="3"/>
  <c r="E363" i="3"/>
  <c r="D363" i="3"/>
  <c r="E282" i="3"/>
  <c r="D282" i="3"/>
  <c r="E256" i="3"/>
  <c r="D256" i="3"/>
  <c r="E502" i="3"/>
  <c r="D502" i="3"/>
  <c r="E19" i="3"/>
  <c r="D19" i="3"/>
  <c r="E88" i="3"/>
  <c r="D88" i="3"/>
  <c r="E553" i="3"/>
  <c r="D553" i="3"/>
  <c r="E155" i="3"/>
  <c r="D155" i="3"/>
  <c r="E496" i="3"/>
  <c r="D496" i="3"/>
  <c r="E301" i="3"/>
  <c r="D301" i="3"/>
  <c r="E365" i="3"/>
  <c r="D365" i="3"/>
  <c r="E14" i="3"/>
  <c r="D14" i="3"/>
  <c r="E412" i="3"/>
  <c r="D412" i="3"/>
  <c r="E50" i="3"/>
  <c r="D50" i="3"/>
  <c r="E96" i="3"/>
  <c r="D96" i="3"/>
  <c r="E251" i="3"/>
  <c r="D251" i="3"/>
  <c r="E332" i="3"/>
  <c r="D332" i="3"/>
  <c r="E120" i="3"/>
  <c r="D120" i="3"/>
  <c r="E548" i="3"/>
  <c r="D548" i="3"/>
  <c r="E182" i="3"/>
  <c r="D182" i="3"/>
  <c r="E119" i="3"/>
  <c r="D119" i="3"/>
  <c r="E305" i="3"/>
  <c r="D305" i="3"/>
  <c r="E161" i="3"/>
  <c r="D161" i="3"/>
  <c r="E258" i="3"/>
  <c r="D258" i="3"/>
  <c r="E75" i="3"/>
  <c r="D75" i="3"/>
  <c r="E90" i="3"/>
  <c r="D90" i="3"/>
  <c r="E430" i="3"/>
  <c r="D430" i="3"/>
  <c r="E71" i="3"/>
  <c r="D71" i="3"/>
  <c r="E501" i="3"/>
  <c r="D501" i="3"/>
  <c r="E219" i="3"/>
  <c r="D219" i="3"/>
  <c r="E189" i="3"/>
  <c r="D189" i="3"/>
  <c r="E243" i="3"/>
  <c r="D243" i="3"/>
  <c r="E463" i="3"/>
  <c r="D463" i="3"/>
  <c r="E540" i="3"/>
  <c r="D540" i="3"/>
  <c r="E381" i="3"/>
  <c r="D381" i="3"/>
  <c r="E489" i="3"/>
  <c r="D489" i="3"/>
  <c r="E566" i="3"/>
  <c r="D566" i="3"/>
  <c r="E265" i="3"/>
  <c r="D265" i="3"/>
  <c r="E497" i="3"/>
  <c r="D497" i="3"/>
  <c r="E72" i="3"/>
  <c r="D72" i="3"/>
  <c r="E184" i="3"/>
  <c r="D184" i="3"/>
  <c r="E482" i="3"/>
  <c r="D482" i="3"/>
  <c r="E294" i="3"/>
  <c r="D294" i="3"/>
  <c r="E511" i="3"/>
  <c r="D511" i="3"/>
  <c r="E262" i="3"/>
  <c r="D262" i="3"/>
  <c r="E238" i="3"/>
  <c r="D238" i="3"/>
  <c r="E154" i="3"/>
  <c r="D154" i="3"/>
  <c r="E361" i="3"/>
  <c r="D361" i="3"/>
  <c r="E29" i="3"/>
  <c r="D29" i="3"/>
  <c r="E52" i="3"/>
  <c r="D52" i="3"/>
  <c r="E140" i="3"/>
  <c r="D140" i="3"/>
  <c r="E149" i="3"/>
  <c r="D149" i="3"/>
  <c r="E411" i="3"/>
  <c r="D411" i="3"/>
  <c r="E397" i="3"/>
  <c r="D397" i="3"/>
  <c r="E20" i="3"/>
  <c r="D20" i="3"/>
  <c r="E206" i="3"/>
  <c r="D206" i="3"/>
  <c r="E581" i="3"/>
  <c r="D581" i="3"/>
  <c r="E180" i="3"/>
  <c r="D180" i="3"/>
  <c r="E356" i="3"/>
  <c r="D356" i="3"/>
  <c r="E18" i="3"/>
  <c r="D18" i="3"/>
  <c r="E414" i="3"/>
  <c r="D414" i="3"/>
  <c r="E6" i="3"/>
  <c r="D6" i="3"/>
  <c r="E446" i="3"/>
  <c r="D446" i="3"/>
  <c r="E246" i="3"/>
  <c r="D246" i="3"/>
  <c r="E450" i="3"/>
  <c r="D450" i="3"/>
  <c r="E235" i="3"/>
  <c r="D235" i="3"/>
  <c r="E576" i="3"/>
  <c r="D576" i="3"/>
  <c r="E142" i="3"/>
  <c r="D142" i="3"/>
  <c r="E55" i="3"/>
  <c r="D55" i="3"/>
  <c r="E351" i="3"/>
  <c r="D351" i="3"/>
  <c r="E3" i="3"/>
  <c r="D3" i="3"/>
  <c r="E531" i="3"/>
  <c r="D531" i="3"/>
  <c r="E373" i="3"/>
  <c r="D373" i="3"/>
  <c r="E557" i="3"/>
  <c r="D557" i="3"/>
  <c r="E485" i="3"/>
  <c r="D485" i="3"/>
  <c r="E99" i="3"/>
  <c r="D99" i="3"/>
  <c r="E579" i="3"/>
  <c r="D579" i="3"/>
  <c r="E231" i="3"/>
  <c r="D231" i="3"/>
  <c r="E545" i="3"/>
  <c r="D545" i="3"/>
  <c r="E34" i="3"/>
  <c r="D34" i="3"/>
  <c r="E506" i="3"/>
  <c r="D506" i="3"/>
  <c r="E253" i="3"/>
  <c r="D253" i="3"/>
  <c r="E240" i="3"/>
  <c r="D240" i="3"/>
  <c r="E577" i="3"/>
  <c r="D577" i="3"/>
  <c r="E371" i="3"/>
  <c r="D371" i="3"/>
  <c r="E299" i="3"/>
  <c r="D299" i="3"/>
  <c r="E366" i="3"/>
  <c r="D366" i="3"/>
  <c r="E236" i="3"/>
  <c r="D236" i="3"/>
  <c r="E106" i="3"/>
  <c r="D106" i="3"/>
  <c r="E283" i="3"/>
  <c r="D283" i="3"/>
  <c r="E147" i="3"/>
  <c r="D147" i="3"/>
  <c r="E188" i="3"/>
  <c r="D188" i="3"/>
  <c r="E448" i="3"/>
  <c r="D448" i="3"/>
  <c r="E426" i="3"/>
  <c r="D426" i="3"/>
  <c r="E532" i="3"/>
  <c r="D532" i="3"/>
  <c r="E69" i="3"/>
  <c r="D69" i="3"/>
  <c r="E192" i="3"/>
  <c r="D192" i="3"/>
  <c r="E239" i="3"/>
  <c r="D239" i="3"/>
  <c r="E405" i="3"/>
  <c r="D405" i="3"/>
  <c r="E49" i="3"/>
  <c r="D49" i="3"/>
  <c r="E359" i="3"/>
  <c r="D359" i="3"/>
  <c r="E493" i="3"/>
  <c r="D493" i="3"/>
  <c r="E248" i="3"/>
  <c r="D248" i="3"/>
  <c r="E199" i="3"/>
  <c r="D199" i="3"/>
  <c r="E376" i="3"/>
  <c r="D376" i="3"/>
  <c r="E582" i="3"/>
  <c r="D582" i="3"/>
  <c r="E190" i="3"/>
  <c r="D190" i="3"/>
  <c r="E344" i="3"/>
  <c r="D344" i="3"/>
  <c r="E77" i="3"/>
  <c r="D77" i="3"/>
  <c r="E560" i="3"/>
  <c r="D560" i="3"/>
  <c r="E514" i="3"/>
  <c r="D514" i="3"/>
  <c r="E121" i="3"/>
  <c r="D121" i="3"/>
  <c r="E343" i="3"/>
  <c r="D343" i="3"/>
  <c r="E330" i="3"/>
  <c r="D330" i="3"/>
  <c r="E273" i="3"/>
  <c r="D273" i="3"/>
  <c r="E171" i="3"/>
  <c r="D171" i="3"/>
  <c r="E457" i="3"/>
  <c r="D457" i="3"/>
  <c r="E435" i="3"/>
  <c r="D435" i="3"/>
  <c r="E95" i="3"/>
  <c r="D95" i="3"/>
  <c r="E503" i="3"/>
  <c r="D503" i="3"/>
  <c r="E269" i="3"/>
  <c r="D269" i="3"/>
  <c r="E432" i="3"/>
  <c r="D432" i="3"/>
  <c r="E350" i="3"/>
  <c r="D350" i="3"/>
  <c r="E504" i="3"/>
  <c r="D504" i="3"/>
  <c r="E302" i="3"/>
  <c r="D302" i="3"/>
  <c r="E542" i="3"/>
  <c r="D542" i="3"/>
  <c r="E21" i="3"/>
  <c r="D21" i="3"/>
  <c r="E85" i="3"/>
  <c r="D85" i="3"/>
  <c r="E27" i="3"/>
  <c r="D27" i="3"/>
  <c r="E487" i="3"/>
  <c r="D487" i="3"/>
  <c r="E515" i="3"/>
  <c r="D515" i="3"/>
  <c r="E410" i="3"/>
  <c r="D410" i="3"/>
  <c r="E220" i="3"/>
  <c r="D220" i="3"/>
  <c r="E421" i="3"/>
  <c r="D421" i="3"/>
  <c r="E127" i="3"/>
  <c r="D127" i="3"/>
  <c r="B7" i="6"/>
  <c r="A15" i="7"/>
  <c r="A14" i="7"/>
  <c r="A13" i="7"/>
  <c r="A12" i="7"/>
  <c r="A11" i="7"/>
  <c r="A10" i="7"/>
  <c r="A9" i="7"/>
  <c r="A8" i="7"/>
  <c r="A7" i="7"/>
  <c r="A6" i="7"/>
  <c r="A5" i="7"/>
  <c r="A4" i="7"/>
  <c r="A3" i="7"/>
  <c r="H197" i="3"/>
  <c r="N197" i="3"/>
  <c r="H459" i="3"/>
  <c r="N459" i="3"/>
  <c r="H126" i="3"/>
  <c r="N126" i="3"/>
  <c r="H325" i="3"/>
  <c r="N325" i="3"/>
  <c r="H65" i="3"/>
  <c r="N65" i="3"/>
  <c r="H420" i="3"/>
  <c r="N420" i="3"/>
  <c r="H17" i="3"/>
  <c r="N17" i="3"/>
  <c r="H295" i="3"/>
  <c r="N295" i="3"/>
  <c r="H486" i="3"/>
  <c r="N486" i="3"/>
  <c r="H25" i="3"/>
  <c r="N25" i="3"/>
  <c r="H223" i="3"/>
  <c r="N223" i="3"/>
  <c r="H175" i="3"/>
  <c r="N175" i="3"/>
  <c r="H267" i="3"/>
  <c r="N267" i="3"/>
  <c r="H469" i="3"/>
  <c r="N469" i="3"/>
  <c r="H541" i="3"/>
  <c r="H127" i="3"/>
  <c r="H10" i="3"/>
  <c r="H565" i="3"/>
  <c r="H372" i="3"/>
  <c r="H447" i="3"/>
  <c r="H285" i="3"/>
  <c r="H339" i="3"/>
  <c r="H523" i="3"/>
  <c r="H266" i="3"/>
  <c r="H160" i="3"/>
  <c r="H203" i="3"/>
  <c r="H59" i="3"/>
  <c r="H108" i="3"/>
  <c r="H321" i="3"/>
  <c r="H558" i="3"/>
  <c r="H255" i="3"/>
  <c r="H56" i="3"/>
  <c r="H546" i="3"/>
  <c r="H386" i="3"/>
  <c r="H534" i="3"/>
  <c r="H479" i="3"/>
  <c r="H454" i="3"/>
  <c r="H287" i="3"/>
  <c r="H276" i="3"/>
  <c r="H48" i="3"/>
  <c r="H187" i="3"/>
  <c r="H268" i="3"/>
  <c r="H336" i="3"/>
  <c r="H28" i="3"/>
  <c r="H402" i="3"/>
  <c r="H345" i="3"/>
  <c r="H419" i="3"/>
  <c r="H229" i="3"/>
  <c r="H210" i="3"/>
  <c r="H193" i="3"/>
  <c r="H333" i="3"/>
  <c r="H505" i="3"/>
  <c r="H73" i="3"/>
  <c r="H82" i="3"/>
  <c r="H86" i="3"/>
  <c r="H309" i="3"/>
  <c r="H461" i="3"/>
  <c r="H41" i="3"/>
  <c r="H517" i="3"/>
  <c r="H429" i="3"/>
  <c r="H102" i="3"/>
  <c r="H337" i="3"/>
  <c r="H139" i="3"/>
  <c r="H200" i="3"/>
  <c r="H418" i="3"/>
  <c r="H42" i="3"/>
  <c r="H97" i="3"/>
  <c r="H284" i="3"/>
  <c r="H379" i="3"/>
  <c r="H114" i="3"/>
  <c r="H462" i="3"/>
  <c r="H433" i="3"/>
  <c r="H66" i="3"/>
  <c r="H5" i="3"/>
  <c r="H291" i="3"/>
  <c r="H107" i="3"/>
  <c r="H254" i="3"/>
  <c r="H57" i="3"/>
  <c r="H173" i="3"/>
  <c r="H528" i="3"/>
  <c r="H110" i="3"/>
  <c r="H209" i="3"/>
  <c r="H111" i="3"/>
  <c r="H346" i="3"/>
  <c r="H263" i="3"/>
  <c r="H23" i="3"/>
  <c r="H226" i="3"/>
  <c r="H578" i="3"/>
  <c r="H476" i="3"/>
  <c r="H315" i="3"/>
  <c r="H196" i="3"/>
  <c r="H347" i="3"/>
  <c r="H286" i="3"/>
  <c r="H438" i="3"/>
  <c r="H148" i="3"/>
  <c r="H105" i="3"/>
  <c r="H178" i="3"/>
  <c r="H89" i="3"/>
  <c r="H322" i="3"/>
  <c r="H62" i="3"/>
  <c r="H101" i="3"/>
  <c r="H311" i="3"/>
  <c r="H452" i="3"/>
  <c r="H328" i="3"/>
  <c r="H87" i="3"/>
  <c r="H79" i="3"/>
  <c r="H38" i="3"/>
  <c r="H494" i="3"/>
  <c r="H422" i="3"/>
  <c r="H152" i="3"/>
  <c r="H166" i="3"/>
  <c r="H478" i="3"/>
  <c r="H274" i="3"/>
  <c r="H483" i="3"/>
  <c r="H277" i="3"/>
  <c r="H396" i="3"/>
  <c r="H547" i="3"/>
  <c r="H9" i="3"/>
  <c r="H539" i="3"/>
  <c r="H16" i="3"/>
  <c r="H484" i="3"/>
  <c r="H281" i="3"/>
  <c r="H247" i="3"/>
  <c r="H526" i="3"/>
  <c r="H198" i="3"/>
  <c r="H129" i="3"/>
  <c r="H165" i="3"/>
  <c r="H163" i="3"/>
  <c r="H68" i="3"/>
  <c r="H518" i="3"/>
  <c r="H181" i="3"/>
  <c r="H45" i="3"/>
  <c r="H237" i="3"/>
  <c r="H500" i="3"/>
  <c r="H401" i="3"/>
  <c r="H257" i="3"/>
  <c r="H499" i="3"/>
  <c r="H300" i="3"/>
  <c r="H455" i="3"/>
  <c r="H218" i="3"/>
  <c r="H63" i="3"/>
  <c r="H521" i="3"/>
  <c r="H342" i="3"/>
  <c r="H185" i="3"/>
  <c r="H224" i="3"/>
  <c r="H470" i="3"/>
  <c r="H319" i="3"/>
  <c r="H490" i="3"/>
  <c r="H227" i="3"/>
  <c r="H131" i="3"/>
  <c r="H308" i="3"/>
  <c r="H377" i="3"/>
  <c r="H543" i="3"/>
  <c r="H195" i="3"/>
  <c r="H567" i="3"/>
  <c r="H458" i="3"/>
  <c r="H535" i="3"/>
  <c r="H439" i="3"/>
  <c r="H104" i="3"/>
  <c r="H392" i="3"/>
  <c r="H403" i="3"/>
  <c r="H216" i="3"/>
  <c r="H58" i="3"/>
  <c r="H76" i="3"/>
  <c r="H186" i="3"/>
  <c r="H573" i="3"/>
  <c r="H561" i="3"/>
  <c r="H380" i="3"/>
  <c r="H555" i="3"/>
  <c r="H440" i="3"/>
  <c r="H228" i="3"/>
  <c r="H431" i="3"/>
  <c r="H137" i="3"/>
  <c r="H100" i="3"/>
  <c r="H151" i="3"/>
  <c r="H387" i="3"/>
  <c r="H138" i="3"/>
  <c r="H453" i="3"/>
  <c r="H434" i="3"/>
  <c r="H51" i="3"/>
  <c r="H278" i="3"/>
  <c r="H323" i="3"/>
  <c r="H352" i="3"/>
  <c r="H194" i="3"/>
  <c r="H22" i="3"/>
  <c r="H145" i="3"/>
  <c r="H271" i="3"/>
  <c r="H357" i="3"/>
  <c r="H367" i="3"/>
  <c r="H318" i="3"/>
  <c r="H562" i="3"/>
  <c r="H40" i="3"/>
  <c r="H304" i="3"/>
  <c r="H320" i="3"/>
  <c r="H13" i="3"/>
  <c r="H177" i="3"/>
  <c r="H395" i="3"/>
  <c r="H222" i="3"/>
  <c r="H191" i="3"/>
  <c r="H569" i="3"/>
  <c r="H559" i="3"/>
  <c r="H168" i="3"/>
  <c r="H242" i="3"/>
  <c r="H47" i="3"/>
  <c r="H580" i="3"/>
  <c r="H474" i="3"/>
  <c r="H488" i="3"/>
  <c r="H384" i="3"/>
  <c r="H297" i="3"/>
  <c r="H252" i="3"/>
  <c r="H103" i="3"/>
  <c r="H74" i="3"/>
  <c r="H244" i="3"/>
  <c r="H416" i="3"/>
  <c r="H508" i="3"/>
  <c r="H112" i="3"/>
  <c r="H15" i="3"/>
  <c r="H369" i="3"/>
  <c r="H383" i="3"/>
  <c r="H424" i="3"/>
  <c r="H404" i="3"/>
  <c r="H382" i="3"/>
  <c r="H575" i="3"/>
  <c r="H340" i="3"/>
  <c r="H288" i="3"/>
  <c r="H12" i="3"/>
  <c r="H135" i="3"/>
  <c r="H130" i="3"/>
  <c r="H156" i="3"/>
  <c r="H141" i="3"/>
  <c r="H174" i="3"/>
  <c r="H133" i="3"/>
  <c r="H329" i="3"/>
  <c r="H527" i="3"/>
  <c r="H512" i="3"/>
  <c r="H472" i="3"/>
  <c r="H80" i="3"/>
  <c r="H536" i="3"/>
  <c r="H510" i="3"/>
  <c r="H495" i="3"/>
  <c r="H335" i="3"/>
  <c r="H374" i="3"/>
  <c r="H572" i="3"/>
  <c r="H390" i="3"/>
  <c r="H64" i="3"/>
  <c r="H509" i="3"/>
  <c r="H441" i="3"/>
  <c r="H201" i="3"/>
  <c r="H537" i="3"/>
  <c r="H466" i="3"/>
  <c r="H551" i="3"/>
  <c r="H570" i="3"/>
  <c r="H7" i="3"/>
  <c r="H122" i="3"/>
  <c r="H409" i="3"/>
  <c r="H259" i="3"/>
  <c r="H93" i="3"/>
  <c r="H544" i="3"/>
  <c r="H293" i="3"/>
  <c r="H310" i="3"/>
  <c r="H290" i="3"/>
  <c r="H341" i="3"/>
  <c r="H475" i="3"/>
  <c r="H208" i="3"/>
  <c r="H176" i="3"/>
  <c r="H217" i="3"/>
  <c r="H61" i="3"/>
  <c r="H116" i="3"/>
  <c r="H436" i="3"/>
  <c r="H125" i="3"/>
  <c r="H513" i="3"/>
  <c r="H234" i="3"/>
  <c r="H289" i="3"/>
  <c r="H568" i="3"/>
  <c r="H550" i="3"/>
  <c r="H183" i="3"/>
  <c r="H46" i="3"/>
  <c r="H317" i="3"/>
  <c r="H128" i="3"/>
  <c r="H143" i="3"/>
  <c r="H272" i="3"/>
  <c r="H338" i="3"/>
  <c r="H368" i="3"/>
  <c r="H407" i="3"/>
  <c r="H443" i="3"/>
  <c r="H94" i="3"/>
  <c r="H232" i="3"/>
  <c r="H388" i="3"/>
  <c r="H264" i="3"/>
  <c r="H413" i="3"/>
  <c r="H417" i="3"/>
  <c r="H307" i="3"/>
  <c r="H445" i="3"/>
  <c r="H507" i="3"/>
  <c r="H393" i="3"/>
  <c r="H24" i="3"/>
  <c r="H522" i="3"/>
  <c r="H538" i="3"/>
  <c r="H202" i="3"/>
  <c r="H81" i="3"/>
  <c r="H529" i="3"/>
  <c r="H179" i="3"/>
  <c r="H249" i="3"/>
  <c r="H37" i="3"/>
  <c r="H70" i="3"/>
  <c r="H389" i="3"/>
  <c r="H477" i="3"/>
  <c r="H144" i="3"/>
  <c r="H134" i="3"/>
  <c r="H84" i="3"/>
  <c r="H118" i="3"/>
  <c r="H115" i="3"/>
  <c r="H574" i="3"/>
  <c r="H221" i="3"/>
  <c r="H398" i="3"/>
  <c r="H53" i="3"/>
  <c r="H456" i="3"/>
  <c r="H316" i="3"/>
  <c r="H355" i="3"/>
  <c r="H460" i="3"/>
  <c r="H554" i="3"/>
  <c r="H35" i="3"/>
  <c r="H250" i="3"/>
  <c r="H280" i="3"/>
  <c r="H331" i="3"/>
  <c r="H451" i="3"/>
  <c r="H449" i="3"/>
  <c r="H153" i="3"/>
  <c r="H400" i="3"/>
  <c r="H425" i="3"/>
  <c r="H230" i="3"/>
  <c r="H408" i="3"/>
  <c r="H303" i="3"/>
  <c r="H525" i="3"/>
  <c r="H233" i="3"/>
  <c r="H170" i="3"/>
  <c r="H464" i="3"/>
  <c r="H33" i="3"/>
  <c r="H468" i="3"/>
  <c r="H159" i="3"/>
  <c r="H30" i="3"/>
  <c r="H245" i="3"/>
  <c r="H211" i="3"/>
  <c r="H370" i="3"/>
  <c r="H241" i="3"/>
  <c r="H364" i="3"/>
  <c r="H358" i="3"/>
  <c r="H225" i="3"/>
  <c r="H207" i="3"/>
  <c r="H92" i="3"/>
  <c r="H584" i="3"/>
  <c r="H169" i="3"/>
  <c r="H571" i="3"/>
  <c r="H124" i="3"/>
  <c r="H314" i="3"/>
  <c r="H204" i="3"/>
  <c r="H39" i="3"/>
  <c r="H261" i="3"/>
  <c r="H519" i="3"/>
  <c r="H480" i="3"/>
  <c r="H353" i="3"/>
  <c r="H563" i="3"/>
  <c r="H406" i="3"/>
  <c r="H444" i="3"/>
  <c r="H213" i="3"/>
  <c r="H362" i="3"/>
  <c r="H36" i="3"/>
  <c r="H214" i="3"/>
  <c r="H54" i="3"/>
  <c r="H83" i="3"/>
  <c r="H427" i="3"/>
  <c r="H498" i="3"/>
  <c r="H98" i="3"/>
  <c r="H270" i="3"/>
  <c r="H215" i="3"/>
  <c r="H391" i="3"/>
  <c r="H275" i="3"/>
  <c r="H117" i="3"/>
  <c r="H158" i="3"/>
  <c r="H67" i="3"/>
  <c r="H132" i="3"/>
  <c r="H44" i="3"/>
  <c r="H423" i="3"/>
  <c r="H326" i="3"/>
  <c r="H324" i="3"/>
  <c r="H123" i="3"/>
  <c r="H162" i="3"/>
  <c r="H473" i="3"/>
  <c r="H585" i="3"/>
  <c r="H292" i="3"/>
  <c r="H564" i="3"/>
  <c r="H8" i="3"/>
  <c r="H491" i="3"/>
  <c r="H520" i="3"/>
  <c r="H524" i="3"/>
  <c r="H583" i="3"/>
  <c r="H296" i="3"/>
  <c r="H428" i="3"/>
  <c r="H91" i="3"/>
  <c r="H354" i="3"/>
  <c r="H399" i="3"/>
  <c r="H313" i="3"/>
  <c r="H375" i="3"/>
  <c r="H306" i="3"/>
  <c r="H471" i="3"/>
  <c r="H394" i="3"/>
  <c r="H146" i="3"/>
  <c r="H164" i="3"/>
  <c r="H378" i="3"/>
  <c r="H157" i="3"/>
  <c r="H360" i="3"/>
  <c r="H260" i="3"/>
  <c r="H533" i="3"/>
  <c r="H349" i="3"/>
  <c r="H298" i="3"/>
  <c r="H481" i="3"/>
  <c r="H136" i="3"/>
  <c r="H205" i="3"/>
  <c r="H442" i="3"/>
  <c r="H549" i="3"/>
  <c r="H334" i="3"/>
  <c r="H212" i="3"/>
  <c r="H32" i="3"/>
  <c r="H113" i="3"/>
  <c r="H4" i="3"/>
  <c r="H109" i="3"/>
  <c r="H530" i="3"/>
  <c r="H492" i="3"/>
  <c r="H31" i="3"/>
  <c r="H279" i="3"/>
  <c r="H516" i="3"/>
  <c r="H167" i="3"/>
  <c r="H415" i="3"/>
  <c r="H26" i="3"/>
  <c r="H556" i="3"/>
  <c r="H552" i="3"/>
  <c r="H11" i="3"/>
  <c r="H467" i="3"/>
  <c r="H437" i="3"/>
  <c r="H43" i="3"/>
  <c r="H172" i="3"/>
  <c r="H327" i="3"/>
  <c r="H312" i="3"/>
  <c r="H465" i="3"/>
  <c r="H348" i="3"/>
  <c r="H150" i="3"/>
  <c r="H78" i="3"/>
  <c r="H385" i="3"/>
  <c r="H60" i="3"/>
  <c r="H363" i="3"/>
  <c r="H282" i="3"/>
  <c r="H256" i="3"/>
  <c r="H502" i="3"/>
  <c r="H19" i="3"/>
  <c r="H88" i="3"/>
  <c r="H553" i="3"/>
  <c r="H155" i="3"/>
  <c r="H496" i="3"/>
  <c r="H301" i="3"/>
  <c r="H365" i="3"/>
  <c r="H14" i="3"/>
  <c r="H412" i="3"/>
  <c r="H50" i="3"/>
  <c r="H96" i="3"/>
  <c r="H251" i="3"/>
  <c r="H332" i="3"/>
  <c r="H120" i="3"/>
  <c r="H548" i="3"/>
  <c r="H182" i="3"/>
  <c r="H119" i="3"/>
  <c r="H305" i="3"/>
  <c r="H161" i="3"/>
  <c r="H258" i="3"/>
  <c r="H75" i="3"/>
  <c r="H90" i="3"/>
  <c r="H430" i="3"/>
  <c r="H71" i="3"/>
  <c r="H501" i="3"/>
  <c r="H219" i="3"/>
  <c r="H189" i="3"/>
  <c r="H243" i="3"/>
  <c r="H463" i="3"/>
  <c r="H540" i="3"/>
  <c r="H381" i="3"/>
  <c r="H489" i="3"/>
  <c r="H566" i="3"/>
  <c r="H265" i="3"/>
  <c r="H497" i="3"/>
  <c r="H72" i="3"/>
  <c r="H184" i="3"/>
  <c r="H482" i="3"/>
  <c r="H294" i="3"/>
  <c r="H511" i="3"/>
  <c r="H262" i="3"/>
  <c r="H238" i="3"/>
  <c r="H154" i="3"/>
  <c r="H361" i="3"/>
  <c r="H29" i="3"/>
  <c r="H52" i="3"/>
  <c r="H140" i="3"/>
  <c r="H149" i="3"/>
  <c r="H411" i="3"/>
  <c r="H397" i="3"/>
  <c r="H20" i="3"/>
  <c r="H206" i="3"/>
  <c r="H581" i="3"/>
  <c r="H180" i="3"/>
  <c r="H356" i="3"/>
  <c r="H18" i="3"/>
  <c r="H414" i="3"/>
  <c r="H6" i="3"/>
  <c r="H446" i="3"/>
  <c r="H246" i="3"/>
  <c r="H450" i="3"/>
  <c r="H235" i="3"/>
  <c r="H576" i="3"/>
  <c r="H142" i="3"/>
  <c r="H55" i="3"/>
  <c r="H351" i="3"/>
  <c r="H3" i="3"/>
  <c r="H531" i="3"/>
  <c r="H373" i="3"/>
  <c r="H557" i="3"/>
  <c r="H485" i="3"/>
  <c r="H99" i="3"/>
  <c r="H579" i="3"/>
  <c r="H231" i="3"/>
  <c r="H545" i="3"/>
  <c r="H34" i="3"/>
  <c r="H506" i="3"/>
  <c r="H253" i="3"/>
  <c r="H240" i="3"/>
  <c r="H577" i="3"/>
  <c r="H371" i="3"/>
  <c r="H299" i="3"/>
  <c r="H366" i="3"/>
  <c r="H236" i="3"/>
  <c r="H106" i="3"/>
  <c r="H283" i="3"/>
  <c r="H147" i="3"/>
  <c r="H188" i="3"/>
  <c r="H448" i="3"/>
  <c r="H426" i="3"/>
  <c r="H532" i="3"/>
  <c r="H69" i="3"/>
  <c r="H192" i="3"/>
  <c r="H239" i="3"/>
  <c r="H405" i="3"/>
  <c r="H49" i="3"/>
  <c r="H359" i="3"/>
  <c r="H493" i="3"/>
  <c r="H248" i="3"/>
  <c r="H199" i="3"/>
  <c r="H376" i="3"/>
  <c r="H582" i="3"/>
  <c r="H190" i="3"/>
  <c r="H344" i="3"/>
  <c r="H77" i="3"/>
  <c r="H560" i="3"/>
  <c r="H514" i="3"/>
  <c r="H121" i="3"/>
  <c r="H343" i="3"/>
  <c r="H330" i="3"/>
  <c r="H273" i="3"/>
  <c r="H171" i="3"/>
  <c r="H457" i="3"/>
  <c r="H435" i="3"/>
  <c r="H95" i="3"/>
  <c r="H503" i="3"/>
  <c r="H269" i="3"/>
  <c r="H432" i="3"/>
  <c r="H350" i="3"/>
  <c r="H504" i="3"/>
  <c r="H302" i="3"/>
  <c r="H542" i="3"/>
  <c r="H21" i="3"/>
  <c r="H85" i="3"/>
  <c r="H27" i="3"/>
  <c r="H487" i="3"/>
  <c r="H515" i="3"/>
  <c r="H410" i="3"/>
  <c r="H220" i="3"/>
  <c r="H421" i="3"/>
  <c r="N541" i="3"/>
  <c r="N10" i="3"/>
  <c r="N565" i="3"/>
  <c r="N372" i="3"/>
  <c r="N447" i="3"/>
  <c r="N285" i="3"/>
  <c r="N339" i="3"/>
  <c r="N523" i="3"/>
  <c r="N266" i="3"/>
  <c r="N160" i="3"/>
  <c r="N203" i="3"/>
  <c r="N59" i="3"/>
  <c r="N108" i="3"/>
  <c r="N321" i="3"/>
  <c r="N558" i="3"/>
  <c r="N255" i="3"/>
  <c r="N56" i="3"/>
  <c r="N546" i="3"/>
  <c r="N386" i="3"/>
  <c r="N534" i="3"/>
  <c r="N479" i="3"/>
  <c r="N454" i="3"/>
  <c r="N287" i="3"/>
  <c r="N276" i="3"/>
  <c r="N48" i="3"/>
  <c r="N187" i="3"/>
  <c r="N268" i="3"/>
  <c r="N336" i="3"/>
  <c r="N28" i="3"/>
  <c r="N402" i="3"/>
  <c r="N345" i="3"/>
  <c r="N419" i="3"/>
  <c r="N229" i="3"/>
  <c r="N210" i="3"/>
  <c r="N193" i="3"/>
  <c r="N333" i="3"/>
  <c r="N505" i="3"/>
  <c r="N73" i="3"/>
  <c r="N82" i="3"/>
  <c r="N86" i="3"/>
  <c r="N309" i="3"/>
  <c r="N461" i="3"/>
  <c r="N41" i="3"/>
  <c r="N517" i="3"/>
  <c r="N429" i="3"/>
  <c r="N102" i="3"/>
  <c r="N337" i="3"/>
  <c r="N139" i="3"/>
  <c r="N200" i="3"/>
  <c r="N418" i="3"/>
  <c r="N42" i="3"/>
  <c r="N97" i="3"/>
  <c r="N284" i="3"/>
  <c r="N379" i="3"/>
  <c r="N114" i="3"/>
  <c r="N462" i="3"/>
  <c r="N433" i="3"/>
  <c r="N66" i="3"/>
  <c r="N5" i="3"/>
  <c r="N291" i="3"/>
  <c r="N107" i="3"/>
  <c r="N254" i="3"/>
  <c r="N57" i="3"/>
  <c r="N173" i="3"/>
  <c r="N528" i="3"/>
  <c r="N110" i="3"/>
  <c r="N209" i="3"/>
  <c r="N111" i="3"/>
  <c r="N346" i="3"/>
  <c r="N263" i="3"/>
  <c r="N23" i="3"/>
  <c r="N226" i="3"/>
  <c r="N578" i="3"/>
  <c r="N476" i="3"/>
  <c r="N315" i="3"/>
  <c r="N196" i="3"/>
  <c r="N347" i="3"/>
  <c r="N286" i="3"/>
  <c r="N438" i="3"/>
  <c r="N148" i="3"/>
  <c r="N105" i="3"/>
  <c r="N178" i="3"/>
  <c r="N89" i="3"/>
  <c r="N322" i="3"/>
  <c r="N62" i="3"/>
  <c r="N101" i="3"/>
  <c r="N311" i="3"/>
  <c r="N452" i="3"/>
  <c r="N328" i="3"/>
  <c r="N87" i="3"/>
  <c r="N79" i="3"/>
  <c r="N38" i="3"/>
  <c r="N494" i="3"/>
  <c r="N422" i="3"/>
  <c r="N152" i="3"/>
  <c r="N166" i="3"/>
  <c r="N478" i="3"/>
  <c r="N274" i="3"/>
  <c r="N483" i="3"/>
  <c r="N277" i="3"/>
  <c r="N396" i="3"/>
  <c r="N547" i="3"/>
  <c r="N9" i="3"/>
  <c r="N539" i="3"/>
  <c r="N16" i="3"/>
  <c r="N484" i="3"/>
  <c r="N281" i="3"/>
  <c r="N247" i="3"/>
  <c r="N526" i="3"/>
  <c r="N198" i="3"/>
  <c r="N129" i="3"/>
  <c r="N165" i="3"/>
  <c r="N163" i="3"/>
  <c r="N68" i="3"/>
  <c r="N518" i="3"/>
  <c r="N181" i="3"/>
  <c r="N45" i="3"/>
  <c r="N237" i="3"/>
  <c r="N500" i="3"/>
  <c r="N401" i="3"/>
  <c r="N257" i="3"/>
  <c r="N499" i="3"/>
  <c r="N300" i="3"/>
  <c r="N455" i="3"/>
  <c r="N218" i="3"/>
  <c r="N63" i="3"/>
  <c r="N521" i="3"/>
  <c r="N342" i="3"/>
  <c r="N185" i="3"/>
  <c r="N224" i="3"/>
  <c r="N470" i="3"/>
  <c r="N319" i="3"/>
  <c r="N490" i="3"/>
  <c r="N227" i="3"/>
  <c r="N131" i="3"/>
  <c r="N308" i="3"/>
  <c r="N377" i="3"/>
  <c r="N543" i="3"/>
  <c r="N195" i="3"/>
  <c r="N567" i="3"/>
  <c r="N458" i="3"/>
  <c r="N535" i="3"/>
  <c r="N439" i="3"/>
  <c r="N104" i="3"/>
  <c r="N392" i="3"/>
  <c r="N403" i="3"/>
  <c r="N216" i="3"/>
  <c r="N58" i="3"/>
  <c r="N76" i="3"/>
  <c r="N186" i="3"/>
  <c r="N573" i="3"/>
  <c r="N561" i="3"/>
  <c r="N380" i="3"/>
  <c r="N555" i="3"/>
  <c r="N440" i="3"/>
  <c r="N228" i="3"/>
  <c r="N431" i="3"/>
  <c r="N137" i="3"/>
  <c r="N100" i="3"/>
  <c r="N151" i="3"/>
  <c r="N387" i="3"/>
  <c r="N138" i="3"/>
  <c r="N453" i="3"/>
  <c r="N434" i="3"/>
  <c r="N51" i="3"/>
  <c r="N278" i="3"/>
  <c r="N323" i="3"/>
  <c r="N352" i="3"/>
  <c r="N194" i="3"/>
  <c r="N22" i="3"/>
  <c r="N145" i="3"/>
  <c r="N271" i="3"/>
  <c r="N357" i="3"/>
  <c r="N367" i="3"/>
  <c r="N318" i="3"/>
  <c r="N562" i="3"/>
  <c r="N40" i="3"/>
  <c r="N304" i="3"/>
  <c r="N320" i="3"/>
  <c r="N13" i="3"/>
  <c r="N177" i="3"/>
  <c r="N395" i="3"/>
  <c r="N222" i="3"/>
  <c r="N191" i="3"/>
  <c r="N569" i="3"/>
  <c r="N559" i="3"/>
  <c r="N168" i="3"/>
  <c r="N242" i="3"/>
  <c r="N47" i="3"/>
  <c r="N580" i="3"/>
  <c r="N474" i="3"/>
  <c r="N488" i="3"/>
  <c r="N384" i="3"/>
  <c r="N297" i="3"/>
  <c r="N252" i="3"/>
  <c r="N103" i="3"/>
  <c r="N74" i="3"/>
  <c r="N244" i="3"/>
  <c r="N416" i="3"/>
  <c r="N508" i="3"/>
  <c r="N112" i="3"/>
  <c r="N15" i="3"/>
  <c r="N369" i="3"/>
  <c r="N383" i="3"/>
  <c r="N424" i="3"/>
  <c r="N404" i="3"/>
  <c r="N382" i="3"/>
  <c r="N575" i="3"/>
  <c r="N340" i="3"/>
  <c r="N288" i="3"/>
  <c r="N12" i="3"/>
  <c r="N135" i="3"/>
  <c r="N130" i="3"/>
  <c r="N156" i="3"/>
  <c r="N141" i="3"/>
  <c r="N174" i="3"/>
  <c r="N133" i="3"/>
  <c r="N329" i="3"/>
  <c r="N527" i="3"/>
  <c r="N512" i="3"/>
  <c r="N472" i="3"/>
  <c r="N80" i="3"/>
  <c r="N536" i="3"/>
  <c r="N510" i="3"/>
  <c r="N495" i="3"/>
  <c r="N335" i="3"/>
  <c r="N374" i="3"/>
  <c r="N572" i="3"/>
  <c r="N390" i="3"/>
  <c r="N64" i="3"/>
  <c r="N509" i="3"/>
  <c r="N441" i="3"/>
  <c r="N201" i="3"/>
  <c r="N537" i="3"/>
  <c r="N466" i="3"/>
  <c r="N551" i="3"/>
  <c r="N570" i="3"/>
  <c r="N7" i="3"/>
  <c r="N122" i="3"/>
  <c r="N409" i="3"/>
  <c r="N259" i="3"/>
  <c r="N93" i="3"/>
  <c r="N544" i="3"/>
  <c r="N293" i="3"/>
  <c r="N310" i="3"/>
  <c r="N290" i="3"/>
  <c r="N341" i="3"/>
  <c r="N475" i="3"/>
  <c r="N208" i="3"/>
  <c r="N176" i="3"/>
  <c r="N217" i="3"/>
  <c r="N61" i="3"/>
  <c r="N116" i="3"/>
  <c r="N436" i="3"/>
  <c r="N125" i="3"/>
  <c r="N513" i="3"/>
  <c r="N234" i="3"/>
  <c r="N289" i="3"/>
  <c r="N568" i="3"/>
  <c r="N550" i="3"/>
  <c r="N183" i="3"/>
  <c r="N46" i="3"/>
  <c r="N317" i="3"/>
  <c r="N128" i="3"/>
  <c r="N143" i="3"/>
  <c r="N272" i="3"/>
  <c r="N338" i="3"/>
  <c r="N368" i="3"/>
  <c r="N407" i="3"/>
  <c r="N443" i="3"/>
  <c r="N94" i="3"/>
  <c r="N232" i="3"/>
  <c r="N388" i="3"/>
  <c r="N264" i="3"/>
  <c r="N413" i="3"/>
  <c r="N417" i="3"/>
  <c r="N307" i="3"/>
  <c r="N445" i="3"/>
  <c r="N507" i="3"/>
  <c r="N393" i="3"/>
  <c r="N24" i="3"/>
  <c r="N522" i="3"/>
  <c r="N538" i="3"/>
  <c r="N202" i="3"/>
  <c r="N81" i="3"/>
  <c r="N529" i="3"/>
  <c r="N179" i="3"/>
  <c r="N249" i="3"/>
  <c r="N37" i="3"/>
  <c r="N70" i="3"/>
  <c r="N389" i="3"/>
  <c r="N477" i="3"/>
  <c r="N144" i="3"/>
  <c r="N134" i="3"/>
  <c r="N84" i="3"/>
  <c r="N118" i="3"/>
  <c r="N115" i="3"/>
  <c r="N574" i="3"/>
  <c r="N221" i="3"/>
  <c r="N398" i="3"/>
  <c r="N53" i="3"/>
  <c r="N456" i="3"/>
  <c r="N316" i="3"/>
  <c r="N355" i="3"/>
  <c r="N460" i="3"/>
  <c r="N554" i="3"/>
  <c r="N35" i="3"/>
  <c r="N250" i="3"/>
  <c r="N280" i="3"/>
  <c r="N331" i="3"/>
  <c r="N451" i="3"/>
  <c r="N449" i="3"/>
  <c r="N153" i="3"/>
  <c r="N400" i="3"/>
  <c r="N425" i="3"/>
  <c r="N230" i="3"/>
  <c r="N408" i="3"/>
  <c r="N303" i="3"/>
  <c r="N525" i="3"/>
  <c r="N233" i="3"/>
  <c r="N170" i="3"/>
  <c r="N464" i="3"/>
  <c r="N33" i="3"/>
  <c r="N468" i="3"/>
  <c r="N159" i="3"/>
  <c r="N30" i="3"/>
  <c r="N245" i="3"/>
  <c r="N211" i="3"/>
  <c r="N370" i="3"/>
  <c r="N241" i="3"/>
  <c r="N364" i="3"/>
  <c r="N358" i="3"/>
  <c r="N225" i="3"/>
  <c r="N207" i="3"/>
  <c r="N92" i="3"/>
  <c r="N584" i="3"/>
  <c r="N169" i="3"/>
  <c r="N571" i="3"/>
  <c r="N124" i="3"/>
  <c r="N314" i="3"/>
  <c r="N204" i="3"/>
  <c r="N39" i="3"/>
  <c r="N261" i="3"/>
  <c r="N519" i="3"/>
  <c r="N480" i="3"/>
  <c r="N353" i="3"/>
  <c r="N563" i="3"/>
  <c r="N406" i="3"/>
  <c r="N444" i="3"/>
  <c r="N213" i="3"/>
  <c r="N362" i="3"/>
  <c r="N36" i="3"/>
  <c r="N214" i="3"/>
  <c r="N54" i="3"/>
  <c r="N83" i="3"/>
  <c r="N427" i="3"/>
  <c r="N498" i="3"/>
  <c r="N98" i="3"/>
  <c r="N270" i="3"/>
  <c r="N215" i="3"/>
  <c r="N391" i="3"/>
  <c r="N275" i="3"/>
  <c r="N117" i="3"/>
  <c r="N158" i="3"/>
  <c r="N67" i="3"/>
  <c r="N132" i="3"/>
  <c r="N44" i="3"/>
  <c r="N423" i="3"/>
  <c r="N326" i="3"/>
  <c r="N324" i="3"/>
  <c r="N123" i="3"/>
  <c r="N162" i="3"/>
  <c r="N473" i="3"/>
  <c r="N585" i="3"/>
  <c r="N292" i="3"/>
  <c r="N564" i="3"/>
  <c r="N8" i="3"/>
  <c r="N491" i="3"/>
  <c r="N520" i="3"/>
  <c r="N524" i="3"/>
  <c r="N583" i="3"/>
  <c r="N296" i="3"/>
  <c r="N428" i="3"/>
  <c r="N91" i="3"/>
  <c r="N354" i="3"/>
  <c r="N399" i="3"/>
  <c r="N313" i="3"/>
  <c r="N375" i="3"/>
  <c r="N306" i="3"/>
  <c r="N471" i="3"/>
  <c r="N394" i="3"/>
  <c r="N146" i="3"/>
  <c r="N164" i="3"/>
  <c r="N378" i="3"/>
  <c r="N157" i="3"/>
  <c r="N360" i="3"/>
  <c r="N260" i="3"/>
  <c r="N533" i="3"/>
  <c r="N349" i="3"/>
  <c r="N298" i="3"/>
  <c r="N481" i="3"/>
  <c r="N136" i="3"/>
  <c r="N205" i="3"/>
  <c r="N442" i="3"/>
  <c r="N549" i="3"/>
  <c r="N334" i="3"/>
  <c r="N212" i="3"/>
  <c r="N32" i="3"/>
  <c r="N113" i="3"/>
  <c r="N4" i="3"/>
  <c r="N109" i="3"/>
  <c r="N530" i="3"/>
  <c r="N492" i="3"/>
  <c r="N31" i="3"/>
  <c r="N279" i="3"/>
  <c r="N516" i="3"/>
  <c r="N167" i="3"/>
  <c r="N415" i="3"/>
  <c r="N26" i="3"/>
  <c r="N556" i="3"/>
  <c r="N552" i="3"/>
  <c r="N11" i="3"/>
  <c r="N467" i="3"/>
  <c r="N437" i="3"/>
  <c r="N43" i="3"/>
  <c r="N172" i="3"/>
  <c r="N327" i="3"/>
  <c r="N312" i="3"/>
  <c r="N465" i="3"/>
  <c r="N348" i="3"/>
  <c r="N150" i="3"/>
  <c r="N78" i="3"/>
  <c r="N385" i="3"/>
  <c r="N60" i="3"/>
  <c r="N363" i="3"/>
  <c r="N282" i="3"/>
  <c r="N256" i="3"/>
  <c r="N502" i="3"/>
  <c r="N19" i="3"/>
  <c r="N88" i="3"/>
  <c r="N553" i="3"/>
  <c r="N155" i="3"/>
  <c r="N496" i="3"/>
  <c r="N301" i="3"/>
  <c r="N365" i="3"/>
  <c r="N14" i="3"/>
  <c r="N412" i="3"/>
  <c r="N50" i="3"/>
  <c r="N96" i="3"/>
  <c r="N251" i="3"/>
  <c r="N332" i="3"/>
  <c r="N120" i="3"/>
  <c r="N548" i="3"/>
  <c r="N182" i="3"/>
  <c r="N119" i="3"/>
  <c r="N305" i="3"/>
  <c r="N161" i="3"/>
  <c r="N258" i="3"/>
  <c r="N75" i="3"/>
  <c r="N90" i="3"/>
  <c r="N430" i="3"/>
  <c r="N71" i="3"/>
  <c r="N501" i="3"/>
  <c r="N219" i="3"/>
  <c r="N189" i="3"/>
  <c r="N243" i="3"/>
  <c r="N463" i="3"/>
  <c r="N540" i="3"/>
  <c r="N381" i="3"/>
  <c r="N489" i="3"/>
  <c r="N566" i="3"/>
  <c r="N265" i="3"/>
  <c r="N497" i="3"/>
  <c r="N72" i="3"/>
  <c r="N184" i="3"/>
  <c r="N482" i="3"/>
  <c r="N294" i="3"/>
  <c r="N511" i="3"/>
  <c r="N262" i="3"/>
  <c r="N238" i="3"/>
  <c r="N154" i="3"/>
  <c r="N361" i="3"/>
  <c r="N29" i="3"/>
  <c r="N52" i="3"/>
  <c r="N140" i="3"/>
  <c r="N149" i="3"/>
  <c r="N411" i="3"/>
  <c r="N397" i="3"/>
  <c r="N20" i="3"/>
  <c r="N206" i="3"/>
  <c r="N581" i="3"/>
  <c r="N180" i="3"/>
  <c r="N356" i="3"/>
  <c r="N18" i="3"/>
  <c r="N414" i="3"/>
  <c r="N6" i="3"/>
  <c r="N446" i="3"/>
  <c r="N246" i="3"/>
  <c r="N450" i="3"/>
  <c r="N235" i="3"/>
  <c r="N576" i="3"/>
  <c r="N142" i="3"/>
  <c r="N55" i="3"/>
  <c r="N351" i="3"/>
  <c r="N3" i="3"/>
  <c r="N531" i="3"/>
  <c r="N373" i="3"/>
  <c r="N557" i="3"/>
  <c r="N485" i="3"/>
  <c r="N99" i="3"/>
  <c r="N579" i="3"/>
  <c r="N231" i="3"/>
  <c r="N545" i="3"/>
  <c r="N34" i="3"/>
  <c r="N506" i="3"/>
  <c r="N253" i="3"/>
  <c r="N240" i="3"/>
  <c r="N577" i="3"/>
  <c r="N371" i="3"/>
  <c r="N299" i="3"/>
  <c r="N366" i="3"/>
  <c r="N236" i="3"/>
  <c r="N106" i="3"/>
  <c r="N283" i="3"/>
  <c r="N147" i="3"/>
  <c r="N188" i="3"/>
  <c r="N448" i="3"/>
  <c r="N426" i="3"/>
  <c r="N532" i="3"/>
  <c r="N69" i="3"/>
  <c r="N192" i="3"/>
  <c r="N239" i="3"/>
  <c r="N405" i="3"/>
  <c r="N49" i="3"/>
  <c r="N359" i="3"/>
  <c r="N493" i="3"/>
  <c r="N248" i="3"/>
  <c r="N199" i="3"/>
  <c r="N376" i="3"/>
  <c r="N582" i="3"/>
  <c r="N190" i="3"/>
  <c r="N344" i="3"/>
  <c r="N77" i="3"/>
  <c r="N560" i="3"/>
  <c r="N514" i="3"/>
  <c r="N121" i="3"/>
  <c r="N343" i="3"/>
  <c r="N330" i="3"/>
  <c r="N273" i="3"/>
  <c r="N171" i="3"/>
  <c r="N457" i="3"/>
  <c r="N435" i="3"/>
  <c r="N95" i="3"/>
  <c r="N503" i="3"/>
  <c r="N269" i="3"/>
  <c r="N432" i="3"/>
  <c r="N350" i="3"/>
  <c r="N504" i="3"/>
  <c r="N302" i="3"/>
  <c r="N542" i="3"/>
  <c r="N21" i="3"/>
  <c r="N85" i="3"/>
  <c r="N27" i="3"/>
  <c r="N487" i="3"/>
  <c r="N515" i="3"/>
  <c r="N410" i="3"/>
  <c r="N220" i="3"/>
  <c r="N421" i="3"/>
  <c r="N127" i="3"/>
  <c r="I197" i="3"/>
  <c r="G197" i="3"/>
  <c r="M197" i="3"/>
  <c r="I459" i="3"/>
  <c r="G459" i="3"/>
  <c r="M459" i="3"/>
  <c r="I126" i="3"/>
  <c r="G126" i="3"/>
  <c r="M126" i="3"/>
  <c r="I325" i="3"/>
  <c r="G325" i="3"/>
  <c r="M325" i="3"/>
  <c r="I65" i="3"/>
  <c r="G65" i="3"/>
  <c r="M65" i="3"/>
  <c r="I420" i="3"/>
  <c r="G420" i="3"/>
  <c r="M420" i="3"/>
  <c r="I17" i="3"/>
  <c r="G17" i="3"/>
  <c r="M17" i="3"/>
  <c r="I295" i="3"/>
  <c r="G295" i="3"/>
  <c r="M295" i="3"/>
  <c r="I486" i="3"/>
  <c r="G486" i="3"/>
  <c r="M486" i="3"/>
  <c r="I25" i="3"/>
  <c r="G25" i="3"/>
  <c r="M25" i="3"/>
  <c r="I223" i="3"/>
  <c r="G223" i="3"/>
  <c r="M223" i="3"/>
  <c r="I175" i="3"/>
  <c r="G175" i="3"/>
  <c r="M175" i="3"/>
  <c r="I267" i="3"/>
  <c r="G267" i="3"/>
  <c r="M267" i="3"/>
  <c r="I469" i="3"/>
  <c r="G469" i="3"/>
  <c r="M469" i="3"/>
  <c r="I541" i="3"/>
  <c r="G541" i="3"/>
  <c r="I581" i="3"/>
  <c r="G581" i="3"/>
  <c r="I585" i="3"/>
  <c r="I531" i="3"/>
  <c r="G531" i="3"/>
  <c r="I573" i="3"/>
  <c r="G573" i="3"/>
  <c r="I580" i="3"/>
  <c r="G580" i="3"/>
  <c r="I551" i="3"/>
  <c r="G551" i="3"/>
  <c r="I584" i="3"/>
  <c r="G584" i="3"/>
  <c r="I559" i="3"/>
  <c r="G559" i="3"/>
  <c r="I565" i="3"/>
  <c r="G565" i="3"/>
  <c r="I552" i="3"/>
  <c r="G552" i="3"/>
  <c r="I560" i="3"/>
  <c r="G560" i="3"/>
  <c r="I556" i="3"/>
  <c r="G556" i="3"/>
  <c r="I579" i="3"/>
  <c r="G579" i="3"/>
  <c r="I583" i="3"/>
  <c r="G583" i="3"/>
  <c r="I577" i="3"/>
  <c r="G577" i="3"/>
  <c r="I582" i="3"/>
  <c r="G582" i="3"/>
  <c r="I578" i="3"/>
  <c r="G578" i="3"/>
  <c r="I543" i="3"/>
  <c r="G543" i="3"/>
  <c r="I554" i="3"/>
  <c r="G554" i="3"/>
  <c r="I575" i="3"/>
  <c r="G575" i="3"/>
  <c r="I533" i="3"/>
  <c r="G533" i="3"/>
  <c r="I527" i="3"/>
  <c r="G527" i="3"/>
  <c r="I566" i="3"/>
  <c r="G566" i="3"/>
  <c r="I567" i="3"/>
  <c r="G567" i="3"/>
  <c r="I576" i="3"/>
  <c r="G576" i="3"/>
  <c r="I549" i="3"/>
  <c r="G549" i="3"/>
  <c r="I523" i="3"/>
  <c r="G523" i="3"/>
  <c r="I561" i="3"/>
  <c r="G561" i="3"/>
  <c r="I563" i="3"/>
  <c r="G563" i="3"/>
  <c r="I572" i="3"/>
  <c r="G572" i="3"/>
  <c r="I546" i="3"/>
  <c r="G546" i="3"/>
  <c r="I542" i="3"/>
  <c r="G542" i="3"/>
  <c r="I574" i="3"/>
  <c r="G574" i="3"/>
  <c r="I525" i="3"/>
  <c r="G525" i="3"/>
  <c r="I550" i="3"/>
  <c r="G550" i="3"/>
  <c r="I562" i="3"/>
  <c r="G562" i="3"/>
  <c r="I522" i="3"/>
  <c r="G522" i="3"/>
  <c r="I526" i="3"/>
  <c r="G526" i="3"/>
  <c r="I535" i="3"/>
  <c r="G535" i="3"/>
  <c r="I569" i="3"/>
  <c r="G569" i="3"/>
  <c r="I568" i="3"/>
  <c r="G568" i="3"/>
  <c r="I518" i="3"/>
  <c r="G518" i="3"/>
  <c r="I553" i="3"/>
  <c r="G553" i="3"/>
  <c r="I536" i="3"/>
  <c r="G536" i="3"/>
  <c r="I532" i="3"/>
  <c r="G532" i="3"/>
  <c r="I571" i="3"/>
  <c r="G571" i="3"/>
  <c r="I570" i="3"/>
  <c r="G570" i="3"/>
  <c r="I520" i="3"/>
  <c r="G520" i="3"/>
  <c r="I529" i="3"/>
  <c r="G529" i="3"/>
  <c r="I539" i="3"/>
  <c r="G539" i="3"/>
  <c r="I530" i="3"/>
  <c r="G530" i="3"/>
  <c r="I521" i="3"/>
  <c r="G521" i="3"/>
  <c r="I540" i="3"/>
  <c r="G540" i="3"/>
  <c r="I557" i="3"/>
  <c r="G557" i="3"/>
  <c r="I564" i="3"/>
  <c r="G564" i="3"/>
  <c r="I547" i="3"/>
  <c r="G547" i="3"/>
  <c r="I517" i="3"/>
  <c r="G517" i="3"/>
  <c r="I555" i="3"/>
  <c r="G555" i="3"/>
  <c r="I548" i="3"/>
  <c r="G548" i="3"/>
  <c r="I524" i="3"/>
  <c r="G524" i="3"/>
  <c r="I519" i="3"/>
  <c r="G519" i="3"/>
  <c r="I558" i="3"/>
  <c r="G558" i="3"/>
  <c r="I534" i="3"/>
  <c r="G534" i="3"/>
  <c r="I538" i="3"/>
  <c r="G538" i="3"/>
  <c r="I510" i="3"/>
  <c r="G510" i="3"/>
  <c r="I544" i="3"/>
  <c r="G544" i="3"/>
  <c r="I508" i="3"/>
  <c r="G508" i="3"/>
  <c r="I511" i="3"/>
  <c r="G511" i="3"/>
  <c r="I545" i="3"/>
  <c r="G545" i="3"/>
  <c r="I537" i="3"/>
  <c r="G537" i="3"/>
  <c r="I528" i="3"/>
  <c r="G528" i="3"/>
  <c r="I509" i="3"/>
  <c r="G509" i="3"/>
  <c r="I505" i="3"/>
  <c r="G505" i="3"/>
  <c r="I503" i="3"/>
  <c r="G503" i="3"/>
  <c r="I514" i="3"/>
  <c r="G514" i="3"/>
  <c r="I515" i="3"/>
  <c r="G515" i="3"/>
  <c r="I516" i="3"/>
  <c r="G516" i="3"/>
  <c r="I499" i="3"/>
  <c r="G499" i="3"/>
  <c r="I497" i="3"/>
  <c r="G497" i="3"/>
  <c r="I501" i="3"/>
  <c r="G501" i="3"/>
  <c r="I500" i="3"/>
  <c r="G500" i="3"/>
  <c r="I495" i="3"/>
  <c r="G495" i="3"/>
  <c r="I513" i="3"/>
  <c r="G513" i="3"/>
  <c r="I498" i="3"/>
  <c r="G498" i="3"/>
  <c r="I512" i="3"/>
  <c r="G512" i="3"/>
  <c r="I496" i="3"/>
  <c r="G496" i="3"/>
  <c r="I504" i="3"/>
  <c r="G504" i="3"/>
  <c r="I507" i="3"/>
  <c r="G507" i="3"/>
  <c r="I502" i="3"/>
  <c r="G502" i="3"/>
  <c r="I506" i="3"/>
  <c r="G506" i="3"/>
  <c r="I494" i="3"/>
  <c r="G494" i="3"/>
  <c r="I493" i="3"/>
  <c r="G493" i="3"/>
  <c r="I492" i="3"/>
  <c r="G492" i="3"/>
  <c r="I491" i="3"/>
  <c r="G491" i="3"/>
  <c r="I490" i="3"/>
  <c r="G490" i="3"/>
  <c r="I489" i="3"/>
  <c r="G489" i="3"/>
  <c r="I488" i="3"/>
  <c r="G488" i="3"/>
  <c r="I487" i="3"/>
  <c r="G487" i="3"/>
  <c r="I485" i="3"/>
  <c r="G485" i="3"/>
  <c r="I484" i="3"/>
  <c r="G484" i="3"/>
  <c r="I483" i="3"/>
  <c r="G483" i="3"/>
  <c r="I482" i="3"/>
  <c r="G482" i="3"/>
  <c r="I481" i="3"/>
  <c r="G481" i="3"/>
  <c r="I480" i="3"/>
  <c r="G480" i="3"/>
  <c r="I479" i="3"/>
  <c r="G479" i="3"/>
  <c r="I478" i="3"/>
  <c r="G478" i="3"/>
  <c r="I477" i="3"/>
  <c r="G477" i="3"/>
  <c r="I476" i="3"/>
  <c r="G476" i="3"/>
  <c r="I475" i="3"/>
  <c r="G475" i="3"/>
  <c r="I474" i="3"/>
  <c r="G474" i="3"/>
  <c r="I473" i="3"/>
  <c r="G473" i="3"/>
  <c r="I472" i="3"/>
  <c r="G472" i="3"/>
  <c r="I471" i="3"/>
  <c r="G471" i="3"/>
  <c r="I470" i="3"/>
  <c r="G470" i="3"/>
  <c r="I468" i="3"/>
  <c r="G468" i="3"/>
  <c r="I467" i="3"/>
  <c r="G467" i="3"/>
  <c r="I466" i="3"/>
  <c r="G466" i="3"/>
  <c r="I465" i="3"/>
  <c r="G465" i="3"/>
  <c r="I464" i="3"/>
  <c r="G464" i="3"/>
  <c r="I463" i="3"/>
  <c r="G463" i="3"/>
  <c r="I462" i="3"/>
  <c r="G462" i="3"/>
  <c r="I461" i="3"/>
  <c r="G461" i="3"/>
  <c r="I460" i="3"/>
  <c r="G460" i="3"/>
  <c r="I458" i="3"/>
  <c r="G458" i="3"/>
  <c r="I456" i="3"/>
  <c r="G456" i="3"/>
  <c r="I457" i="3"/>
  <c r="G457" i="3"/>
  <c r="I455" i="3"/>
  <c r="G455" i="3"/>
  <c r="I454" i="3"/>
  <c r="G454" i="3"/>
  <c r="I453" i="3"/>
  <c r="G453" i="3"/>
  <c r="I452" i="3"/>
  <c r="G452" i="3"/>
  <c r="I451" i="3"/>
  <c r="G451" i="3"/>
  <c r="I450" i="3"/>
  <c r="G450" i="3"/>
  <c r="I449" i="3"/>
  <c r="G449" i="3"/>
  <c r="I448" i="3"/>
  <c r="G448" i="3"/>
  <c r="I447" i="3"/>
  <c r="G447" i="3"/>
  <c r="I446" i="3"/>
  <c r="G446" i="3"/>
  <c r="I445" i="3"/>
  <c r="G445" i="3"/>
  <c r="I444" i="3"/>
  <c r="G444" i="3"/>
  <c r="I443" i="3"/>
  <c r="G443" i="3"/>
  <c r="I442" i="3"/>
  <c r="G442" i="3"/>
  <c r="I441" i="3"/>
  <c r="G441" i="3"/>
  <c r="I440" i="3"/>
  <c r="G440" i="3"/>
  <c r="I439" i="3"/>
  <c r="G439" i="3"/>
  <c r="I438" i="3"/>
  <c r="G438" i="3"/>
  <c r="I437" i="3"/>
  <c r="G437" i="3"/>
  <c r="I436" i="3"/>
  <c r="G436" i="3"/>
  <c r="I435" i="3"/>
  <c r="G435" i="3"/>
  <c r="I434" i="3"/>
  <c r="G434" i="3"/>
  <c r="I433" i="3"/>
  <c r="G433" i="3"/>
  <c r="I432" i="3"/>
  <c r="G432" i="3"/>
  <c r="I431" i="3"/>
  <c r="G431" i="3"/>
  <c r="I430" i="3"/>
  <c r="G430" i="3"/>
  <c r="I429" i="3"/>
  <c r="G429" i="3"/>
  <c r="I428" i="3"/>
  <c r="G428" i="3"/>
  <c r="I427" i="3"/>
  <c r="G427" i="3"/>
  <c r="I424" i="3"/>
  <c r="G424" i="3"/>
  <c r="I425" i="3"/>
  <c r="G425" i="3"/>
  <c r="I426" i="3"/>
  <c r="G426" i="3"/>
  <c r="I422" i="3"/>
  <c r="G422" i="3"/>
  <c r="I423" i="3"/>
  <c r="G423" i="3"/>
  <c r="I421" i="3"/>
  <c r="G421" i="3"/>
  <c r="I419" i="3"/>
  <c r="G419" i="3"/>
  <c r="I418" i="3"/>
  <c r="G418" i="3"/>
  <c r="I417" i="3"/>
  <c r="G417" i="3"/>
  <c r="I416" i="3"/>
  <c r="G416" i="3"/>
  <c r="I415" i="3"/>
  <c r="G415" i="3"/>
  <c r="I414" i="3"/>
  <c r="G414" i="3"/>
  <c r="I413" i="3"/>
  <c r="G413" i="3"/>
  <c r="I412" i="3"/>
  <c r="G412" i="3"/>
  <c r="I411" i="3"/>
  <c r="G411" i="3"/>
  <c r="I410" i="3"/>
  <c r="G410" i="3"/>
  <c r="I409" i="3"/>
  <c r="G409" i="3"/>
  <c r="I408" i="3"/>
  <c r="G408" i="3"/>
  <c r="I407" i="3"/>
  <c r="G407" i="3"/>
  <c r="I406" i="3"/>
  <c r="G406" i="3"/>
  <c r="I405" i="3"/>
  <c r="G405" i="3"/>
  <c r="I404" i="3"/>
  <c r="G404" i="3"/>
  <c r="I403" i="3"/>
  <c r="G403" i="3"/>
  <c r="I402" i="3"/>
  <c r="G402" i="3"/>
  <c r="I401" i="3"/>
  <c r="G401" i="3"/>
  <c r="I400" i="3"/>
  <c r="G400" i="3"/>
  <c r="I399" i="3"/>
  <c r="G399" i="3"/>
  <c r="I398" i="3"/>
  <c r="G398" i="3"/>
  <c r="I396" i="3"/>
  <c r="G396" i="3"/>
  <c r="I397" i="3"/>
  <c r="G397" i="3"/>
  <c r="I395" i="3"/>
  <c r="G395" i="3"/>
  <c r="I394" i="3"/>
  <c r="G394" i="3"/>
  <c r="I393" i="3"/>
  <c r="G393" i="3"/>
  <c r="I392" i="3"/>
  <c r="G392" i="3"/>
  <c r="I391" i="3"/>
  <c r="G391" i="3"/>
  <c r="I390" i="3"/>
  <c r="G390" i="3"/>
  <c r="I389" i="3"/>
  <c r="G389" i="3"/>
  <c r="I388" i="3"/>
  <c r="G388" i="3"/>
  <c r="I387" i="3"/>
  <c r="G387" i="3"/>
  <c r="I386" i="3"/>
  <c r="G386" i="3"/>
  <c r="I385" i="3"/>
  <c r="G385" i="3"/>
  <c r="I384" i="3"/>
  <c r="G384" i="3"/>
  <c r="I383" i="3"/>
  <c r="G383" i="3"/>
  <c r="I382" i="3"/>
  <c r="G382" i="3"/>
  <c r="I381" i="3"/>
  <c r="G381" i="3"/>
  <c r="I380" i="3"/>
  <c r="G380" i="3"/>
  <c r="I379" i="3"/>
  <c r="G379" i="3"/>
  <c r="I378" i="3"/>
  <c r="G378" i="3"/>
  <c r="I377" i="3"/>
  <c r="G377" i="3"/>
  <c r="I376" i="3"/>
  <c r="G376" i="3"/>
  <c r="I375" i="3"/>
  <c r="G375" i="3"/>
  <c r="I374" i="3"/>
  <c r="G374" i="3"/>
  <c r="I373" i="3"/>
  <c r="G373" i="3"/>
  <c r="I372" i="3"/>
  <c r="G372" i="3"/>
  <c r="I371" i="3"/>
  <c r="G371" i="3"/>
  <c r="I370" i="3"/>
  <c r="G370" i="3"/>
  <c r="I369" i="3"/>
  <c r="G369" i="3"/>
  <c r="I368" i="3"/>
  <c r="G368" i="3"/>
  <c r="I367" i="3"/>
  <c r="G367" i="3"/>
  <c r="I366" i="3"/>
  <c r="G366" i="3"/>
  <c r="I365" i="3"/>
  <c r="G365" i="3"/>
  <c r="I364" i="3"/>
  <c r="G364" i="3"/>
  <c r="I363" i="3"/>
  <c r="G363" i="3"/>
  <c r="I362" i="3"/>
  <c r="G362" i="3"/>
  <c r="I361" i="3"/>
  <c r="G361" i="3"/>
  <c r="I360" i="3"/>
  <c r="G360" i="3"/>
  <c r="I359" i="3"/>
  <c r="G359" i="3"/>
  <c r="I358" i="3"/>
  <c r="G358" i="3"/>
  <c r="I357" i="3"/>
  <c r="G357" i="3"/>
  <c r="I356" i="3"/>
  <c r="G356" i="3"/>
  <c r="I355" i="3"/>
  <c r="G355" i="3"/>
  <c r="I354" i="3"/>
  <c r="G354" i="3"/>
  <c r="I353" i="3"/>
  <c r="G353" i="3"/>
  <c r="I352" i="3"/>
  <c r="G352" i="3"/>
  <c r="I351" i="3"/>
  <c r="G351" i="3"/>
  <c r="I350" i="3"/>
  <c r="G350" i="3"/>
  <c r="I349" i="3"/>
  <c r="G349" i="3"/>
  <c r="I348" i="3"/>
  <c r="G348" i="3"/>
  <c r="I346" i="3"/>
  <c r="G346" i="3"/>
  <c r="I347" i="3"/>
  <c r="G347" i="3"/>
  <c r="I345" i="3"/>
  <c r="G345" i="3"/>
  <c r="I344" i="3"/>
  <c r="G344" i="3"/>
  <c r="I343" i="3"/>
  <c r="G343" i="3"/>
  <c r="I342" i="3"/>
  <c r="G342" i="3"/>
  <c r="I341" i="3"/>
  <c r="G341" i="3"/>
  <c r="I340" i="3"/>
  <c r="G340" i="3"/>
  <c r="I339" i="3"/>
  <c r="G339" i="3"/>
  <c r="I338" i="3"/>
  <c r="G338" i="3"/>
  <c r="I337" i="3"/>
  <c r="G337" i="3"/>
  <c r="I336" i="3"/>
  <c r="G336" i="3"/>
  <c r="I335" i="3"/>
  <c r="G335" i="3"/>
  <c r="I334" i="3"/>
  <c r="G334" i="3"/>
  <c r="I333" i="3"/>
  <c r="G333" i="3"/>
  <c r="I331" i="3"/>
  <c r="G331" i="3"/>
  <c r="I332" i="3"/>
  <c r="G332" i="3"/>
  <c r="I330" i="3"/>
  <c r="G330" i="3"/>
  <c r="I329" i="3"/>
  <c r="G329" i="3"/>
  <c r="I328" i="3"/>
  <c r="G328" i="3"/>
  <c r="I327" i="3"/>
  <c r="G327" i="3"/>
  <c r="I326" i="3"/>
  <c r="G326" i="3"/>
  <c r="I324" i="3"/>
  <c r="G324" i="3"/>
  <c r="I323" i="3"/>
  <c r="G323" i="3"/>
  <c r="I322" i="3"/>
  <c r="G322" i="3"/>
  <c r="I321" i="3"/>
  <c r="G321" i="3"/>
  <c r="I320" i="3"/>
  <c r="G320" i="3"/>
  <c r="I319" i="3"/>
  <c r="G319" i="3"/>
  <c r="I318" i="3"/>
  <c r="G318" i="3"/>
  <c r="I317" i="3"/>
  <c r="G317" i="3"/>
  <c r="I316" i="3"/>
  <c r="G316" i="3"/>
  <c r="I315" i="3"/>
  <c r="G315" i="3"/>
  <c r="I314" i="3"/>
  <c r="G314" i="3"/>
  <c r="I313" i="3"/>
  <c r="G313" i="3"/>
  <c r="I311" i="3"/>
  <c r="G311" i="3"/>
  <c r="I312" i="3"/>
  <c r="G312" i="3"/>
  <c r="I310" i="3"/>
  <c r="G310" i="3"/>
  <c r="I309" i="3"/>
  <c r="G309" i="3"/>
  <c r="I308" i="3"/>
  <c r="G308" i="3"/>
  <c r="I307" i="3"/>
  <c r="G307" i="3"/>
  <c r="I306" i="3"/>
  <c r="G306" i="3"/>
  <c r="I305" i="3"/>
  <c r="G305" i="3"/>
  <c r="I304" i="3"/>
  <c r="G304" i="3"/>
  <c r="I303" i="3"/>
  <c r="G303" i="3"/>
  <c r="I302" i="3"/>
  <c r="G302" i="3"/>
  <c r="I301" i="3"/>
  <c r="G301" i="3"/>
  <c r="I300" i="3"/>
  <c r="G300" i="3"/>
  <c r="I299" i="3"/>
  <c r="G299" i="3"/>
  <c r="I298" i="3"/>
  <c r="G298" i="3"/>
  <c r="I297" i="3"/>
  <c r="G297" i="3"/>
  <c r="I296" i="3"/>
  <c r="G296" i="3"/>
  <c r="I294" i="3"/>
  <c r="G294" i="3"/>
  <c r="I293" i="3"/>
  <c r="G293" i="3"/>
  <c r="I292" i="3"/>
  <c r="G292" i="3"/>
  <c r="I291" i="3"/>
  <c r="G291" i="3"/>
  <c r="I290" i="3"/>
  <c r="G290" i="3"/>
  <c r="I289" i="3"/>
  <c r="G289" i="3"/>
  <c r="I288" i="3"/>
  <c r="G288" i="3"/>
  <c r="I287" i="3"/>
  <c r="G287" i="3"/>
  <c r="I285" i="3"/>
  <c r="G285" i="3"/>
  <c r="I286" i="3"/>
  <c r="G286" i="3"/>
  <c r="I284" i="3"/>
  <c r="G284" i="3"/>
  <c r="I282" i="3"/>
  <c r="G282" i="3"/>
  <c r="I283" i="3"/>
  <c r="G283" i="3"/>
  <c r="I281" i="3"/>
  <c r="G281" i="3"/>
  <c r="I280" i="3"/>
  <c r="G280" i="3"/>
  <c r="I279" i="3"/>
  <c r="G279" i="3"/>
  <c r="I278" i="3"/>
  <c r="G278" i="3"/>
  <c r="I277" i="3"/>
  <c r="G277" i="3"/>
  <c r="I276" i="3"/>
  <c r="G276" i="3"/>
  <c r="I275" i="3"/>
  <c r="G275" i="3"/>
  <c r="I274" i="3"/>
  <c r="G274" i="3"/>
  <c r="I273" i="3"/>
  <c r="G273" i="3"/>
  <c r="I272" i="3"/>
  <c r="G272" i="3"/>
  <c r="I271" i="3"/>
  <c r="G271" i="3"/>
  <c r="I270" i="3"/>
  <c r="G270" i="3"/>
  <c r="I269" i="3"/>
  <c r="G269" i="3"/>
  <c r="I268" i="3"/>
  <c r="G268" i="3"/>
  <c r="I266" i="3"/>
  <c r="G266" i="3"/>
  <c r="I265" i="3"/>
  <c r="G265" i="3"/>
  <c r="I264" i="3"/>
  <c r="G264" i="3"/>
  <c r="I263" i="3"/>
  <c r="G263" i="3"/>
  <c r="I261" i="3"/>
  <c r="G261" i="3"/>
  <c r="I262" i="3"/>
  <c r="G262" i="3"/>
  <c r="I260" i="3"/>
  <c r="G260" i="3"/>
  <c r="I259" i="3"/>
  <c r="G259" i="3"/>
  <c r="I258" i="3"/>
  <c r="G258" i="3"/>
  <c r="I257" i="3"/>
  <c r="G257" i="3"/>
  <c r="I256" i="3"/>
  <c r="G256" i="3"/>
  <c r="I255" i="3"/>
  <c r="G255" i="3"/>
  <c r="I254" i="3"/>
  <c r="G254" i="3"/>
  <c r="I253" i="3"/>
  <c r="G253" i="3"/>
  <c r="I252" i="3"/>
  <c r="G252" i="3"/>
  <c r="I251" i="3"/>
  <c r="G251" i="3"/>
  <c r="I250" i="3"/>
  <c r="G250" i="3"/>
  <c r="I249" i="3"/>
  <c r="G249" i="3"/>
  <c r="I248" i="3"/>
  <c r="G248" i="3"/>
  <c r="I247" i="3"/>
  <c r="G247" i="3"/>
  <c r="I246" i="3"/>
  <c r="G246" i="3"/>
  <c r="I245" i="3"/>
  <c r="G245" i="3"/>
  <c r="I244" i="3"/>
  <c r="G244" i="3"/>
  <c r="I243" i="3"/>
  <c r="G243" i="3"/>
  <c r="I242" i="3"/>
  <c r="G242" i="3"/>
  <c r="I241" i="3"/>
  <c r="G241" i="3"/>
  <c r="I240" i="3"/>
  <c r="G240" i="3"/>
  <c r="I239" i="3"/>
  <c r="G239" i="3"/>
  <c r="I237" i="3"/>
  <c r="G237" i="3"/>
  <c r="I238" i="3"/>
  <c r="G238" i="3"/>
  <c r="I236" i="3"/>
  <c r="G236" i="3"/>
  <c r="I235" i="3"/>
  <c r="G235" i="3"/>
  <c r="I234" i="3"/>
  <c r="G234" i="3"/>
  <c r="I233" i="3"/>
  <c r="G233" i="3"/>
  <c r="I232" i="3"/>
  <c r="G232" i="3"/>
  <c r="I231" i="3"/>
  <c r="G231" i="3"/>
  <c r="I230" i="3"/>
  <c r="G230" i="3"/>
  <c r="I229" i="3"/>
  <c r="G229" i="3"/>
  <c r="I228" i="3"/>
  <c r="G228" i="3"/>
  <c r="I227" i="3"/>
  <c r="G227" i="3"/>
  <c r="I226" i="3"/>
  <c r="G226" i="3"/>
  <c r="I225" i="3"/>
  <c r="G225" i="3"/>
  <c r="I224" i="3"/>
  <c r="G224" i="3"/>
  <c r="I222" i="3"/>
  <c r="G222" i="3"/>
  <c r="I221" i="3"/>
  <c r="G221" i="3"/>
  <c r="I220" i="3"/>
  <c r="G220" i="3"/>
  <c r="I219" i="3"/>
  <c r="G219" i="3"/>
  <c r="I218" i="3"/>
  <c r="G218" i="3"/>
  <c r="I217" i="3"/>
  <c r="G217" i="3"/>
  <c r="I216" i="3"/>
  <c r="G216" i="3"/>
  <c r="I215" i="3"/>
  <c r="G215" i="3"/>
  <c r="I214" i="3"/>
  <c r="G214" i="3"/>
  <c r="I213" i="3"/>
  <c r="G213" i="3"/>
  <c r="I212" i="3"/>
  <c r="G212" i="3"/>
  <c r="I211" i="3"/>
  <c r="G211" i="3"/>
  <c r="I210" i="3"/>
  <c r="G210" i="3"/>
  <c r="I209" i="3"/>
  <c r="G209" i="3"/>
  <c r="I208" i="3"/>
  <c r="G208" i="3"/>
  <c r="I207" i="3"/>
  <c r="G207" i="3"/>
  <c r="I206" i="3"/>
  <c r="G206" i="3"/>
  <c r="I205" i="3"/>
  <c r="G205" i="3"/>
  <c r="I204" i="3"/>
  <c r="G204" i="3"/>
  <c r="I203" i="3"/>
  <c r="G203" i="3"/>
  <c r="I202" i="3"/>
  <c r="G202" i="3"/>
  <c r="I201" i="3"/>
  <c r="G201" i="3"/>
  <c r="I200" i="3"/>
  <c r="G200" i="3"/>
  <c r="I199" i="3"/>
  <c r="G199" i="3"/>
  <c r="I198" i="3"/>
  <c r="G198" i="3"/>
  <c r="I196" i="3"/>
  <c r="G196" i="3"/>
  <c r="I195" i="3"/>
  <c r="G195" i="3"/>
  <c r="I194" i="3"/>
  <c r="G194" i="3"/>
  <c r="I193" i="3"/>
  <c r="G193" i="3"/>
  <c r="I192" i="3"/>
  <c r="G192" i="3"/>
  <c r="I191" i="3"/>
  <c r="G191" i="3"/>
  <c r="I190" i="3"/>
  <c r="G190" i="3"/>
  <c r="I189" i="3"/>
  <c r="G189" i="3"/>
  <c r="I188" i="3"/>
  <c r="G188" i="3"/>
  <c r="I187" i="3"/>
  <c r="G187" i="3"/>
  <c r="I186" i="3"/>
  <c r="G186" i="3"/>
  <c r="I185" i="3"/>
  <c r="G185" i="3"/>
  <c r="I184" i="3"/>
  <c r="G184" i="3"/>
  <c r="I183" i="3"/>
  <c r="G183" i="3"/>
  <c r="I182" i="3"/>
  <c r="G182" i="3"/>
  <c r="I181" i="3"/>
  <c r="G181" i="3"/>
  <c r="I180" i="3"/>
  <c r="G180" i="3"/>
  <c r="I179" i="3"/>
  <c r="G179" i="3"/>
  <c r="I178" i="3"/>
  <c r="G178" i="3"/>
  <c r="I177" i="3"/>
  <c r="G177" i="3"/>
  <c r="I176" i="3"/>
  <c r="G176" i="3"/>
  <c r="I174" i="3"/>
  <c r="G174" i="3"/>
  <c r="I173" i="3"/>
  <c r="G173" i="3"/>
  <c r="I172" i="3"/>
  <c r="G172" i="3"/>
  <c r="I171" i="3"/>
  <c r="G171" i="3"/>
  <c r="I170" i="3"/>
  <c r="G170" i="3"/>
  <c r="I169" i="3"/>
  <c r="G169" i="3"/>
  <c r="I168" i="3"/>
  <c r="G168" i="3"/>
  <c r="I167" i="3"/>
  <c r="G167" i="3"/>
  <c r="I166" i="3"/>
  <c r="G166" i="3"/>
  <c r="I165" i="3"/>
  <c r="G165" i="3"/>
  <c r="I164" i="3"/>
  <c r="G164" i="3"/>
  <c r="I163" i="3"/>
  <c r="G163" i="3"/>
  <c r="I162" i="3"/>
  <c r="G162" i="3"/>
  <c r="I161" i="3"/>
  <c r="G161" i="3"/>
  <c r="I160" i="3"/>
  <c r="G160" i="3"/>
  <c r="I159" i="3"/>
  <c r="G159" i="3"/>
  <c r="I158" i="3"/>
  <c r="G158" i="3"/>
  <c r="I157" i="3"/>
  <c r="G157" i="3"/>
  <c r="I156" i="3"/>
  <c r="G156" i="3"/>
  <c r="I155" i="3"/>
  <c r="G155" i="3"/>
  <c r="I154" i="3"/>
  <c r="G154" i="3"/>
  <c r="I153" i="3"/>
  <c r="G153" i="3"/>
  <c r="I152" i="3"/>
  <c r="G152" i="3"/>
  <c r="I151" i="3"/>
  <c r="G151" i="3"/>
  <c r="I150" i="3"/>
  <c r="G150" i="3"/>
  <c r="I149" i="3"/>
  <c r="G149" i="3"/>
  <c r="I148" i="3"/>
  <c r="G148" i="3"/>
  <c r="I147" i="3"/>
  <c r="G147" i="3"/>
  <c r="I146" i="3"/>
  <c r="G146" i="3"/>
  <c r="I145" i="3"/>
  <c r="G145" i="3"/>
  <c r="I144" i="3"/>
  <c r="G144" i="3"/>
  <c r="I143" i="3"/>
  <c r="G143" i="3"/>
  <c r="I142" i="3"/>
  <c r="G142" i="3"/>
  <c r="I141" i="3"/>
  <c r="G141" i="3"/>
  <c r="I140" i="3"/>
  <c r="G140" i="3"/>
  <c r="I139" i="3"/>
  <c r="G139" i="3"/>
  <c r="I138" i="3"/>
  <c r="G138" i="3"/>
  <c r="I137" i="3"/>
  <c r="G137" i="3"/>
  <c r="I136" i="3"/>
  <c r="G136" i="3"/>
  <c r="I135" i="3"/>
  <c r="G135" i="3"/>
  <c r="I134" i="3"/>
  <c r="G134" i="3"/>
  <c r="I133" i="3"/>
  <c r="G133" i="3"/>
  <c r="I132" i="3"/>
  <c r="G132" i="3"/>
  <c r="I131" i="3"/>
  <c r="G131" i="3"/>
  <c r="I130" i="3"/>
  <c r="G130" i="3"/>
  <c r="I129" i="3"/>
  <c r="G129" i="3"/>
  <c r="I128" i="3"/>
  <c r="G128" i="3"/>
  <c r="I127" i="3"/>
  <c r="G127" i="3"/>
  <c r="I125" i="3"/>
  <c r="G125" i="3"/>
  <c r="I124" i="3"/>
  <c r="G124" i="3"/>
  <c r="I123" i="3"/>
  <c r="G123" i="3"/>
  <c r="I122" i="3"/>
  <c r="G122" i="3"/>
  <c r="I121" i="3"/>
  <c r="G121" i="3"/>
  <c r="I120" i="3"/>
  <c r="G120" i="3"/>
  <c r="I119" i="3"/>
  <c r="G119" i="3"/>
  <c r="I118" i="3"/>
  <c r="G118" i="3"/>
  <c r="I117" i="3"/>
  <c r="G117" i="3"/>
  <c r="I116" i="3"/>
  <c r="G116" i="3"/>
  <c r="I115" i="3"/>
  <c r="G115" i="3"/>
  <c r="I114" i="3"/>
  <c r="G114" i="3"/>
  <c r="I113" i="3"/>
  <c r="G113" i="3"/>
  <c r="I112" i="3"/>
  <c r="G112" i="3"/>
  <c r="I111" i="3"/>
  <c r="G111" i="3"/>
  <c r="I110" i="3"/>
  <c r="G110" i="3"/>
  <c r="I109" i="3"/>
  <c r="G109" i="3"/>
  <c r="I108" i="3"/>
  <c r="G108" i="3"/>
  <c r="I107" i="3"/>
  <c r="G107" i="3"/>
  <c r="I106" i="3"/>
  <c r="G106" i="3"/>
  <c r="I105" i="3"/>
  <c r="G105" i="3"/>
  <c r="I104" i="3"/>
  <c r="G104" i="3"/>
  <c r="I103" i="3"/>
  <c r="G103" i="3"/>
  <c r="I102" i="3"/>
  <c r="G102" i="3"/>
  <c r="I101" i="3"/>
  <c r="G101" i="3"/>
  <c r="I100" i="3"/>
  <c r="G100" i="3"/>
  <c r="I99" i="3"/>
  <c r="G99" i="3"/>
  <c r="I98" i="3"/>
  <c r="G98" i="3"/>
  <c r="I97" i="3"/>
  <c r="G97" i="3"/>
  <c r="I96" i="3"/>
  <c r="G96" i="3"/>
  <c r="I95" i="3"/>
  <c r="G95" i="3"/>
  <c r="I94" i="3"/>
  <c r="G94" i="3"/>
  <c r="I93" i="3"/>
  <c r="G93" i="3"/>
  <c r="I92" i="3"/>
  <c r="G92" i="3"/>
  <c r="I91" i="3"/>
  <c r="G91" i="3"/>
  <c r="I90" i="3"/>
  <c r="G90" i="3"/>
  <c r="I89" i="3"/>
  <c r="G89" i="3"/>
  <c r="I88" i="3"/>
  <c r="G88" i="3"/>
  <c r="I87" i="3"/>
  <c r="G87" i="3"/>
  <c r="I86" i="3"/>
  <c r="G86" i="3"/>
  <c r="I85" i="3"/>
  <c r="G85" i="3"/>
  <c r="I84" i="3"/>
  <c r="G84" i="3"/>
  <c r="I83" i="3"/>
  <c r="G83" i="3"/>
  <c r="I82" i="3"/>
  <c r="G82" i="3"/>
  <c r="I81" i="3"/>
  <c r="G81" i="3"/>
  <c r="I80" i="3"/>
  <c r="G80" i="3"/>
  <c r="I79" i="3"/>
  <c r="G79" i="3"/>
  <c r="I78" i="3"/>
  <c r="G78" i="3"/>
  <c r="I77" i="3"/>
  <c r="G77" i="3"/>
  <c r="I76" i="3"/>
  <c r="G76" i="3"/>
  <c r="I75" i="3"/>
  <c r="G75" i="3"/>
  <c r="I74" i="3"/>
  <c r="G74" i="3"/>
  <c r="I73" i="3"/>
  <c r="G73" i="3"/>
  <c r="I72" i="3"/>
  <c r="G72" i="3"/>
  <c r="I71" i="3"/>
  <c r="G71" i="3"/>
  <c r="I70" i="3"/>
  <c r="G70" i="3"/>
  <c r="I69" i="3"/>
  <c r="G69" i="3"/>
  <c r="I68" i="3"/>
  <c r="G68" i="3"/>
  <c r="I67" i="3"/>
  <c r="G67" i="3"/>
  <c r="I66" i="3"/>
  <c r="G66" i="3"/>
  <c r="I64" i="3"/>
  <c r="G64" i="3"/>
  <c r="I63" i="3"/>
  <c r="G63" i="3"/>
  <c r="I62" i="3"/>
  <c r="G62" i="3"/>
  <c r="I61" i="3"/>
  <c r="G61" i="3"/>
  <c r="I60" i="3"/>
  <c r="G60" i="3"/>
  <c r="I59" i="3"/>
  <c r="G59" i="3"/>
  <c r="I58" i="3"/>
  <c r="G58" i="3"/>
  <c r="I57" i="3"/>
  <c r="G57" i="3"/>
  <c r="I56" i="3"/>
  <c r="G56" i="3"/>
  <c r="I55" i="3"/>
  <c r="G55" i="3"/>
  <c r="I54" i="3"/>
  <c r="G54" i="3"/>
  <c r="I53" i="3"/>
  <c r="G53" i="3"/>
  <c r="I52" i="3"/>
  <c r="G52" i="3"/>
  <c r="I51" i="3"/>
  <c r="G51" i="3"/>
  <c r="I50" i="3"/>
  <c r="G50" i="3"/>
  <c r="I49" i="3"/>
  <c r="G49" i="3"/>
  <c r="I48" i="3"/>
  <c r="G48" i="3"/>
  <c r="I47" i="3"/>
  <c r="G47" i="3"/>
  <c r="I46" i="3"/>
  <c r="G46" i="3"/>
  <c r="I45" i="3"/>
  <c r="G45" i="3"/>
  <c r="I44" i="3"/>
  <c r="G44" i="3"/>
  <c r="I43" i="3"/>
  <c r="G43" i="3"/>
  <c r="I42" i="3"/>
  <c r="G42" i="3"/>
  <c r="I41" i="3"/>
  <c r="G41" i="3"/>
  <c r="I40" i="3"/>
  <c r="G40" i="3"/>
  <c r="I39" i="3"/>
  <c r="G39" i="3"/>
  <c r="I38" i="3"/>
  <c r="G38" i="3"/>
  <c r="I37" i="3"/>
  <c r="G37" i="3"/>
  <c r="I36" i="3"/>
  <c r="G36" i="3"/>
  <c r="I35" i="3"/>
  <c r="G35" i="3"/>
  <c r="I34" i="3"/>
  <c r="G34" i="3"/>
  <c r="I33" i="3"/>
  <c r="G33" i="3"/>
  <c r="I32" i="3"/>
  <c r="G32" i="3"/>
  <c r="I31" i="3"/>
  <c r="G31" i="3"/>
  <c r="I30" i="3"/>
  <c r="G30" i="3"/>
  <c r="I29" i="3"/>
  <c r="G29" i="3"/>
  <c r="I28" i="3"/>
  <c r="G28" i="3"/>
  <c r="I27" i="3"/>
  <c r="G27" i="3"/>
  <c r="I26" i="3"/>
  <c r="G26" i="3"/>
  <c r="I24" i="3"/>
  <c r="G24" i="3"/>
  <c r="I23" i="3"/>
  <c r="G23" i="3"/>
  <c r="I22" i="3"/>
  <c r="G22" i="3"/>
  <c r="I21" i="3"/>
  <c r="G21" i="3"/>
  <c r="I20" i="3"/>
  <c r="G20" i="3"/>
  <c r="I19" i="3"/>
  <c r="G19" i="3"/>
  <c r="I18" i="3"/>
  <c r="G18" i="3"/>
  <c r="I16" i="3"/>
  <c r="G16" i="3"/>
  <c r="I15" i="3"/>
  <c r="G15" i="3"/>
  <c r="I14" i="3"/>
  <c r="G14" i="3"/>
  <c r="I13" i="3"/>
  <c r="G13" i="3"/>
  <c r="I12" i="3"/>
  <c r="G12" i="3"/>
  <c r="I11" i="3"/>
  <c r="G11" i="3"/>
  <c r="I10" i="3"/>
  <c r="G10" i="3"/>
  <c r="I9" i="3"/>
  <c r="G9" i="3"/>
  <c r="I8" i="3"/>
  <c r="G8" i="3"/>
  <c r="I7" i="3"/>
  <c r="G7" i="3"/>
  <c r="I6" i="3"/>
  <c r="G6" i="3"/>
  <c r="I5" i="3"/>
  <c r="G5" i="3"/>
  <c r="I4" i="3"/>
  <c r="G4" i="3"/>
  <c r="I3" i="3"/>
  <c r="G3" i="3"/>
  <c r="M541" i="3"/>
  <c r="M10" i="3"/>
  <c r="M565" i="3"/>
  <c r="M372" i="3"/>
  <c r="M447" i="3"/>
  <c r="M285" i="3"/>
  <c r="M339" i="3"/>
  <c r="M523" i="3"/>
  <c r="M266" i="3"/>
  <c r="M160" i="3"/>
  <c r="M203" i="3"/>
  <c r="M59" i="3"/>
  <c r="M108" i="3"/>
  <c r="M321" i="3"/>
  <c r="M558" i="3"/>
  <c r="M255" i="3"/>
  <c r="M56" i="3"/>
  <c r="M546" i="3"/>
  <c r="M386" i="3"/>
  <c r="M534" i="3"/>
  <c r="M479" i="3"/>
  <c r="M454" i="3"/>
  <c r="M287" i="3"/>
  <c r="M276" i="3"/>
  <c r="M48" i="3"/>
  <c r="M187" i="3"/>
  <c r="M268" i="3"/>
  <c r="M336" i="3"/>
  <c r="M28" i="3"/>
  <c r="M402" i="3"/>
  <c r="M345" i="3"/>
  <c r="M419" i="3"/>
  <c r="M229" i="3"/>
  <c r="M210" i="3"/>
  <c r="M193" i="3"/>
  <c r="M333" i="3"/>
  <c r="M505" i="3"/>
  <c r="M73" i="3"/>
  <c r="M82" i="3"/>
  <c r="M86" i="3"/>
  <c r="M309" i="3"/>
  <c r="M461" i="3"/>
  <c r="M41" i="3"/>
  <c r="M517" i="3"/>
  <c r="M429" i="3"/>
  <c r="M102" i="3"/>
  <c r="M337" i="3"/>
  <c r="M139" i="3"/>
  <c r="M200" i="3"/>
  <c r="M418" i="3"/>
  <c r="M42" i="3"/>
  <c r="M97" i="3"/>
  <c r="M284" i="3"/>
  <c r="M379" i="3"/>
  <c r="M114" i="3"/>
  <c r="M462" i="3"/>
  <c r="M433" i="3"/>
  <c r="M66" i="3"/>
  <c r="M5" i="3"/>
  <c r="M291" i="3"/>
  <c r="M107" i="3"/>
  <c r="M254" i="3"/>
  <c r="M57" i="3"/>
  <c r="M173" i="3"/>
  <c r="M528" i="3"/>
  <c r="M110" i="3"/>
  <c r="M209" i="3"/>
  <c r="M111" i="3"/>
  <c r="M346" i="3"/>
  <c r="M263" i="3"/>
  <c r="M23" i="3"/>
  <c r="M226" i="3"/>
  <c r="M578" i="3"/>
  <c r="M476" i="3"/>
  <c r="M315" i="3"/>
  <c r="M196" i="3"/>
  <c r="M347" i="3"/>
  <c r="M286" i="3"/>
  <c r="M438" i="3"/>
  <c r="M148" i="3"/>
  <c r="M105" i="3"/>
  <c r="M178" i="3"/>
  <c r="M89" i="3"/>
  <c r="M322" i="3"/>
  <c r="M62" i="3"/>
  <c r="M101" i="3"/>
  <c r="M311" i="3"/>
  <c r="M452" i="3"/>
  <c r="M328" i="3"/>
  <c r="M87" i="3"/>
  <c r="M79" i="3"/>
  <c r="M38" i="3"/>
  <c r="M494" i="3"/>
  <c r="M422" i="3"/>
  <c r="M152" i="3"/>
  <c r="M166" i="3"/>
  <c r="M478" i="3"/>
  <c r="M274" i="3"/>
  <c r="M483" i="3"/>
  <c r="M277" i="3"/>
  <c r="M396" i="3"/>
  <c r="M547" i="3"/>
  <c r="M9" i="3"/>
  <c r="M539" i="3"/>
  <c r="M16" i="3"/>
  <c r="M484" i="3"/>
  <c r="M281" i="3"/>
  <c r="M247" i="3"/>
  <c r="M526" i="3"/>
  <c r="M198" i="3"/>
  <c r="M129" i="3"/>
  <c r="M165" i="3"/>
  <c r="M163" i="3"/>
  <c r="M68" i="3"/>
  <c r="M518" i="3"/>
  <c r="M181" i="3"/>
  <c r="M45" i="3"/>
  <c r="M237" i="3"/>
  <c r="M500" i="3"/>
  <c r="M401" i="3"/>
  <c r="M257" i="3"/>
  <c r="M499" i="3"/>
  <c r="M300" i="3"/>
  <c r="M455" i="3"/>
  <c r="M218" i="3"/>
  <c r="M63" i="3"/>
  <c r="M521" i="3"/>
  <c r="M342" i="3"/>
  <c r="M185" i="3"/>
  <c r="M224" i="3"/>
  <c r="M470" i="3"/>
  <c r="M319" i="3"/>
  <c r="M490" i="3"/>
  <c r="M227" i="3"/>
  <c r="M131" i="3"/>
  <c r="M308" i="3"/>
  <c r="M377" i="3"/>
  <c r="M543" i="3"/>
  <c r="M195" i="3"/>
  <c r="M567" i="3"/>
  <c r="M458" i="3"/>
  <c r="M535" i="3"/>
  <c r="M439" i="3"/>
  <c r="M104" i="3"/>
  <c r="M392" i="3"/>
  <c r="M403" i="3"/>
  <c r="M216" i="3"/>
  <c r="M58" i="3"/>
  <c r="M76" i="3"/>
  <c r="M186" i="3"/>
  <c r="M573" i="3"/>
  <c r="M561" i="3"/>
  <c r="M380" i="3"/>
  <c r="M555" i="3"/>
  <c r="M440" i="3"/>
  <c r="M228" i="3"/>
  <c r="M431" i="3"/>
  <c r="M137" i="3"/>
  <c r="M100" i="3"/>
  <c r="M151" i="3"/>
  <c r="M387" i="3"/>
  <c r="M138" i="3"/>
  <c r="M453" i="3"/>
  <c r="M434" i="3"/>
  <c r="M51" i="3"/>
  <c r="M278" i="3"/>
  <c r="M323" i="3"/>
  <c r="M352" i="3"/>
  <c r="M194" i="3"/>
  <c r="M22" i="3"/>
  <c r="M145" i="3"/>
  <c r="M271" i="3"/>
  <c r="M357" i="3"/>
  <c r="M367" i="3"/>
  <c r="M318" i="3"/>
  <c r="M562" i="3"/>
  <c r="M40" i="3"/>
  <c r="M304" i="3"/>
  <c r="M320" i="3"/>
  <c r="M13" i="3"/>
  <c r="M177" i="3"/>
  <c r="M395" i="3"/>
  <c r="M222" i="3"/>
  <c r="M191" i="3"/>
  <c r="M569" i="3"/>
  <c r="M559" i="3"/>
  <c r="M168" i="3"/>
  <c r="M242" i="3"/>
  <c r="M47" i="3"/>
  <c r="M580" i="3"/>
  <c r="M474" i="3"/>
  <c r="M488" i="3"/>
  <c r="M384" i="3"/>
  <c r="M297" i="3"/>
  <c r="M252" i="3"/>
  <c r="M103" i="3"/>
  <c r="M74" i="3"/>
  <c r="M244" i="3"/>
  <c r="M416" i="3"/>
  <c r="M508" i="3"/>
  <c r="M112" i="3"/>
  <c r="M15" i="3"/>
  <c r="M369" i="3"/>
  <c r="M383" i="3"/>
  <c r="M424" i="3"/>
  <c r="M404" i="3"/>
  <c r="M382" i="3"/>
  <c r="M575" i="3"/>
  <c r="M340" i="3"/>
  <c r="M288" i="3"/>
  <c r="M12" i="3"/>
  <c r="M135" i="3"/>
  <c r="M130" i="3"/>
  <c r="M156" i="3"/>
  <c r="M141" i="3"/>
  <c r="M174" i="3"/>
  <c r="M133" i="3"/>
  <c r="M329" i="3"/>
  <c r="M527" i="3"/>
  <c r="M512" i="3"/>
  <c r="M472" i="3"/>
  <c r="M80" i="3"/>
  <c r="M536" i="3"/>
  <c r="M510" i="3"/>
  <c r="M495" i="3"/>
  <c r="M335" i="3"/>
  <c r="M374" i="3"/>
  <c r="M572" i="3"/>
  <c r="M390" i="3"/>
  <c r="M64" i="3"/>
  <c r="M509" i="3"/>
  <c r="M441" i="3"/>
  <c r="M201" i="3"/>
  <c r="M537" i="3"/>
  <c r="M466" i="3"/>
  <c r="M551" i="3"/>
  <c r="M570" i="3"/>
  <c r="M7" i="3"/>
  <c r="M122" i="3"/>
  <c r="M409" i="3"/>
  <c r="M259" i="3"/>
  <c r="M93" i="3"/>
  <c r="M544" i="3"/>
  <c r="M293" i="3"/>
  <c r="M310" i="3"/>
  <c r="M290" i="3"/>
  <c r="M341" i="3"/>
  <c r="M475" i="3"/>
  <c r="M208" i="3"/>
  <c r="M176" i="3"/>
  <c r="M217" i="3"/>
  <c r="M61" i="3"/>
  <c r="M116" i="3"/>
  <c r="M436" i="3"/>
  <c r="M125" i="3"/>
  <c r="M513" i="3"/>
  <c r="M234" i="3"/>
  <c r="M289" i="3"/>
  <c r="M568" i="3"/>
  <c r="M550" i="3"/>
  <c r="M183" i="3"/>
  <c r="M46" i="3"/>
  <c r="M317" i="3"/>
  <c r="M128" i="3"/>
  <c r="M143" i="3"/>
  <c r="M272" i="3"/>
  <c r="M338" i="3"/>
  <c r="M368" i="3"/>
  <c r="M407" i="3"/>
  <c r="M443" i="3"/>
  <c r="M94" i="3"/>
  <c r="M232" i="3"/>
  <c r="M388" i="3"/>
  <c r="M264" i="3"/>
  <c r="M413" i="3"/>
  <c r="M417" i="3"/>
  <c r="M307" i="3"/>
  <c r="M445" i="3"/>
  <c r="M507" i="3"/>
  <c r="M393" i="3"/>
  <c r="M24" i="3"/>
  <c r="M522" i="3"/>
  <c r="M538" i="3"/>
  <c r="M202" i="3"/>
  <c r="M81" i="3"/>
  <c r="M529" i="3"/>
  <c r="M179" i="3"/>
  <c r="M249" i="3"/>
  <c r="M37" i="3"/>
  <c r="M70" i="3"/>
  <c r="M389" i="3"/>
  <c r="M477" i="3"/>
  <c r="M144" i="3"/>
  <c r="M134" i="3"/>
  <c r="M84" i="3"/>
  <c r="M118" i="3"/>
  <c r="M115" i="3"/>
  <c r="M574" i="3"/>
  <c r="M221" i="3"/>
  <c r="M398" i="3"/>
  <c r="M53" i="3"/>
  <c r="M456" i="3"/>
  <c r="M316" i="3"/>
  <c r="M355" i="3"/>
  <c r="M460" i="3"/>
  <c r="M554" i="3"/>
  <c r="M35" i="3"/>
  <c r="M250" i="3"/>
  <c r="M280" i="3"/>
  <c r="M331" i="3"/>
  <c r="M451" i="3"/>
  <c r="M449" i="3"/>
  <c r="M153" i="3"/>
  <c r="M400" i="3"/>
  <c r="M425" i="3"/>
  <c r="M230" i="3"/>
  <c r="M408" i="3"/>
  <c r="M303" i="3"/>
  <c r="M525" i="3"/>
  <c r="M233" i="3"/>
  <c r="M170" i="3"/>
  <c r="M464" i="3"/>
  <c r="M33" i="3"/>
  <c r="M468" i="3"/>
  <c r="M159" i="3"/>
  <c r="M30" i="3"/>
  <c r="M245" i="3"/>
  <c r="M211" i="3"/>
  <c r="M370" i="3"/>
  <c r="M241" i="3"/>
  <c r="M364" i="3"/>
  <c r="M358" i="3"/>
  <c r="M225" i="3"/>
  <c r="M207" i="3"/>
  <c r="M92" i="3"/>
  <c r="M584" i="3"/>
  <c r="M169" i="3"/>
  <c r="M571" i="3"/>
  <c r="M124" i="3"/>
  <c r="M314" i="3"/>
  <c r="M204" i="3"/>
  <c r="M39" i="3"/>
  <c r="M261" i="3"/>
  <c r="M519" i="3"/>
  <c r="M480" i="3"/>
  <c r="M353" i="3"/>
  <c r="M563" i="3"/>
  <c r="M406" i="3"/>
  <c r="M444" i="3"/>
  <c r="M213" i="3"/>
  <c r="M362" i="3"/>
  <c r="M36" i="3"/>
  <c r="M214" i="3"/>
  <c r="M54" i="3"/>
  <c r="M83" i="3"/>
  <c r="M427" i="3"/>
  <c r="M498" i="3"/>
  <c r="M98" i="3"/>
  <c r="M270" i="3"/>
  <c r="M215" i="3"/>
  <c r="M391" i="3"/>
  <c r="M275" i="3"/>
  <c r="M117" i="3"/>
  <c r="M158" i="3"/>
  <c r="M67" i="3"/>
  <c r="M132" i="3"/>
  <c r="M44" i="3"/>
  <c r="M423" i="3"/>
  <c r="M326" i="3"/>
  <c r="M324" i="3"/>
  <c r="M123" i="3"/>
  <c r="M162" i="3"/>
  <c r="M473" i="3"/>
  <c r="M585" i="3"/>
  <c r="M292" i="3"/>
  <c r="M564" i="3"/>
  <c r="M8" i="3"/>
  <c r="M491" i="3"/>
  <c r="M520" i="3"/>
  <c r="M524" i="3"/>
  <c r="M583" i="3"/>
  <c r="M296" i="3"/>
  <c r="M428" i="3"/>
  <c r="M91" i="3"/>
  <c r="M354" i="3"/>
  <c r="M399" i="3"/>
  <c r="M313" i="3"/>
  <c r="M375" i="3"/>
  <c r="M306" i="3"/>
  <c r="M471" i="3"/>
  <c r="M394" i="3"/>
  <c r="M146" i="3"/>
  <c r="M164" i="3"/>
  <c r="M378" i="3"/>
  <c r="M157" i="3"/>
  <c r="M360" i="3"/>
  <c r="M260" i="3"/>
  <c r="M533" i="3"/>
  <c r="M349" i="3"/>
  <c r="M298" i="3"/>
  <c r="M481" i="3"/>
  <c r="M136" i="3"/>
  <c r="M205" i="3"/>
  <c r="M442" i="3"/>
  <c r="M549" i="3"/>
  <c r="M334" i="3"/>
  <c r="M212" i="3"/>
  <c r="M32" i="3"/>
  <c r="M113" i="3"/>
  <c r="M4" i="3"/>
  <c r="M109" i="3"/>
  <c r="M530" i="3"/>
  <c r="M492" i="3"/>
  <c r="M31" i="3"/>
  <c r="M279" i="3"/>
  <c r="M516" i="3"/>
  <c r="M167" i="3"/>
  <c r="M415" i="3"/>
  <c r="M26" i="3"/>
  <c r="M556" i="3"/>
  <c r="M552" i="3"/>
  <c r="M11" i="3"/>
  <c r="M467" i="3"/>
  <c r="M437" i="3"/>
  <c r="M43" i="3"/>
  <c r="M172" i="3"/>
  <c r="M327" i="3"/>
  <c r="M312" i="3"/>
  <c r="M465" i="3"/>
  <c r="M348" i="3"/>
  <c r="M150" i="3"/>
  <c r="M78" i="3"/>
  <c r="M385" i="3"/>
  <c r="M60" i="3"/>
  <c r="M363" i="3"/>
  <c r="M282" i="3"/>
  <c r="M256" i="3"/>
  <c r="M502" i="3"/>
  <c r="M19" i="3"/>
  <c r="M88" i="3"/>
  <c r="M553" i="3"/>
  <c r="M155" i="3"/>
  <c r="M496" i="3"/>
  <c r="M301" i="3"/>
  <c r="M365" i="3"/>
  <c r="M14" i="3"/>
  <c r="M412" i="3"/>
  <c r="M50" i="3"/>
  <c r="M96" i="3"/>
  <c r="M251" i="3"/>
  <c r="M332" i="3"/>
  <c r="M120" i="3"/>
  <c r="M548" i="3"/>
  <c r="M182" i="3"/>
  <c r="M119" i="3"/>
  <c r="M305" i="3"/>
  <c r="M161" i="3"/>
  <c r="M258" i="3"/>
  <c r="M75" i="3"/>
  <c r="M90" i="3"/>
  <c r="M430" i="3"/>
  <c r="M71" i="3"/>
  <c r="M501" i="3"/>
  <c r="M219" i="3"/>
  <c r="M189" i="3"/>
  <c r="M243" i="3"/>
  <c r="M463" i="3"/>
  <c r="M540" i="3"/>
  <c r="M381" i="3"/>
  <c r="M489" i="3"/>
  <c r="M566" i="3"/>
  <c r="M265" i="3"/>
  <c r="M497" i="3"/>
  <c r="M72" i="3"/>
  <c r="M184" i="3"/>
  <c r="M482" i="3"/>
  <c r="M294" i="3"/>
  <c r="M511" i="3"/>
  <c r="M262" i="3"/>
  <c r="M238" i="3"/>
  <c r="M154" i="3"/>
  <c r="M361" i="3"/>
  <c r="M29" i="3"/>
  <c r="M52" i="3"/>
  <c r="M140" i="3"/>
  <c r="M149" i="3"/>
  <c r="M411" i="3"/>
  <c r="M397" i="3"/>
  <c r="M20" i="3"/>
  <c r="M206" i="3"/>
  <c r="M581" i="3"/>
  <c r="M180" i="3"/>
  <c r="M356" i="3"/>
  <c r="M18" i="3"/>
  <c r="M414" i="3"/>
  <c r="M6" i="3"/>
  <c r="M446" i="3"/>
  <c r="M246" i="3"/>
  <c r="M450" i="3"/>
  <c r="M235" i="3"/>
  <c r="M576" i="3"/>
  <c r="M142" i="3"/>
  <c r="M55" i="3"/>
  <c r="M351" i="3"/>
  <c r="M3" i="3"/>
  <c r="M531" i="3"/>
  <c r="M373" i="3"/>
  <c r="M557" i="3"/>
  <c r="M485" i="3"/>
  <c r="M99" i="3"/>
  <c r="M579" i="3"/>
  <c r="M231" i="3"/>
  <c r="M545" i="3"/>
  <c r="M34" i="3"/>
  <c r="M506" i="3"/>
  <c r="M253" i="3"/>
  <c r="M240" i="3"/>
  <c r="M577" i="3"/>
  <c r="M371" i="3"/>
  <c r="M299" i="3"/>
  <c r="M366" i="3"/>
  <c r="M236" i="3"/>
  <c r="M106" i="3"/>
  <c r="M283" i="3"/>
  <c r="M147" i="3"/>
  <c r="M188" i="3"/>
  <c r="M448" i="3"/>
  <c r="M426" i="3"/>
  <c r="M532" i="3"/>
  <c r="M69" i="3"/>
  <c r="M192" i="3"/>
  <c r="M239" i="3"/>
  <c r="M405" i="3"/>
  <c r="M49" i="3"/>
  <c r="M359" i="3"/>
  <c r="M493" i="3"/>
  <c r="M248" i="3"/>
  <c r="M199" i="3"/>
  <c r="M376" i="3"/>
  <c r="M582" i="3"/>
  <c r="M190" i="3"/>
  <c r="M344" i="3"/>
  <c r="M77" i="3"/>
  <c r="M560" i="3"/>
  <c r="M514" i="3"/>
  <c r="M121" i="3"/>
  <c r="M343" i="3"/>
  <c r="M330" i="3"/>
  <c r="M273" i="3"/>
  <c r="M171" i="3"/>
  <c r="M457" i="3"/>
  <c r="M435" i="3"/>
  <c r="M95" i="3"/>
  <c r="M503" i="3"/>
  <c r="M269" i="3"/>
  <c r="M432" i="3"/>
  <c r="M350" i="3"/>
  <c r="M504" i="3"/>
  <c r="M302" i="3"/>
  <c r="M542" i="3"/>
  <c r="M21" i="3"/>
  <c r="M85" i="3"/>
  <c r="M27" i="3"/>
  <c r="M487" i="3"/>
  <c r="M515" i="3"/>
  <c r="M410" i="3"/>
  <c r="M220" i="3"/>
  <c r="M421" i="3"/>
  <c r="M127" i="3"/>
  <c r="F197" i="3"/>
  <c r="F459" i="3"/>
  <c r="F126" i="3"/>
  <c r="F325" i="3"/>
  <c r="F65" i="3"/>
  <c r="F420" i="3"/>
  <c r="F17" i="3"/>
  <c r="F295" i="3"/>
  <c r="F486" i="3"/>
  <c r="F25" i="3"/>
  <c r="F223" i="3"/>
  <c r="F175" i="3"/>
  <c r="F267" i="3"/>
  <c r="F469" i="3"/>
  <c r="F541" i="3"/>
  <c r="F10" i="3"/>
  <c r="F565" i="3"/>
  <c r="F372" i="3"/>
  <c r="F447" i="3"/>
  <c r="F285" i="3"/>
  <c r="F339" i="3"/>
  <c r="F523" i="3"/>
  <c r="F266" i="3"/>
  <c r="F160" i="3"/>
  <c r="F203" i="3"/>
  <c r="F59" i="3"/>
  <c r="F108" i="3"/>
  <c r="F321" i="3"/>
  <c r="F558" i="3"/>
  <c r="F255" i="3"/>
  <c r="F56" i="3"/>
  <c r="F546" i="3"/>
  <c r="F386" i="3"/>
  <c r="F534" i="3"/>
  <c r="F479" i="3"/>
  <c r="F454" i="3"/>
  <c r="F287" i="3"/>
  <c r="F276" i="3"/>
  <c r="F48" i="3"/>
  <c r="F187" i="3"/>
  <c r="F268" i="3"/>
  <c r="F336" i="3"/>
  <c r="F28" i="3"/>
  <c r="F402" i="3"/>
  <c r="F345" i="3"/>
  <c r="F419" i="3"/>
  <c r="F229" i="3"/>
  <c r="F210" i="3"/>
  <c r="F193" i="3"/>
  <c r="F333" i="3"/>
  <c r="F505" i="3"/>
  <c r="F73" i="3"/>
  <c r="F82" i="3"/>
  <c r="F86" i="3"/>
  <c r="F309" i="3"/>
  <c r="F461" i="3"/>
  <c r="F41" i="3"/>
  <c r="F517" i="3"/>
  <c r="F429" i="3"/>
  <c r="F102" i="3"/>
  <c r="F337" i="3"/>
  <c r="F139" i="3"/>
  <c r="F200" i="3"/>
  <c r="F418" i="3"/>
  <c r="F42" i="3"/>
  <c r="F97" i="3"/>
  <c r="F284" i="3"/>
  <c r="F379" i="3"/>
  <c r="F114" i="3"/>
  <c r="F462" i="3"/>
  <c r="F433" i="3"/>
  <c r="F66" i="3"/>
  <c r="F5" i="3"/>
  <c r="F291" i="3"/>
  <c r="F107" i="3"/>
  <c r="F254" i="3"/>
  <c r="F57" i="3"/>
  <c r="F173" i="3"/>
  <c r="F528" i="3"/>
  <c r="F110" i="3"/>
  <c r="F209" i="3"/>
  <c r="F111" i="3"/>
  <c r="F346" i="3"/>
  <c r="F263" i="3"/>
  <c r="F23" i="3"/>
  <c r="F226" i="3"/>
  <c r="F578" i="3"/>
  <c r="F476" i="3"/>
  <c r="F315" i="3"/>
  <c r="F196" i="3"/>
  <c r="F347" i="3"/>
  <c r="F286" i="3"/>
  <c r="F438" i="3"/>
  <c r="F148" i="3"/>
  <c r="F105" i="3"/>
  <c r="F178" i="3"/>
  <c r="F89" i="3"/>
  <c r="F322" i="3"/>
  <c r="F62" i="3"/>
  <c r="F101" i="3"/>
  <c r="F311" i="3"/>
  <c r="F452" i="3"/>
  <c r="F328" i="3"/>
  <c r="F87" i="3"/>
  <c r="F79" i="3"/>
  <c r="F38" i="3"/>
  <c r="F494" i="3"/>
  <c r="F422" i="3"/>
  <c r="F152" i="3"/>
  <c r="F166" i="3"/>
  <c r="F478" i="3"/>
  <c r="F274" i="3"/>
  <c r="F483" i="3"/>
  <c r="F277" i="3"/>
  <c r="F396" i="3"/>
  <c r="F547" i="3"/>
  <c r="F9" i="3"/>
  <c r="F539" i="3"/>
  <c r="F16" i="3"/>
  <c r="F484" i="3"/>
  <c r="F281" i="3"/>
  <c r="F247" i="3"/>
  <c r="F526" i="3"/>
  <c r="F198" i="3"/>
  <c r="F129" i="3"/>
  <c r="F165" i="3"/>
  <c r="F163" i="3"/>
  <c r="F68" i="3"/>
  <c r="F518" i="3"/>
  <c r="F181" i="3"/>
  <c r="F45" i="3"/>
  <c r="F237" i="3"/>
  <c r="F500" i="3"/>
  <c r="F401" i="3"/>
  <c r="F257" i="3"/>
  <c r="F499" i="3"/>
  <c r="F300" i="3"/>
  <c r="F455" i="3"/>
  <c r="F218" i="3"/>
  <c r="F63" i="3"/>
  <c r="F521" i="3"/>
  <c r="F342" i="3"/>
  <c r="F185" i="3"/>
  <c r="F224" i="3"/>
  <c r="F470" i="3"/>
  <c r="F319" i="3"/>
  <c r="F490" i="3"/>
  <c r="F227" i="3"/>
  <c r="F131" i="3"/>
  <c r="F308" i="3"/>
  <c r="F377" i="3"/>
  <c r="F543" i="3"/>
  <c r="F195" i="3"/>
  <c r="F567" i="3"/>
  <c r="F458" i="3"/>
  <c r="F535" i="3"/>
  <c r="F439" i="3"/>
  <c r="F104" i="3"/>
  <c r="F392" i="3"/>
  <c r="F403" i="3"/>
  <c r="F216" i="3"/>
  <c r="F58" i="3"/>
  <c r="F76" i="3"/>
  <c r="F186" i="3"/>
  <c r="F573" i="3"/>
  <c r="F561" i="3"/>
  <c r="F380" i="3"/>
  <c r="F555" i="3"/>
  <c r="F440" i="3"/>
  <c r="F228" i="3"/>
  <c r="F431" i="3"/>
  <c r="F137" i="3"/>
  <c r="F100" i="3"/>
  <c r="F151" i="3"/>
  <c r="F387" i="3"/>
  <c r="F138" i="3"/>
  <c r="F453" i="3"/>
  <c r="F434" i="3"/>
  <c r="F51" i="3"/>
  <c r="F278" i="3"/>
  <c r="F323" i="3"/>
  <c r="F352" i="3"/>
  <c r="F194" i="3"/>
  <c r="F22" i="3"/>
  <c r="F145" i="3"/>
  <c r="F271" i="3"/>
  <c r="F357" i="3"/>
  <c r="F367" i="3"/>
  <c r="F318" i="3"/>
  <c r="F562" i="3"/>
  <c r="F40" i="3"/>
  <c r="F304" i="3"/>
  <c r="F320" i="3"/>
  <c r="F13" i="3"/>
  <c r="F177" i="3"/>
  <c r="F395" i="3"/>
  <c r="F222" i="3"/>
  <c r="F191" i="3"/>
  <c r="F569" i="3"/>
  <c r="F559" i="3"/>
  <c r="F168" i="3"/>
  <c r="F242" i="3"/>
  <c r="F47" i="3"/>
  <c r="F580" i="3"/>
  <c r="F474" i="3"/>
  <c r="F488" i="3"/>
  <c r="F384" i="3"/>
  <c r="F297" i="3"/>
  <c r="F252" i="3"/>
  <c r="F103" i="3"/>
  <c r="F74" i="3"/>
  <c r="F244" i="3"/>
  <c r="F416" i="3"/>
  <c r="F508" i="3"/>
  <c r="F112" i="3"/>
  <c r="F15" i="3"/>
  <c r="F369" i="3"/>
  <c r="F383" i="3"/>
  <c r="F424" i="3"/>
  <c r="F404" i="3"/>
  <c r="F382" i="3"/>
  <c r="F575" i="3"/>
  <c r="F340" i="3"/>
  <c r="F288" i="3"/>
  <c r="F12" i="3"/>
  <c r="F135" i="3"/>
  <c r="F130" i="3"/>
  <c r="F156" i="3"/>
  <c r="F141" i="3"/>
  <c r="F174" i="3"/>
  <c r="F133" i="3"/>
  <c r="F329" i="3"/>
  <c r="F527" i="3"/>
  <c r="F512" i="3"/>
  <c r="F472" i="3"/>
  <c r="F80" i="3"/>
  <c r="F536" i="3"/>
  <c r="F510" i="3"/>
  <c r="F495" i="3"/>
  <c r="F335" i="3"/>
  <c r="F374" i="3"/>
  <c r="F572" i="3"/>
  <c r="F390" i="3"/>
  <c r="F64" i="3"/>
  <c r="F509" i="3"/>
  <c r="F441" i="3"/>
  <c r="F201" i="3"/>
  <c r="F537" i="3"/>
  <c r="F466" i="3"/>
  <c r="F551" i="3"/>
  <c r="F570" i="3"/>
  <c r="F7" i="3"/>
  <c r="F122" i="3"/>
  <c r="F409" i="3"/>
  <c r="F259" i="3"/>
  <c r="F93" i="3"/>
  <c r="F544" i="3"/>
  <c r="F293" i="3"/>
  <c r="F310" i="3"/>
  <c r="F290" i="3"/>
  <c r="F341" i="3"/>
  <c r="F475" i="3"/>
  <c r="F208" i="3"/>
  <c r="F176" i="3"/>
  <c r="F217" i="3"/>
  <c r="F61" i="3"/>
  <c r="F116" i="3"/>
  <c r="F436" i="3"/>
  <c r="F125" i="3"/>
  <c r="F513" i="3"/>
  <c r="F234" i="3"/>
  <c r="F289" i="3"/>
  <c r="F568" i="3"/>
  <c r="F550" i="3"/>
  <c r="F183" i="3"/>
  <c r="F46" i="3"/>
  <c r="F317" i="3"/>
  <c r="F128" i="3"/>
  <c r="F143" i="3"/>
  <c r="F272" i="3"/>
  <c r="F338" i="3"/>
  <c r="F368" i="3"/>
  <c r="F407" i="3"/>
  <c r="F443" i="3"/>
  <c r="F94" i="3"/>
  <c r="F232" i="3"/>
  <c r="F388" i="3"/>
  <c r="F264" i="3"/>
  <c r="F413" i="3"/>
  <c r="F417" i="3"/>
  <c r="F307" i="3"/>
  <c r="F445" i="3"/>
  <c r="F507" i="3"/>
  <c r="F393" i="3"/>
  <c r="F24" i="3"/>
  <c r="F522" i="3"/>
  <c r="F538" i="3"/>
  <c r="F202" i="3"/>
  <c r="F81" i="3"/>
  <c r="F529" i="3"/>
  <c r="F179" i="3"/>
  <c r="F249" i="3"/>
  <c r="F37" i="3"/>
  <c r="F70" i="3"/>
  <c r="F389" i="3"/>
  <c r="F477" i="3"/>
  <c r="F144" i="3"/>
  <c r="F134" i="3"/>
  <c r="F84" i="3"/>
  <c r="F118" i="3"/>
  <c r="F115" i="3"/>
  <c r="F574" i="3"/>
  <c r="F221" i="3"/>
  <c r="F398" i="3"/>
  <c r="F53" i="3"/>
  <c r="F456" i="3"/>
  <c r="F316" i="3"/>
  <c r="F355" i="3"/>
  <c r="F460" i="3"/>
  <c r="F554" i="3"/>
  <c r="F35" i="3"/>
  <c r="F250" i="3"/>
  <c r="F280" i="3"/>
  <c r="F331" i="3"/>
  <c r="F451" i="3"/>
  <c r="F449" i="3"/>
  <c r="F153" i="3"/>
  <c r="F400" i="3"/>
  <c r="F425" i="3"/>
  <c r="F230" i="3"/>
  <c r="F408" i="3"/>
  <c r="F303" i="3"/>
  <c r="F525" i="3"/>
  <c r="F233" i="3"/>
  <c r="F170" i="3"/>
  <c r="F464" i="3"/>
  <c r="F33" i="3"/>
  <c r="F468" i="3"/>
  <c r="F159" i="3"/>
  <c r="F30" i="3"/>
  <c r="F245" i="3"/>
  <c r="F211" i="3"/>
  <c r="F370" i="3"/>
  <c r="F241" i="3"/>
  <c r="F364" i="3"/>
  <c r="F358" i="3"/>
  <c r="F225" i="3"/>
  <c r="F207" i="3"/>
  <c r="F92" i="3"/>
  <c r="F584" i="3"/>
  <c r="F169" i="3"/>
  <c r="F571" i="3"/>
  <c r="F124" i="3"/>
  <c r="F314" i="3"/>
  <c r="F204" i="3"/>
  <c r="F39" i="3"/>
  <c r="F261" i="3"/>
  <c r="F519" i="3"/>
  <c r="F480" i="3"/>
  <c r="F353" i="3"/>
  <c r="F563" i="3"/>
  <c r="F406" i="3"/>
  <c r="F444" i="3"/>
  <c r="F213" i="3"/>
  <c r="F362" i="3"/>
  <c r="F36" i="3"/>
  <c r="F214" i="3"/>
  <c r="F54" i="3"/>
  <c r="F83" i="3"/>
  <c r="F427" i="3"/>
  <c r="F498" i="3"/>
  <c r="F98" i="3"/>
  <c r="F270" i="3"/>
  <c r="F215" i="3"/>
  <c r="F391" i="3"/>
  <c r="F275" i="3"/>
  <c r="F117" i="3"/>
  <c r="F158" i="3"/>
  <c r="F67" i="3"/>
  <c r="F132" i="3"/>
  <c r="F44" i="3"/>
  <c r="F423" i="3"/>
  <c r="F326" i="3"/>
  <c r="F324" i="3"/>
  <c r="F123" i="3"/>
  <c r="F162" i="3"/>
  <c r="F473" i="3"/>
  <c r="F585" i="3"/>
  <c r="F292" i="3"/>
  <c r="F564" i="3"/>
  <c r="F8" i="3"/>
  <c r="F491" i="3"/>
  <c r="F520" i="3"/>
  <c r="F524" i="3"/>
  <c r="F583" i="3"/>
  <c r="F296" i="3"/>
  <c r="F428" i="3"/>
  <c r="F91" i="3"/>
  <c r="F354" i="3"/>
  <c r="F399" i="3"/>
  <c r="F313" i="3"/>
  <c r="F375" i="3"/>
  <c r="F306" i="3"/>
  <c r="F471" i="3"/>
  <c r="F394" i="3"/>
  <c r="F146" i="3"/>
  <c r="F164" i="3"/>
  <c r="F378" i="3"/>
  <c r="F157" i="3"/>
  <c r="F360" i="3"/>
  <c r="F260" i="3"/>
  <c r="F533" i="3"/>
  <c r="F349" i="3"/>
  <c r="F298" i="3"/>
  <c r="F481" i="3"/>
  <c r="F136" i="3"/>
  <c r="F205" i="3"/>
  <c r="F442" i="3"/>
  <c r="F549" i="3"/>
  <c r="F334" i="3"/>
  <c r="F212" i="3"/>
  <c r="F32" i="3"/>
  <c r="F113" i="3"/>
  <c r="F4" i="3"/>
  <c r="F109" i="3"/>
  <c r="F530" i="3"/>
  <c r="F492" i="3"/>
  <c r="F31" i="3"/>
  <c r="F279" i="3"/>
  <c r="F516" i="3"/>
  <c r="F167" i="3"/>
  <c r="F415" i="3"/>
  <c r="F26" i="3"/>
  <c r="F556" i="3"/>
  <c r="F552" i="3"/>
  <c r="F11" i="3"/>
  <c r="F467" i="3"/>
  <c r="F437" i="3"/>
  <c r="F43" i="3"/>
  <c r="F172" i="3"/>
  <c r="F327" i="3"/>
  <c r="F312" i="3"/>
  <c r="F465" i="3"/>
  <c r="F348" i="3"/>
  <c r="F150" i="3"/>
  <c r="F78" i="3"/>
  <c r="F385" i="3"/>
  <c r="F60" i="3"/>
  <c r="F363" i="3"/>
  <c r="F282" i="3"/>
  <c r="F256" i="3"/>
  <c r="F502" i="3"/>
  <c r="F19" i="3"/>
  <c r="F88" i="3"/>
  <c r="F553" i="3"/>
  <c r="F155" i="3"/>
  <c r="F496" i="3"/>
  <c r="F301" i="3"/>
  <c r="F365" i="3"/>
  <c r="F14" i="3"/>
  <c r="F412" i="3"/>
  <c r="F50" i="3"/>
  <c r="F96" i="3"/>
  <c r="F251" i="3"/>
  <c r="F332" i="3"/>
  <c r="F120" i="3"/>
  <c r="F548" i="3"/>
  <c r="F182" i="3"/>
  <c r="F119" i="3"/>
  <c r="F305" i="3"/>
  <c r="F161" i="3"/>
  <c r="F258" i="3"/>
  <c r="F75" i="3"/>
  <c r="F90" i="3"/>
  <c r="F430" i="3"/>
  <c r="F71" i="3"/>
  <c r="F501" i="3"/>
  <c r="F219" i="3"/>
  <c r="F189" i="3"/>
  <c r="F243" i="3"/>
  <c r="F463" i="3"/>
  <c r="F540" i="3"/>
  <c r="F381" i="3"/>
  <c r="F489" i="3"/>
  <c r="F566" i="3"/>
  <c r="F265" i="3"/>
  <c r="F497" i="3"/>
  <c r="F72" i="3"/>
  <c r="F184" i="3"/>
  <c r="F482" i="3"/>
  <c r="F294" i="3"/>
  <c r="F511" i="3"/>
  <c r="F262" i="3"/>
  <c r="F238" i="3"/>
  <c r="F154" i="3"/>
  <c r="F361" i="3"/>
  <c r="F29" i="3"/>
  <c r="F52" i="3"/>
  <c r="F140" i="3"/>
  <c r="F149" i="3"/>
  <c r="F411" i="3"/>
  <c r="F397" i="3"/>
  <c r="F20" i="3"/>
  <c r="F206" i="3"/>
  <c r="F581" i="3"/>
  <c r="F180" i="3"/>
  <c r="F356" i="3"/>
  <c r="F18" i="3"/>
  <c r="F414" i="3"/>
  <c r="F6" i="3"/>
  <c r="F446" i="3"/>
  <c r="F246" i="3"/>
  <c r="F450" i="3"/>
  <c r="F235" i="3"/>
  <c r="F576" i="3"/>
  <c r="F142" i="3"/>
  <c r="F55" i="3"/>
  <c r="F351" i="3"/>
  <c r="F3" i="3"/>
  <c r="F531" i="3"/>
  <c r="F373" i="3"/>
  <c r="F557" i="3"/>
  <c r="F485" i="3"/>
  <c r="F99" i="3"/>
  <c r="F579" i="3"/>
  <c r="F231" i="3"/>
  <c r="F545" i="3"/>
  <c r="F34" i="3"/>
  <c r="F506" i="3"/>
  <c r="F253" i="3"/>
  <c r="F240" i="3"/>
  <c r="F577" i="3"/>
  <c r="F371" i="3"/>
  <c r="F299" i="3"/>
  <c r="F366" i="3"/>
  <c r="F236" i="3"/>
  <c r="F106" i="3"/>
  <c r="F283" i="3"/>
  <c r="F147" i="3"/>
  <c r="F188" i="3"/>
  <c r="F448" i="3"/>
  <c r="F426" i="3"/>
  <c r="F532" i="3"/>
  <c r="F69" i="3"/>
  <c r="F192" i="3"/>
  <c r="F239" i="3"/>
  <c r="F405" i="3"/>
  <c r="F49" i="3"/>
  <c r="F359" i="3"/>
  <c r="F493" i="3"/>
  <c r="F248" i="3"/>
  <c r="F199" i="3"/>
  <c r="F376" i="3"/>
  <c r="F582" i="3"/>
  <c r="F190" i="3"/>
  <c r="F344" i="3"/>
  <c r="F77" i="3"/>
  <c r="F560" i="3"/>
  <c r="F514" i="3"/>
  <c r="F121" i="3"/>
  <c r="F343" i="3"/>
  <c r="F330" i="3"/>
  <c r="F273" i="3"/>
  <c r="F171" i="3"/>
  <c r="F457" i="3"/>
  <c r="F435" i="3"/>
  <c r="F95" i="3"/>
  <c r="F503" i="3"/>
  <c r="F269" i="3"/>
  <c r="F432" i="3"/>
  <c r="F350" i="3"/>
  <c r="F504" i="3"/>
  <c r="F302" i="3"/>
  <c r="F542" i="3"/>
  <c r="F21" i="3"/>
  <c r="F85" i="3"/>
  <c r="F27" i="3"/>
  <c r="F487" i="3"/>
  <c r="F515" i="3"/>
  <c r="F410" i="3"/>
  <c r="F220" i="3"/>
  <c r="F421" i="3"/>
  <c r="F127" i="3"/>
  <c r="L197" i="3"/>
  <c r="O197" i="3"/>
  <c r="P197" i="3"/>
  <c r="Q197" i="3"/>
  <c r="R197" i="3"/>
  <c r="L459" i="3"/>
  <c r="O459" i="3"/>
  <c r="P459" i="3"/>
  <c r="Q459" i="3"/>
  <c r="R459" i="3"/>
  <c r="L126" i="3"/>
  <c r="O126" i="3"/>
  <c r="P126" i="3"/>
  <c r="Q126" i="3"/>
  <c r="R126" i="3"/>
  <c r="L325" i="3"/>
  <c r="O325" i="3"/>
  <c r="P325" i="3"/>
  <c r="Q325" i="3"/>
  <c r="R325" i="3"/>
  <c r="L65" i="3"/>
  <c r="O65" i="3"/>
  <c r="P65" i="3"/>
  <c r="Q65" i="3"/>
  <c r="R65" i="3"/>
  <c r="L420" i="3"/>
  <c r="O420" i="3"/>
  <c r="P420" i="3"/>
  <c r="Q420" i="3"/>
  <c r="R420" i="3"/>
  <c r="L17" i="3"/>
  <c r="O17" i="3"/>
  <c r="P17" i="3"/>
  <c r="Q17" i="3"/>
  <c r="R17" i="3"/>
  <c r="L295" i="3"/>
  <c r="O295" i="3"/>
  <c r="P295" i="3"/>
  <c r="Q295" i="3"/>
  <c r="R295" i="3"/>
  <c r="L486" i="3"/>
  <c r="O486" i="3"/>
  <c r="P486" i="3"/>
  <c r="Q486" i="3"/>
  <c r="R486" i="3"/>
  <c r="L25" i="3"/>
  <c r="O25" i="3"/>
  <c r="P25" i="3"/>
  <c r="Q25" i="3"/>
  <c r="R25" i="3"/>
  <c r="L223" i="3"/>
  <c r="O223" i="3"/>
  <c r="P223" i="3"/>
  <c r="Q223" i="3"/>
  <c r="R223" i="3"/>
  <c r="L175" i="3"/>
  <c r="O175" i="3"/>
  <c r="P175" i="3"/>
  <c r="Q175" i="3"/>
  <c r="R175" i="3"/>
  <c r="L267" i="3"/>
  <c r="O267" i="3"/>
  <c r="P267" i="3"/>
  <c r="Q267" i="3"/>
  <c r="R267" i="3"/>
  <c r="L469" i="3"/>
  <c r="O469" i="3"/>
  <c r="P469" i="3"/>
  <c r="Q469" i="3"/>
  <c r="R469" i="3"/>
  <c r="L541" i="3"/>
  <c r="O541" i="3"/>
  <c r="P541" i="3"/>
  <c r="Q541" i="3"/>
  <c r="R541" i="3"/>
  <c r="L10" i="3"/>
  <c r="O10" i="3"/>
  <c r="P10" i="3"/>
  <c r="Q10" i="3"/>
  <c r="R10" i="3"/>
  <c r="L565" i="3"/>
  <c r="O565" i="3"/>
  <c r="P565" i="3"/>
  <c r="Q565" i="3"/>
  <c r="R565" i="3"/>
  <c r="L372" i="3"/>
  <c r="O372" i="3"/>
  <c r="P372" i="3"/>
  <c r="Q372" i="3"/>
  <c r="R372" i="3"/>
  <c r="L447" i="3"/>
  <c r="O447" i="3"/>
  <c r="P447" i="3"/>
  <c r="Q447" i="3"/>
  <c r="R447" i="3"/>
  <c r="L285" i="3"/>
  <c r="O285" i="3"/>
  <c r="P285" i="3"/>
  <c r="Q285" i="3"/>
  <c r="R285" i="3"/>
  <c r="L339" i="3"/>
  <c r="O339" i="3"/>
  <c r="P339" i="3"/>
  <c r="Q339" i="3"/>
  <c r="R339" i="3"/>
  <c r="L523" i="3"/>
  <c r="O523" i="3"/>
  <c r="P523" i="3"/>
  <c r="Q523" i="3"/>
  <c r="R523" i="3"/>
  <c r="L266" i="3"/>
  <c r="O266" i="3"/>
  <c r="P266" i="3"/>
  <c r="Q266" i="3"/>
  <c r="R266" i="3"/>
  <c r="L160" i="3"/>
  <c r="O160" i="3"/>
  <c r="P160" i="3"/>
  <c r="Q160" i="3"/>
  <c r="R160" i="3"/>
  <c r="L203" i="3"/>
  <c r="O203" i="3"/>
  <c r="P203" i="3"/>
  <c r="Q203" i="3"/>
  <c r="R203" i="3"/>
  <c r="L59" i="3"/>
  <c r="O59" i="3"/>
  <c r="P59" i="3"/>
  <c r="Q59" i="3"/>
  <c r="R59" i="3"/>
  <c r="L108" i="3"/>
  <c r="O108" i="3"/>
  <c r="P108" i="3"/>
  <c r="Q108" i="3"/>
  <c r="R108" i="3"/>
  <c r="L321" i="3"/>
  <c r="O321" i="3"/>
  <c r="P321" i="3"/>
  <c r="Q321" i="3"/>
  <c r="R321" i="3"/>
  <c r="L558" i="3"/>
  <c r="O558" i="3"/>
  <c r="P558" i="3"/>
  <c r="Q558" i="3"/>
  <c r="R558" i="3"/>
  <c r="L255" i="3"/>
  <c r="O255" i="3"/>
  <c r="P255" i="3"/>
  <c r="Q255" i="3"/>
  <c r="R255" i="3"/>
  <c r="L56" i="3"/>
  <c r="O56" i="3"/>
  <c r="P56" i="3"/>
  <c r="Q56" i="3"/>
  <c r="R56" i="3"/>
  <c r="L546" i="3"/>
  <c r="O546" i="3"/>
  <c r="P546" i="3"/>
  <c r="Q546" i="3"/>
  <c r="R546" i="3"/>
  <c r="L386" i="3"/>
  <c r="O386" i="3"/>
  <c r="P386" i="3"/>
  <c r="Q386" i="3"/>
  <c r="R386" i="3"/>
  <c r="L534" i="3"/>
  <c r="O534" i="3"/>
  <c r="P534" i="3"/>
  <c r="Q534" i="3"/>
  <c r="R534" i="3"/>
  <c r="L479" i="3"/>
  <c r="O479" i="3"/>
  <c r="P479" i="3"/>
  <c r="Q479" i="3"/>
  <c r="R479" i="3"/>
  <c r="L454" i="3"/>
  <c r="O454" i="3"/>
  <c r="P454" i="3"/>
  <c r="Q454" i="3"/>
  <c r="R454" i="3"/>
  <c r="L287" i="3"/>
  <c r="O287" i="3"/>
  <c r="P287" i="3"/>
  <c r="Q287" i="3"/>
  <c r="R287" i="3"/>
  <c r="L276" i="3"/>
  <c r="O276" i="3"/>
  <c r="P276" i="3"/>
  <c r="Q276" i="3"/>
  <c r="R276" i="3"/>
  <c r="L48" i="3"/>
  <c r="O48" i="3"/>
  <c r="P48" i="3"/>
  <c r="Q48" i="3"/>
  <c r="R48" i="3"/>
  <c r="L187" i="3"/>
  <c r="O187" i="3"/>
  <c r="P187" i="3"/>
  <c r="Q187" i="3"/>
  <c r="R187" i="3"/>
  <c r="L268" i="3"/>
  <c r="O268" i="3"/>
  <c r="P268" i="3"/>
  <c r="Q268" i="3"/>
  <c r="R268" i="3"/>
  <c r="L336" i="3"/>
  <c r="O336" i="3"/>
  <c r="P336" i="3"/>
  <c r="Q336" i="3"/>
  <c r="R336" i="3"/>
  <c r="L28" i="3"/>
  <c r="O28" i="3"/>
  <c r="P28" i="3"/>
  <c r="Q28" i="3"/>
  <c r="R28" i="3"/>
  <c r="L402" i="3"/>
  <c r="O402" i="3"/>
  <c r="P402" i="3"/>
  <c r="Q402" i="3"/>
  <c r="R402" i="3"/>
  <c r="L345" i="3"/>
  <c r="O345" i="3"/>
  <c r="P345" i="3"/>
  <c r="Q345" i="3"/>
  <c r="R345" i="3"/>
  <c r="L419" i="3"/>
  <c r="O419" i="3"/>
  <c r="P419" i="3"/>
  <c r="Q419" i="3"/>
  <c r="R419" i="3"/>
  <c r="L229" i="3"/>
  <c r="O229" i="3"/>
  <c r="P229" i="3"/>
  <c r="Q229" i="3"/>
  <c r="R229" i="3"/>
  <c r="L210" i="3"/>
  <c r="O210" i="3"/>
  <c r="P210" i="3"/>
  <c r="Q210" i="3"/>
  <c r="R210" i="3"/>
  <c r="L193" i="3"/>
  <c r="O193" i="3"/>
  <c r="P193" i="3"/>
  <c r="Q193" i="3"/>
  <c r="R193" i="3"/>
  <c r="L333" i="3"/>
  <c r="O333" i="3"/>
  <c r="P333" i="3"/>
  <c r="Q333" i="3"/>
  <c r="R333" i="3"/>
  <c r="L505" i="3"/>
  <c r="O505" i="3"/>
  <c r="P505" i="3"/>
  <c r="Q505" i="3"/>
  <c r="R505" i="3"/>
  <c r="L73" i="3"/>
  <c r="O73" i="3"/>
  <c r="P73" i="3"/>
  <c r="Q73" i="3"/>
  <c r="R73" i="3"/>
  <c r="L82" i="3"/>
  <c r="O82" i="3"/>
  <c r="P82" i="3"/>
  <c r="Q82" i="3"/>
  <c r="R82" i="3"/>
  <c r="L86" i="3"/>
  <c r="O86" i="3"/>
  <c r="P86" i="3"/>
  <c r="Q86" i="3"/>
  <c r="R86" i="3"/>
  <c r="L309" i="3"/>
  <c r="O309" i="3"/>
  <c r="P309" i="3"/>
  <c r="Q309" i="3"/>
  <c r="R309" i="3"/>
  <c r="L461" i="3"/>
  <c r="O461" i="3"/>
  <c r="P461" i="3"/>
  <c r="Q461" i="3"/>
  <c r="R461" i="3"/>
  <c r="L41" i="3"/>
  <c r="O41" i="3"/>
  <c r="P41" i="3"/>
  <c r="Q41" i="3"/>
  <c r="R41" i="3"/>
  <c r="L517" i="3"/>
  <c r="O517" i="3"/>
  <c r="P517" i="3"/>
  <c r="Q517" i="3"/>
  <c r="R517" i="3"/>
  <c r="L429" i="3"/>
  <c r="O429" i="3"/>
  <c r="P429" i="3"/>
  <c r="Q429" i="3"/>
  <c r="R429" i="3"/>
  <c r="L102" i="3"/>
  <c r="O102" i="3"/>
  <c r="P102" i="3"/>
  <c r="Q102" i="3"/>
  <c r="R102" i="3"/>
  <c r="L337" i="3"/>
  <c r="O337" i="3"/>
  <c r="P337" i="3"/>
  <c r="Q337" i="3"/>
  <c r="R337" i="3"/>
  <c r="L139" i="3"/>
  <c r="O139" i="3"/>
  <c r="P139" i="3"/>
  <c r="Q139" i="3"/>
  <c r="R139" i="3"/>
  <c r="L200" i="3"/>
  <c r="O200" i="3"/>
  <c r="P200" i="3"/>
  <c r="Q200" i="3"/>
  <c r="R200" i="3"/>
  <c r="L418" i="3"/>
  <c r="O418" i="3"/>
  <c r="P418" i="3"/>
  <c r="Q418" i="3"/>
  <c r="R418" i="3"/>
  <c r="L42" i="3"/>
  <c r="O42" i="3"/>
  <c r="P42" i="3"/>
  <c r="Q42" i="3"/>
  <c r="R42" i="3"/>
  <c r="L97" i="3"/>
  <c r="O97" i="3"/>
  <c r="P97" i="3"/>
  <c r="Q97" i="3"/>
  <c r="R97" i="3"/>
  <c r="L284" i="3"/>
  <c r="O284" i="3"/>
  <c r="P284" i="3"/>
  <c r="Q284" i="3"/>
  <c r="R284" i="3"/>
  <c r="L379" i="3"/>
  <c r="O379" i="3"/>
  <c r="P379" i="3"/>
  <c r="Q379" i="3"/>
  <c r="R379" i="3"/>
  <c r="L114" i="3"/>
  <c r="O114" i="3"/>
  <c r="P114" i="3"/>
  <c r="Q114" i="3"/>
  <c r="R114" i="3"/>
  <c r="L462" i="3"/>
  <c r="O462" i="3"/>
  <c r="P462" i="3"/>
  <c r="Q462" i="3"/>
  <c r="R462" i="3"/>
  <c r="L433" i="3"/>
  <c r="O433" i="3"/>
  <c r="P433" i="3"/>
  <c r="Q433" i="3"/>
  <c r="R433" i="3"/>
  <c r="L66" i="3"/>
  <c r="O66" i="3"/>
  <c r="P66" i="3"/>
  <c r="Q66" i="3"/>
  <c r="R66" i="3"/>
  <c r="L5" i="3"/>
  <c r="O5" i="3"/>
  <c r="P5" i="3"/>
  <c r="Q5" i="3"/>
  <c r="R5" i="3"/>
  <c r="L291" i="3"/>
  <c r="O291" i="3"/>
  <c r="P291" i="3"/>
  <c r="Q291" i="3"/>
  <c r="R291" i="3"/>
  <c r="L107" i="3"/>
  <c r="O107" i="3"/>
  <c r="P107" i="3"/>
  <c r="Q107" i="3"/>
  <c r="R107" i="3"/>
  <c r="L254" i="3"/>
  <c r="O254" i="3"/>
  <c r="P254" i="3"/>
  <c r="Q254" i="3"/>
  <c r="R254" i="3"/>
  <c r="L57" i="3"/>
  <c r="O57" i="3"/>
  <c r="P57" i="3"/>
  <c r="Q57" i="3"/>
  <c r="R57" i="3"/>
  <c r="L173" i="3"/>
  <c r="O173" i="3"/>
  <c r="P173" i="3"/>
  <c r="Q173" i="3"/>
  <c r="R173" i="3"/>
  <c r="L528" i="3"/>
  <c r="O528" i="3"/>
  <c r="P528" i="3"/>
  <c r="Q528" i="3"/>
  <c r="R528" i="3"/>
  <c r="L110" i="3"/>
  <c r="O110" i="3"/>
  <c r="P110" i="3"/>
  <c r="Q110" i="3"/>
  <c r="R110" i="3"/>
  <c r="L209" i="3"/>
  <c r="O209" i="3"/>
  <c r="P209" i="3"/>
  <c r="Q209" i="3"/>
  <c r="R209" i="3"/>
  <c r="L111" i="3"/>
  <c r="O111" i="3"/>
  <c r="P111" i="3"/>
  <c r="Q111" i="3"/>
  <c r="R111" i="3"/>
  <c r="L346" i="3"/>
  <c r="O346" i="3"/>
  <c r="P346" i="3"/>
  <c r="Q346" i="3"/>
  <c r="R346" i="3"/>
  <c r="L263" i="3"/>
  <c r="O263" i="3"/>
  <c r="P263" i="3"/>
  <c r="Q263" i="3"/>
  <c r="R263" i="3"/>
  <c r="L23" i="3"/>
  <c r="O23" i="3"/>
  <c r="P23" i="3"/>
  <c r="Q23" i="3"/>
  <c r="R23" i="3"/>
  <c r="L226" i="3"/>
  <c r="O226" i="3"/>
  <c r="P226" i="3"/>
  <c r="Q226" i="3"/>
  <c r="R226" i="3"/>
  <c r="L578" i="3"/>
  <c r="O578" i="3"/>
  <c r="P578" i="3"/>
  <c r="Q578" i="3"/>
  <c r="R578" i="3"/>
  <c r="L476" i="3"/>
  <c r="O476" i="3"/>
  <c r="P476" i="3"/>
  <c r="Q476" i="3"/>
  <c r="R476" i="3"/>
  <c r="L315" i="3"/>
  <c r="O315" i="3"/>
  <c r="P315" i="3"/>
  <c r="Q315" i="3"/>
  <c r="R315" i="3"/>
  <c r="L196" i="3"/>
  <c r="O196" i="3"/>
  <c r="P196" i="3"/>
  <c r="Q196" i="3"/>
  <c r="R196" i="3"/>
  <c r="L347" i="3"/>
  <c r="O347" i="3"/>
  <c r="P347" i="3"/>
  <c r="Q347" i="3"/>
  <c r="R347" i="3"/>
  <c r="L286" i="3"/>
  <c r="O286" i="3"/>
  <c r="P286" i="3"/>
  <c r="Q286" i="3"/>
  <c r="R286" i="3"/>
  <c r="L438" i="3"/>
  <c r="O438" i="3"/>
  <c r="P438" i="3"/>
  <c r="Q438" i="3"/>
  <c r="R438" i="3"/>
  <c r="L148" i="3"/>
  <c r="O148" i="3"/>
  <c r="P148" i="3"/>
  <c r="Q148" i="3"/>
  <c r="R148" i="3"/>
  <c r="L105" i="3"/>
  <c r="O105" i="3"/>
  <c r="P105" i="3"/>
  <c r="Q105" i="3"/>
  <c r="R105" i="3"/>
  <c r="L178" i="3"/>
  <c r="O178" i="3"/>
  <c r="P178" i="3"/>
  <c r="Q178" i="3"/>
  <c r="R178" i="3"/>
  <c r="L89" i="3"/>
  <c r="O89" i="3"/>
  <c r="P89" i="3"/>
  <c r="Q89" i="3"/>
  <c r="R89" i="3"/>
  <c r="L322" i="3"/>
  <c r="O322" i="3"/>
  <c r="P322" i="3"/>
  <c r="Q322" i="3"/>
  <c r="R322" i="3"/>
  <c r="L62" i="3"/>
  <c r="O62" i="3"/>
  <c r="P62" i="3"/>
  <c r="Q62" i="3"/>
  <c r="R62" i="3"/>
  <c r="L101" i="3"/>
  <c r="O101" i="3"/>
  <c r="P101" i="3"/>
  <c r="Q101" i="3"/>
  <c r="R101" i="3"/>
  <c r="L311" i="3"/>
  <c r="O311" i="3"/>
  <c r="P311" i="3"/>
  <c r="Q311" i="3"/>
  <c r="R311" i="3"/>
  <c r="L452" i="3"/>
  <c r="O452" i="3"/>
  <c r="P452" i="3"/>
  <c r="Q452" i="3"/>
  <c r="R452" i="3"/>
  <c r="L328" i="3"/>
  <c r="O328" i="3"/>
  <c r="P328" i="3"/>
  <c r="Q328" i="3"/>
  <c r="R328" i="3"/>
  <c r="L87" i="3"/>
  <c r="O87" i="3"/>
  <c r="P87" i="3"/>
  <c r="Q87" i="3"/>
  <c r="R87" i="3"/>
  <c r="L79" i="3"/>
  <c r="O79" i="3"/>
  <c r="P79" i="3"/>
  <c r="Q79" i="3"/>
  <c r="R79" i="3"/>
  <c r="L38" i="3"/>
  <c r="O38" i="3"/>
  <c r="P38" i="3"/>
  <c r="Q38" i="3"/>
  <c r="R38" i="3"/>
  <c r="L494" i="3"/>
  <c r="O494" i="3"/>
  <c r="P494" i="3"/>
  <c r="Q494" i="3"/>
  <c r="R494" i="3"/>
  <c r="L422" i="3"/>
  <c r="O422" i="3"/>
  <c r="P422" i="3"/>
  <c r="Q422" i="3"/>
  <c r="R422" i="3"/>
  <c r="L152" i="3"/>
  <c r="O152" i="3"/>
  <c r="P152" i="3"/>
  <c r="Q152" i="3"/>
  <c r="R152" i="3"/>
  <c r="L166" i="3"/>
  <c r="O166" i="3"/>
  <c r="P166" i="3"/>
  <c r="Q166" i="3"/>
  <c r="R166" i="3"/>
  <c r="L478" i="3"/>
  <c r="O478" i="3"/>
  <c r="P478" i="3"/>
  <c r="Q478" i="3"/>
  <c r="R478" i="3"/>
  <c r="L274" i="3"/>
  <c r="O274" i="3"/>
  <c r="P274" i="3"/>
  <c r="Q274" i="3"/>
  <c r="R274" i="3"/>
  <c r="L483" i="3"/>
  <c r="O483" i="3"/>
  <c r="P483" i="3"/>
  <c r="Q483" i="3"/>
  <c r="R483" i="3"/>
  <c r="L277" i="3"/>
  <c r="O277" i="3"/>
  <c r="P277" i="3"/>
  <c r="Q277" i="3"/>
  <c r="R277" i="3"/>
  <c r="L396" i="3"/>
  <c r="O396" i="3"/>
  <c r="P396" i="3"/>
  <c r="Q396" i="3"/>
  <c r="R396" i="3"/>
  <c r="L547" i="3"/>
  <c r="O547" i="3"/>
  <c r="P547" i="3"/>
  <c r="Q547" i="3"/>
  <c r="R547" i="3"/>
  <c r="L9" i="3"/>
  <c r="O9" i="3"/>
  <c r="P9" i="3"/>
  <c r="Q9" i="3"/>
  <c r="R9" i="3"/>
  <c r="L539" i="3"/>
  <c r="O539" i="3"/>
  <c r="P539" i="3"/>
  <c r="Q539" i="3"/>
  <c r="R539" i="3"/>
  <c r="L16" i="3"/>
  <c r="O16" i="3"/>
  <c r="P16" i="3"/>
  <c r="Q16" i="3"/>
  <c r="R16" i="3"/>
  <c r="L484" i="3"/>
  <c r="O484" i="3"/>
  <c r="P484" i="3"/>
  <c r="Q484" i="3"/>
  <c r="R484" i="3"/>
  <c r="L281" i="3"/>
  <c r="O281" i="3"/>
  <c r="P281" i="3"/>
  <c r="Q281" i="3"/>
  <c r="R281" i="3"/>
  <c r="L247" i="3"/>
  <c r="O247" i="3"/>
  <c r="P247" i="3"/>
  <c r="Q247" i="3"/>
  <c r="R247" i="3"/>
  <c r="L526" i="3"/>
  <c r="O526" i="3"/>
  <c r="P526" i="3"/>
  <c r="Q526" i="3"/>
  <c r="R526" i="3"/>
  <c r="L198" i="3"/>
  <c r="O198" i="3"/>
  <c r="P198" i="3"/>
  <c r="Q198" i="3"/>
  <c r="R198" i="3"/>
  <c r="L129" i="3"/>
  <c r="O129" i="3"/>
  <c r="P129" i="3"/>
  <c r="Q129" i="3"/>
  <c r="R129" i="3"/>
  <c r="L165" i="3"/>
  <c r="O165" i="3"/>
  <c r="P165" i="3"/>
  <c r="Q165" i="3"/>
  <c r="R165" i="3"/>
  <c r="L163" i="3"/>
  <c r="O163" i="3"/>
  <c r="P163" i="3"/>
  <c r="Q163" i="3"/>
  <c r="R163" i="3"/>
  <c r="L68" i="3"/>
  <c r="O68" i="3"/>
  <c r="P68" i="3"/>
  <c r="Q68" i="3"/>
  <c r="R68" i="3"/>
  <c r="L518" i="3"/>
  <c r="O518" i="3"/>
  <c r="P518" i="3"/>
  <c r="Q518" i="3"/>
  <c r="R518" i="3"/>
  <c r="L181" i="3"/>
  <c r="O181" i="3"/>
  <c r="P181" i="3"/>
  <c r="Q181" i="3"/>
  <c r="R181" i="3"/>
  <c r="L45" i="3"/>
  <c r="O45" i="3"/>
  <c r="P45" i="3"/>
  <c r="Q45" i="3"/>
  <c r="R45" i="3"/>
  <c r="L237" i="3"/>
  <c r="O237" i="3"/>
  <c r="P237" i="3"/>
  <c r="Q237" i="3"/>
  <c r="R237" i="3"/>
  <c r="L500" i="3"/>
  <c r="O500" i="3"/>
  <c r="P500" i="3"/>
  <c r="Q500" i="3"/>
  <c r="R500" i="3"/>
  <c r="L401" i="3"/>
  <c r="O401" i="3"/>
  <c r="P401" i="3"/>
  <c r="Q401" i="3"/>
  <c r="R401" i="3"/>
  <c r="L257" i="3"/>
  <c r="O257" i="3"/>
  <c r="P257" i="3"/>
  <c r="Q257" i="3"/>
  <c r="R257" i="3"/>
  <c r="L499" i="3"/>
  <c r="O499" i="3"/>
  <c r="P499" i="3"/>
  <c r="Q499" i="3"/>
  <c r="R499" i="3"/>
  <c r="L300" i="3"/>
  <c r="O300" i="3"/>
  <c r="P300" i="3"/>
  <c r="Q300" i="3"/>
  <c r="R300" i="3"/>
  <c r="L455" i="3"/>
  <c r="O455" i="3"/>
  <c r="P455" i="3"/>
  <c r="Q455" i="3"/>
  <c r="R455" i="3"/>
  <c r="L218" i="3"/>
  <c r="O218" i="3"/>
  <c r="P218" i="3"/>
  <c r="Q218" i="3"/>
  <c r="R218" i="3"/>
  <c r="L63" i="3"/>
  <c r="O63" i="3"/>
  <c r="P63" i="3"/>
  <c r="Q63" i="3"/>
  <c r="R63" i="3"/>
  <c r="L521" i="3"/>
  <c r="O521" i="3"/>
  <c r="P521" i="3"/>
  <c r="Q521" i="3"/>
  <c r="R521" i="3"/>
  <c r="L342" i="3"/>
  <c r="O342" i="3"/>
  <c r="P342" i="3"/>
  <c r="Q342" i="3"/>
  <c r="R342" i="3"/>
  <c r="L185" i="3"/>
  <c r="O185" i="3"/>
  <c r="P185" i="3"/>
  <c r="Q185" i="3"/>
  <c r="R185" i="3"/>
  <c r="L224" i="3"/>
  <c r="O224" i="3"/>
  <c r="P224" i="3"/>
  <c r="Q224" i="3"/>
  <c r="R224" i="3"/>
  <c r="L470" i="3"/>
  <c r="O470" i="3"/>
  <c r="P470" i="3"/>
  <c r="Q470" i="3"/>
  <c r="R470" i="3"/>
  <c r="L319" i="3"/>
  <c r="O319" i="3"/>
  <c r="P319" i="3"/>
  <c r="Q319" i="3"/>
  <c r="R319" i="3"/>
  <c r="L490" i="3"/>
  <c r="O490" i="3"/>
  <c r="P490" i="3"/>
  <c r="Q490" i="3"/>
  <c r="R490" i="3"/>
  <c r="L227" i="3"/>
  <c r="O227" i="3"/>
  <c r="P227" i="3"/>
  <c r="Q227" i="3"/>
  <c r="R227" i="3"/>
  <c r="L131" i="3"/>
  <c r="O131" i="3"/>
  <c r="P131" i="3"/>
  <c r="Q131" i="3"/>
  <c r="R131" i="3"/>
  <c r="L308" i="3"/>
  <c r="O308" i="3"/>
  <c r="P308" i="3"/>
  <c r="Q308" i="3"/>
  <c r="R308" i="3"/>
  <c r="L377" i="3"/>
  <c r="O377" i="3"/>
  <c r="P377" i="3"/>
  <c r="Q377" i="3"/>
  <c r="R377" i="3"/>
  <c r="L543" i="3"/>
  <c r="O543" i="3"/>
  <c r="P543" i="3"/>
  <c r="Q543" i="3"/>
  <c r="R543" i="3"/>
  <c r="L195" i="3"/>
  <c r="O195" i="3"/>
  <c r="P195" i="3"/>
  <c r="Q195" i="3"/>
  <c r="R195" i="3"/>
  <c r="L567" i="3"/>
  <c r="O567" i="3"/>
  <c r="P567" i="3"/>
  <c r="Q567" i="3"/>
  <c r="R567" i="3"/>
  <c r="L458" i="3"/>
  <c r="O458" i="3"/>
  <c r="P458" i="3"/>
  <c r="Q458" i="3"/>
  <c r="R458" i="3"/>
  <c r="L535" i="3"/>
  <c r="O535" i="3"/>
  <c r="P535" i="3"/>
  <c r="Q535" i="3"/>
  <c r="R535" i="3"/>
  <c r="L439" i="3"/>
  <c r="O439" i="3"/>
  <c r="P439" i="3"/>
  <c r="Q439" i="3"/>
  <c r="R439" i="3"/>
  <c r="L104" i="3"/>
  <c r="O104" i="3"/>
  <c r="P104" i="3"/>
  <c r="Q104" i="3"/>
  <c r="R104" i="3"/>
  <c r="L392" i="3"/>
  <c r="O392" i="3"/>
  <c r="P392" i="3"/>
  <c r="Q392" i="3"/>
  <c r="R392" i="3"/>
  <c r="L403" i="3"/>
  <c r="O403" i="3"/>
  <c r="P403" i="3"/>
  <c r="Q403" i="3"/>
  <c r="R403" i="3"/>
  <c r="L216" i="3"/>
  <c r="O216" i="3"/>
  <c r="P216" i="3"/>
  <c r="Q216" i="3"/>
  <c r="R216" i="3"/>
  <c r="L58" i="3"/>
  <c r="O58" i="3"/>
  <c r="P58" i="3"/>
  <c r="Q58" i="3"/>
  <c r="R58" i="3"/>
  <c r="L76" i="3"/>
  <c r="O76" i="3"/>
  <c r="P76" i="3"/>
  <c r="Q76" i="3"/>
  <c r="R76" i="3"/>
  <c r="L186" i="3"/>
  <c r="O186" i="3"/>
  <c r="P186" i="3"/>
  <c r="Q186" i="3"/>
  <c r="R186" i="3"/>
  <c r="L573" i="3"/>
  <c r="O573" i="3"/>
  <c r="P573" i="3"/>
  <c r="Q573" i="3"/>
  <c r="R573" i="3"/>
  <c r="L561" i="3"/>
  <c r="O561" i="3"/>
  <c r="P561" i="3"/>
  <c r="Q561" i="3"/>
  <c r="R561" i="3"/>
  <c r="L380" i="3"/>
  <c r="O380" i="3"/>
  <c r="P380" i="3"/>
  <c r="Q380" i="3"/>
  <c r="R380" i="3"/>
  <c r="L555" i="3"/>
  <c r="O555" i="3"/>
  <c r="P555" i="3"/>
  <c r="Q555" i="3"/>
  <c r="R555" i="3"/>
  <c r="L440" i="3"/>
  <c r="O440" i="3"/>
  <c r="P440" i="3"/>
  <c r="Q440" i="3"/>
  <c r="R440" i="3"/>
  <c r="L228" i="3"/>
  <c r="O228" i="3"/>
  <c r="P228" i="3"/>
  <c r="Q228" i="3"/>
  <c r="R228" i="3"/>
  <c r="L431" i="3"/>
  <c r="O431" i="3"/>
  <c r="P431" i="3"/>
  <c r="Q431" i="3"/>
  <c r="R431" i="3"/>
  <c r="L137" i="3"/>
  <c r="O137" i="3"/>
  <c r="P137" i="3"/>
  <c r="Q137" i="3"/>
  <c r="R137" i="3"/>
  <c r="L100" i="3"/>
  <c r="O100" i="3"/>
  <c r="P100" i="3"/>
  <c r="Q100" i="3"/>
  <c r="R100" i="3"/>
  <c r="L151" i="3"/>
  <c r="O151" i="3"/>
  <c r="P151" i="3"/>
  <c r="Q151" i="3"/>
  <c r="R151" i="3"/>
  <c r="L387" i="3"/>
  <c r="O387" i="3"/>
  <c r="P387" i="3"/>
  <c r="Q387" i="3"/>
  <c r="R387" i="3"/>
  <c r="L138" i="3"/>
  <c r="O138" i="3"/>
  <c r="P138" i="3"/>
  <c r="Q138" i="3"/>
  <c r="R138" i="3"/>
  <c r="L453" i="3"/>
  <c r="O453" i="3"/>
  <c r="P453" i="3"/>
  <c r="Q453" i="3"/>
  <c r="R453" i="3"/>
  <c r="L434" i="3"/>
  <c r="O434" i="3"/>
  <c r="P434" i="3"/>
  <c r="Q434" i="3"/>
  <c r="R434" i="3"/>
  <c r="L51" i="3"/>
  <c r="O51" i="3"/>
  <c r="P51" i="3"/>
  <c r="Q51" i="3"/>
  <c r="R51" i="3"/>
  <c r="L278" i="3"/>
  <c r="O278" i="3"/>
  <c r="P278" i="3"/>
  <c r="Q278" i="3"/>
  <c r="R278" i="3"/>
  <c r="L323" i="3"/>
  <c r="O323" i="3"/>
  <c r="P323" i="3"/>
  <c r="Q323" i="3"/>
  <c r="R323" i="3"/>
  <c r="L352" i="3"/>
  <c r="O352" i="3"/>
  <c r="P352" i="3"/>
  <c r="Q352" i="3"/>
  <c r="R352" i="3"/>
  <c r="L194" i="3"/>
  <c r="O194" i="3"/>
  <c r="P194" i="3"/>
  <c r="Q194" i="3"/>
  <c r="R194" i="3"/>
  <c r="L22" i="3"/>
  <c r="O22" i="3"/>
  <c r="P22" i="3"/>
  <c r="Q22" i="3"/>
  <c r="R22" i="3"/>
  <c r="L145" i="3"/>
  <c r="O145" i="3"/>
  <c r="P145" i="3"/>
  <c r="Q145" i="3"/>
  <c r="R145" i="3"/>
  <c r="L271" i="3"/>
  <c r="O271" i="3"/>
  <c r="P271" i="3"/>
  <c r="Q271" i="3"/>
  <c r="R271" i="3"/>
  <c r="L357" i="3"/>
  <c r="O357" i="3"/>
  <c r="P357" i="3"/>
  <c r="Q357" i="3"/>
  <c r="R357" i="3"/>
  <c r="L367" i="3"/>
  <c r="O367" i="3"/>
  <c r="P367" i="3"/>
  <c r="Q367" i="3"/>
  <c r="R367" i="3"/>
  <c r="L318" i="3"/>
  <c r="O318" i="3"/>
  <c r="P318" i="3"/>
  <c r="Q318" i="3"/>
  <c r="R318" i="3"/>
  <c r="L562" i="3"/>
  <c r="O562" i="3"/>
  <c r="P562" i="3"/>
  <c r="Q562" i="3"/>
  <c r="R562" i="3"/>
  <c r="L40" i="3"/>
  <c r="O40" i="3"/>
  <c r="P40" i="3"/>
  <c r="Q40" i="3"/>
  <c r="R40" i="3"/>
  <c r="L304" i="3"/>
  <c r="O304" i="3"/>
  <c r="P304" i="3"/>
  <c r="Q304" i="3"/>
  <c r="R304" i="3"/>
  <c r="L320" i="3"/>
  <c r="O320" i="3"/>
  <c r="P320" i="3"/>
  <c r="Q320" i="3"/>
  <c r="R320" i="3"/>
  <c r="L13" i="3"/>
  <c r="O13" i="3"/>
  <c r="P13" i="3"/>
  <c r="Q13" i="3"/>
  <c r="R13" i="3"/>
  <c r="L177" i="3"/>
  <c r="O177" i="3"/>
  <c r="P177" i="3"/>
  <c r="Q177" i="3"/>
  <c r="R177" i="3"/>
  <c r="L395" i="3"/>
  <c r="O395" i="3"/>
  <c r="P395" i="3"/>
  <c r="Q395" i="3"/>
  <c r="R395" i="3"/>
  <c r="L222" i="3"/>
  <c r="O222" i="3"/>
  <c r="P222" i="3"/>
  <c r="Q222" i="3"/>
  <c r="R222" i="3"/>
  <c r="L191" i="3"/>
  <c r="O191" i="3"/>
  <c r="P191" i="3"/>
  <c r="Q191" i="3"/>
  <c r="R191" i="3"/>
  <c r="L569" i="3"/>
  <c r="O569" i="3"/>
  <c r="P569" i="3"/>
  <c r="Q569" i="3"/>
  <c r="R569" i="3"/>
  <c r="L559" i="3"/>
  <c r="O559" i="3"/>
  <c r="P559" i="3"/>
  <c r="Q559" i="3"/>
  <c r="R559" i="3"/>
  <c r="L168" i="3"/>
  <c r="O168" i="3"/>
  <c r="P168" i="3"/>
  <c r="Q168" i="3"/>
  <c r="R168" i="3"/>
  <c r="L242" i="3"/>
  <c r="O242" i="3"/>
  <c r="P242" i="3"/>
  <c r="Q242" i="3"/>
  <c r="R242" i="3"/>
  <c r="L47" i="3"/>
  <c r="O47" i="3"/>
  <c r="P47" i="3"/>
  <c r="Q47" i="3"/>
  <c r="R47" i="3"/>
  <c r="L580" i="3"/>
  <c r="O580" i="3"/>
  <c r="P580" i="3"/>
  <c r="Q580" i="3"/>
  <c r="R580" i="3"/>
  <c r="L474" i="3"/>
  <c r="O474" i="3"/>
  <c r="P474" i="3"/>
  <c r="Q474" i="3"/>
  <c r="R474" i="3"/>
  <c r="L488" i="3"/>
  <c r="O488" i="3"/>
  <c r="P488" i="3"/>
  <c r="Q488" i="3"/>
  <c r="R488" i="3"/>
  <c r="L384" i="3"/>
  <c r="O384" i="3"/>
  <c r="P384" i="3"/>
  <c r="Q384" i="3"/>
  <c r="R384" i="3"/>
  <c r="L297" i="3"/>
  <c r="O297" i="3"/>
  <c r="P297" i="3"/>
  <c r="Q297" i="3"/>
  <c r="R297" i="3"/>
  <c r="L252" i="3"/>
  <c r="O252" i="3"/>
  <c r="P252" i="3"/>
  <c r="Q252" i="3"/>
  <c r="R252" i="3"/>
  <c r="L103" i="3"/>
  <c r="O103" i="3"/>
  <c r="P103" i="3"/>
  <c r="Q103" i="3"/>
  <c r="R103" i="3"/>
  <c r="L74" i="3"/>
  <c r="O74" i="3"/>
  <c r="P74" i="3"/>
  <c r="Q74" i="3"/>
  <c r="R74" i="3"/>
  <c r="L244" i="3"/>
  <c r="O244" i="3"/>
  <c r="P244" i="3"/>
  <c r="Q244" i="3"/>
  <c r="R244" i="3"/>
  <c r="L416" i="3"/>
  <c r="O416" i="3"/>
  <c r="P416" i="3"/>
  <c r="Q416" i="3"/>
  <c r="R416" i="3"/>
  <c r="L508" i="3"/>
  <c r="O508" i="3"/>
  <c r="P508" i="3"/>
  <c r="Q508" i="3"/>
  <c r="R508" i="3"/>
  <c r="L112" i="3"/>
  <c r="O112" i="3"/>
  <c r="P112" i="3"/>
  <c r="Q112" i="3"/>
  <c r="R112" i="3"/>
  <c r="L15" i="3"/>
  <c r="O15" i="3"/>
  <c r="P15" i="3"/>
  <c r="Q15" i="3"/>
  <c r="R15" i="3"/>
  <c r="L369" i="3"/>
  <c r="O369" i="3"/>
  <c r="P369" i="3"/>
  <c r="Q369" i="3"/>
  <c r="R369" i="3"/>
  <c r="L383" i="3"/>
  <c r="O383" i="3"/>
  <c r="P383" i="3"/>
  <c r="Q383" i="3"/>
  <c r="R383" i="3"/>
  <c r="L424" i="3"/>
  <c r="O424" i="3"/>
  <c r="P424" i="3"/>
  <c r="Q424" i="3"/>
  <c r="R424" i="3"/>
  <c r="L404" i="3"/>
  <c r="O404" i="3"/>
  <c r="P404" i="3"/>
  <c r="Q404" i="3"/>
  <c r="R404" i="3"/>
  <c r="L382" i="3"/>
  <c r="O382" i="3"/>
  <c r="P382" i="3"/>
  <c r="Q382" i="3"/>
  <c r="R382" i="3"/>
  <c r="L575" i="3"/>
  <c r="O575" i="3"/>
  <c r="P575" i="3"/>
  <c r="Q575" i="3"/>
  <c r="R575" i="3"/>
  <c r="L340" i="3"/>
  <c r="O340" i="3"/>
  <c r="P340" i="3"/>
  <c r="Q340" i="3"/>
  <c r="R340" i="3"/>
  <c r="L288" i="3"/>
  <c r="O288" i="3"/>
  <c r="P288" i="3"/>
  <c r="Q288" i="3"/>
  <c r="R288" i="3"/>
  <c r="L12" i="3"/>
  <c r="O12" i="3"/>
  <c r="P12" i="3"/>
  <c r="Q12" i="3"/>
  <c r="R12" i="3"/>
  <c r="L135" i="3"/>
  <c r="O135" i="3"/>
  <c r="P135" i="3"/>
  <c r="Q135" i="3"/>
  <c r="R135" i="3"/>
  <c r="L130" i="3"/>
  <c r="O130" i="3"/>
  <c r="P130" i="3"/>
  <c r="Q130" i="3"/>
  <c r="R130" i="3"/>
  <c r="L156" i="3"/>
  <c r="O156" i="3"/>
  <c r="P156" i="3"/>
  <c r="Q156" i="3"/>
  <c r="R156" i="3"/>
  <c r="L141" i="3"/>
  <c r="O141" i="3"/>
  <c r="P141" i="3"/>
  <c r="Q141" i="3"/>
  <c r="R141" i="3"/>
  <c r="L174" i="3"/>
  <c r="O174" i="3"/>
  <c r="P174" i="3"/>
  <c r="Q174" i="3"/>
  <c r="R174" i="3"/>
  <c r="L133" i="3"/>
  <c r="O133" i="3"/>
  <c r="P133" i="3"/>
  <c r="Q133" i="3"/>
  <c r="R133" i="3"/>
  <c r="L329" i="3"/>
  <c r="O329" i="3"/>
  <c r="P329" i="3"/>
  <c r="Q329" i="3"/>
  <c r="R329" i="3"/>
  <c r="L527" i="3"/>
  <c r="O527" i="3"/>
  <c r="P527" i="3"/>
  <c r="Q527" i="3"/>
  <c r="R527" i="3"/>
  <c r="L512" i="3"/>
  <c r="O512" i="3"/>
  <c r="P512" i="3"/>
  <c r="Q512" i="3"/>
  <c r="R512" i="3"/>
  <c r="L472" i="3"/>
  <c r="O472" i="3"/>
  <c r="P472" i="3"/>
  <c r="Q472" i="3"/>
  <c r="R472" i="3"/>
  <c r="L80" i="3"/>
  <c r="O80" i="3"/>
  <c r="P80" i="3"/>
  <c r="Q80" i="3"/>
  <c r="R80" i="3"/>
  <c r="L536" i="3"/>
  <c r="O536" i="3"/>
  <c r="P536" i="3"/>
  <c r="Q536" i="3"/>
  <c r="R536" i="3"/>
  <c r="L510" i="3"/>
  <c r="O510" i="3"/>
  <c r="P510" i="3"/>
  <c r="Q510" i="3"/>
  <c r="R510" i="3"/>
  <c r="L495" i="3"/>
  <c r="O495" i="3"/>
  <c r="P495" i="3"/>
  <c r="Q495" i="3"/>
  <c r="R495" i="3"/>
  <c r="L335" i="3"/>
  <c r="O335" i="3"/>
  <c r="P335" i="3"/>
  <c r="Q335" i="3"/>
  <c r="R335" i="3"/>
  <c r="L374" i="3"/>
  <c r="O374" i="3"/>
  <c r="P374" i="3"/>
  <c r="Q374" i="3"/>
  <c r="R374" i="3"/>
  <c r="L572" i="3"/>
  <c r="O572" i="3"/>
  <c r="P572" i="3"/>
  <c r="Q572" i="3"/>
  <c r="R572" i="3"/>
  <c r="L390" i="3"/>
  <c r="O390" i="3"/>
  <c r="P390" i="3"/>
  <c r="Q390" i="3"/>
  <c r="R390" i="3"/>
  <c r="L64" i="3"/>
  <c r="O64" i="3"/>
  <c r="P64" i="3"/>
  <c r="Q64" i="3"/>
  <c r="R64" i="3"/>
  <c r="L509" i="3"/>
  <c r="O509" i="3"/>
  <c r="P509" i="3"/>
  <c r="Q509" i="3"/>
  <c r="R509" i="3"/>
  <c r="L441" i="3"/>
  <c r="O441" i="3"/>
  <c r="P441" i="3"/>
  <c r="Q441" i="3"/>
  <c r="R441" i="3"/>
  <c r="L201" i="3"/>
  <c r="O201" i="3"/>
  <c r="P201" i="3"/>
  <c r="Q201" i="3"/>
  <c r="R201" i="3"/>
  <c r="L537" i="3"/>
  <c r="O537" i="3"/>
  <c r="P537" i="3"/>
  <c r="Q537" i="3"/>
  <c r="R537" i="3"/>
  <c r="L466" i="3"/>
  <c r="O466" i="3"/>
  <c r="P466" i="3"/>
  <c r="Q466" i="3"/>
  <c r="R466" i="3"/>
  <c r="L551" i="3"/>
  <c r="O551" i="3"/>
  <c r="P551" i="3"/>
  <c r="Q551" i="3"/>
  <c r="R551" i="3"/>
  <c r="L570" i="3"/>
  <c r="O570" i="3"/>
  <c r="P570" i="3"/>
  <c r="Q570" i="3"/>
  <c r="R570" i="3"/>
  <c r="L7" i="3"/>
  <c r="O7" i="3"/>
  <c r="P7" i="3"/>
  <c r="Q7" i="3"/>
  <c r="R7" i="3"/>
  <c r="L122" i="3"/>
  <c r="O122" i="3"/>
  <c r="P122" i="3"/>
  <c r="Q122" i="3"/>
  <c r="R122" i="3"/>
  <c r="L409" i="3"/>
  <c r="O409" i="3"/>
  <c r="P409" i="3"/>
  <c r="Q409" i="3"/>
  <c r="R409" i="3"/>
  <c r="L259" i="3"/>
  <c r="O259" i="3"/>
  <c r="P259" i="3"/>
  <c r="Q259" i="3"/>
  <c r="R259" i="3"/>
  <c r="L93" i="3"/>
  <c r="O93" i="3"/>
  <c r="P93" i="3"/>
  <c r="Q93" i="3"/>
  <c r="R93" i="3"/>
  <c r="L544" i="3"/>
  <c r="O544" i="3"/>
  <c r="P544" i="3"/>
  <c r="Q544" i="3"/>
  <c r="R544" i="3"/>
  <c r="L293" i="3"/>
  <c r="O293" i="3"/>
  <c r="P293" i="3"/>
  <c r="Q293" i="3"/>
  <c r="R293" i="3"/>
  <c r="L310" i="3"/>
  <c r="O310" i="3"/>
  <c r="P310" i="3"/>
  <c r="Q310" i="3"/>
  <c r="R310" i="3"/>
  <c r="L290" i="3"/>
  <c r="O290" i="3"/>
  <c r="P290" i="3"/>
  <c r="Q290" i="3"/>
  <c r="R290" i="3"/>
  <c r="L341" i="3"/>
  <c r="O341" i="3"/>
  <c r="P341" i="3"/>
  <c r="Q341" i="3"/>
  <c r="R341" i="3"/>
  <c r="L475" i="3"/>
  <c r="O475" i="3"/>
  <c r="P475" i="3"/>
  <c r="Q475" i="3"/>
  <c r="R475" i="3"/>
  <c r="L208" i="3"/>
  <c r="O208" i="3"/>
  <c r="P208" i="3"/>
  <c r="Q208" i="3"/>
  <c r="R208" i="3"/>
  <c r="L176" i="3"/>
  <c r="O176" i="3"/>
  <c r="P176" i="3"/>
  <c r="Q176" i="3"/>
  <c r="R176" i="3"/>
  <c r="L217" i="3"/>
  <c r="O217" i="3"/>
  <c r="P217" i="3"/>
  <c r="Q217" i="3"/>
  <c r="R217" i="3"/>
  <c r="L61" i="3"/>
  <c r="O61" i="3"/>
  <c r="P61" i="3"/>
  <c r="Q61" i="3"/>
  <c r="R61" i="3"/>
  <c r="L116" i="3"/>
  <c r="O116" i="3"/>
  <c r="P116" i="3"/>
  <c r="Q116" i="3"/>
  <c r="R116" i="3"/>
  <c r="L436" i="3"/>
  <c r="O436" i="3"/>
  <c r="P436" i="3"/>
  <c r="Q436" i="3"/>
  <c r="R436" i="3"/>
  <c r="L125" i="3"/>
  <c r="O125" i="3"/>
  <c r="P125" i="3"/>
  <c r="Q125" i="3"/>
  <c r="R125" i="3"/>
  <c r="L513" i="3"/>
  <c r="O513" i="3"/>
  <c r="P513" i="3"/>
  <c r="Q513" i="3"/>
  <c r="R513" i="3"/>
  <c r="L234" i="3"/>
  <c r="O234" i="3"/>
  <c r="P234" i="3"/>
  <c r="Q234" i="3"/>
  <c r="R234" i="3"/>
  <c r="L289" i="3"/>
  <c r="O289" i="3"/>
  <c r="P289" i="3"/>
  <c r="Q289" i="3"/>
  <c r="R289" i="3"/>
  <c r="L568" i="3"/>
  <c r="O568" i="3"/>
  <c r="P568" i="3"/>
  <c r="Q568" i="3"/>
  <c r="R568" i="3"/>
  <c r="L550" i="3"/>
  <c r="O550" i="3"/>
  <c r="P550" i="3"/>
  <c r="Q550" i="3"/>
  <c r="R550" i="3"/>
  <c r="L183" i="3"/>
  <c r="O183" i="3"/>
  <c r="P183" i="3"/>
  <c r="Q183" i="3"/>
  <c r="R183" i="3"/>
  <c r="L46" i="3"/>
  <c r="O46" i="3"/>
  <c r="P46" i="3"/>
  <c r="Q46" i="3"/>
  <c r="R46" i="3"/>
  <c r="L317" i="3"/>
  <c r="O317" i="3"/>
  <c r="P317" i="3"/>
  <c r="Q317" i="3"/>
  <c r="R317" i="3"/>
  <c r="L128" i="3"/>
  <c r="O128" i="3"/>
  <c r="P128" i="3"/>
  <c r="Q128" i="3"/>
  <c r="R128" i="3"/>
  <c r="L143" i="3"/>
  <c r="O143" i="3"/>
  <c r="P143" i="3"/>
  <c r="Q143" i="3"/>
  <c r="R143" i="3"/>
  <c r="L272" i="3"/>
  <c r="O272" i="3"/>
  <c r="P272" i="3"/>
  <c r="Q272" i="3"/>
  <c r="R272" i="3"/>
  <c r="L338" i="3"/>
  <c r="O338" i="3"/>
  <c r="P338" i="3"/>
  <c r="Q338" i="3"/>
  <c r="R338" i="3"/>
  <c r="L368" i="3"/>
  <c r="O368" i="3"/>
  <c r="P368" i="3"/>
  <c r="Q368" i="3"/>
  <c r="R368" i="3"/>
  <c r="L407" i="3"/>
  <c r="O407" i="3"/>
  <c r="P407" i="3"/>
  <c r="Q407" i="3"/>
  <c r="R407" i="3"/>
  <c r="L443" i="3"/>
  <c r="O443" i="3"/>
  <c r="P443" i="3"/>
  <c r="Q443" i="3"/>
  <c r="R443" i="3"/>
  <c r="L94" i="3"/>
  <c r="O94" i="3"/>
  <c r="P94" i="3"/>
  <c r="Q94" i="3"/>
  <c r="R94" i="3"/>
  <c r="L232" i="3"/>
  <c r="O232" i="3"/>
  <c r="P232" i="3"/>
  <c r="Q232" i="3"/>
  <c r="R232" i="3"/>
  <c r="L388" i="3"/>
  <c r="O388" i="3"/>
  <c r="P388" i="3"/>
  <c r="Q388" i="3"/>
  <c r="R388" i="3"/>
  <c r="L264" i="3"/>
  <c r="O264" i="3"/>
  <c r="P264" i="3"/>
  <c r="Q264" i="3"/>
  <c r="R264" i="3"/>
  <c r="L413" i="3"/>
  <c r="O413" i="3"/>
  <c r="P413" i="3"/>
  <c r="Q413" i="3"/>
  <c r="R413" i="3"/>
  <c r="L417" i="3"/>
  <c r="O417" i="3"/>
  <c r="P417" i="3"/>
  <c r="Q417" i="3"/>
  <c r="R417" i="3"/>
  <c r="L307" i="3"/>
  <c r="O307" i="3"/>
  <c r="P307" i="3"/>
  <c r="Q307" i="3"/>
  <c r="R307" i="3"/>
  <c r="L445" i="3"/>
  <c r="O445" i="3"/>
  <c r="P445" i="3"/>
  <c r="Q445" i="3"/>
  <c r="R445" i="3"/>
  <c r="L507" i="3"/>
  <c r="O507" i="3"/>
  <c r="P507" i="3"/>
  <c r="Q507" i="3"/>
  <c r="R507" i="3"/>
  <c r="L393" i="3"/>
  <c r="O393" i="3"/>
  <c r="P393" i="3"/>
  <c r="Q393" i="3"/>
  <c r="R393" i="3"/>
  <c r="L24" i="3"/>
  <c r="O24" i="3"/>
  <c r="P24" i="3"/>
  <c r="Q24" i="3"/>
  <c r="R24" i="3"/>
  <c r="L522" i="3"/>
  <c r="O522" i="3"/>
  <c r="P522" i="3"/>
  <c r="Q522" i="3"/>
  <c r="R522" i="3"/>
  <c r="L538" i="3"/>
  <c r="O538" i="3"/>
  <c r="P538" i="3"/>
  <c r="Q538" i="3"/>
  <c r="R538" i="3"/>
  <c r="L202" i="3"/>
  <c r="O202" i="3"/>
  <c r="P202" i="3"/>
  <c r="Q202" i="3"/>
  <c r="R202" i="3"/>
  <c r="L81" i="3"/>
  <c r="O81" i="3"/>
  <c r="P81" i="3"/>
  <c r="Q81" i="3"/>
  <c r="R81" i="3"/>
  <c r="L529" i="3"/>
  <c r="O529" i="3"/>
  <c r="P529" i="3"/>
  <c r="Q529" i="3"/>
  <c r="R529" i="3"/>
  <c r="L179" i="3"/>
  <c r="O179" i="3"/>
  <c r="P179" i="3"/>
  <c r="Q179" i="3"/>
  <c r="R179" i="3"/>
  <c r="L249" i="3"/>
  <c r="O249" i="3"/>
  <c r="P249" i="3"/>
  <c r="Q249" i="3"/>
  <c r="R249" i="3"/>
  <c r="L37" i="3"/>
  <c r="O37" i="3"/>
  <c r="P37" i="3"/>
  <c r="Q37" i="3"/>
  <c r="R37" i="3"/>
  <c r="L70" i="3"/>
  <c r="O70" i="3"/>
  <c r="P70" i="3"/>
  <c r="Q70" i="3"/>
  <c r="R70" i="3"/>
  <c r="L389" i="3"/>
  <c r="O389" i="3"/>
  <c r="P389" i="3"/>
  <c r="Q389" i="3"/>
  <c r="R389" i="3"/>
  <c r="L477" i="3"/>
  <c r="O477" i="3"/>
  <c r="P477" i="3"/>
  <c r="Q477" i="3"/>
  <c r="R477" i="3"/>
  <c r="L144" i="3"/>
  <c r="O144" i="3"/>
  <c r="P144" i="3"/>
  <c r="Q144" i="3"/>
  <c r="R144" i="3"/>
  <c r="L134" i="3"/>
  <c r="O134" i="3"/>
  <c r="P134" i="3"/>
  <c r="Q134" i="3"/>
  <c r="R134" i="3"/>
  <c r="L84" i="3"/>
  <c r="O84" i="3"/>
  <c r="P84" i="3"/>
  <c r="Q84" i="3"/>
  <c r="R84" i="3"/>
  <c r="L118" i="3"/>
  <c r="O118" i="3"/>
  <c r="P118" i="3"/>
  <c r="Q118" i="3"/>
  <c r="R118" i="3"/>
  <c r="L115" i="3"/>
  <c r="O115" i="3"/>
  <c r="P115" i="3"/>
  <c r="Q115" i="3"/>
  <c r="R115" i="3"/>
  <c r="L574" i="3"/>
  <c r="O574" i="3"/>
  <c r="P574" i="3"/>
  <c r="Q574" i="3"/>
  <c r="R574" i="3"/>
  <c r="L221" i="3"/>
  <c r="O221" i="3"/>
  <c r="P221" i="3"/>
  <c r="Q221" i="3"/>
  <c r="R221" i="3"/>
  <c r="L398" i="3"/>
  <c r="O398" i="3"/>
  <c r="P398" i="3"/>
  <c r="Q398" i="3"/>
  <c r="R398" i="3"/>
  <c r="L53" i="3"/>
  <c r="O53" i="3"/>
  <c r="P53" i="3"/>
  <c r="Q53" i="3"/>
  <c r="R53" i="3"/>
  <c r="L456" i="3"/>
  <c r="O456" i="3"/>
  <c r="P456" i="3"/>
  <c r="Q456" i="3"/>
  <c r="R456" i="3"/>
  <c r="L316" i="3"/>
  <c r="O316" i="3"/>
  <c r="P316" i="3"/>
  <c r="Q316" i="3"/>
  <c r="R316" i="3"/>
  <c r="L355" i="3"/>
  <c r="O355" i="3"/>
  <c r="P355" i="3"/>
  <c r="Q355" i="3"/>
  <c r="R355" i="3"/>
  <c r="L460" i="3"/>
  <c r="O460" i="3"/>
  <c r="P460" i="3"/>
  <c r="Q460" i="3"/>
  <c r="R460" i="3"/>
  <c r="L554" i="3"/>
  <c r="O554" i="3"/>
  <c r="P554" i="3"/>
  <c r="Q554" i="3"/>
  <c r="R554" i="3"/>
  <c r="L35" i="3"/>
  <c r="O35" i="3"/>
  <c r="P35" i="3"/>
  <c r="Q35" i="3"/>
  <c r="R35" i="3"/>
  <c r="L250" i="3"/>
  <c r="O250" i="3"/>
  <c r="P250" i="3"/>
  <c r="Q250" i="3"/>
  <c r="R250" i="3"/>
  <c r="L280" i="3"/>
  <c r="O280" i="3"/>
  <c r="P280" i="3"/>
  <c r="Q280" i="3"/>
  <c r="R280" i="3"/>
  <c r="L331" i="3"/>
  <c r="O331" i="3"/>
  <c r="P331" i="3"/>
  <c r="Q331" i="3"/>
  <c r="R331" i="3"/>
  <c r="L451" i="3"/>
  <c r="O451" i="3"/>
  <c r="P451" i="3"/>
  <c r="Q451" i="3"/>
  <c r="R451" i="3"/>
  <c r="L449" i="3"/>
  <c r="O449" i="3"/>
  <c r="P449" i="3"/>
  <c r="Q449" i="3"/>
  <c r="R449" i="3"/>
  <c r="L153" i="3"/>
  <c r="O153" i="3"/>
  <c r="P153" i="3"/>
  <c r="Q153" i="3"/>
  <c r="R153" i="3"/>
  <c r="L400" i="3"/>
  <c r="O400" i="3"/>
  <c r="P400" i="3"/>
  <c r="Q400" i="3"/>
  <c r="R400" i="3"/>
  <c r="L425" i="3"/>
  <c r="O425" i="3"/>
  <c r="P425" i="3"/>
  <c r="Q425" i="3"/>
  <c r="R425" i="3"/>
  <c r="L230" i="3"/>
  <c r="O230" i="3"/>
  <c r="P230" i="3"/>
  <c r="Q230" i="3"/>
  <c r="R230" i="3"/>
  <c r="L408" i="3"/>
  <c r="O408" i="3"/>
  <c r="P408" i="3"/>
  <c r="Q408" i="3"/>
  <c r="R408" i="3"/>
  <c r="L303" i="3"/>
  <c r="O303" i="3"/>
  <c r="P303" i="3"/>
  <c r="Q303" i="3"/>
  <c r="R303" i="3"/>
  <c r="L525" i="3"/>
  <c r="O525" i="3"/>
  <c r="P525" i="3"/>
  <c r="Q525" i="3"/>
  <c r="R525" i="3"/>
  <c r="L233" i="3"/>
  <c r="O233" i="3"/>
  <c r="P233" i="3"/>
  <c r="Q233" i="3"/>
  <c r="R233" i="3"/>
  <c r="L170" i="3"/>
  <c r="O170" i="3"/>
  <c r="P170" i="3"/>
  <c r="Q170" i="3"/>
  <c r="R170" i="3"/>
  <c r="L464" i="3"/>
  <c r="O464" i="3"/>
  <c r="P464" i="3"/>
  <c r="Q464" i="3"/>
  <c r="R464" i="3"/>
  <c r="L33" i="3"/>
  <c r="O33" i="3"/>
  <c r="P33" i="3"/>
  <c r="Q33" i="3"/>
  <c r="R33" i="3"/>
  <c r="L468" i="3"/>
  <c r="O468" i="3"/>
  <c r="P468" i="3"/>
  <c r="Q468" i="3"/>
  <c r="R468" i="3"/>
  <c r="L159" i="3"/>
  <c r="O159" i="3"/>
  <c r="P159" i="3"/>
  <c r="Q159" i="3"/>
  <c r="R159" i="3"/>
  <c r="L30" i="3"/>
  <c r="O30" i="3"/>
  <c r="P30" i="3"/>
  <c r="Q30" i="3"/>
  <c r="R30" i="3"/>
  <c r="L245" i="3"/>
  <c r="O245" i="3"/>
  <c r="P245" i="3"/>
  <c r="Q245" i="3"/>
  <c r="R245" i="3"/>
  <c r="L211" i="3"/>
  <c r="O211" i="3"/>
  <c r="P211" i="3"/>
  <c r="Q211" i="3"/>
  <c r="R211" i="3"/>
  <c r="L370" i="3"/>
  <c r="O370" i="3"/>
  <c r="P370" i="3"/>
  <c r="Q370" i="3"/>
  <c r="R370" i="3"/>
  <c r="L241" i="3"/>
  <c r="O241" i="3"/>
  <c r="P241" i="3"/>
  <c r="Q241" i="3"/>
  <c r="R241" i="3"/>
  <c r="L364" i="3"/>
  <c r="O364" i="3"/>
  <c r="P364" i="3"/>
  <c r="Q364" i="3"/>
  <c r="R364" i="3"/>
  <c r="L358" i="3"/>
  <c r="O358" i="3"/>
  <c r="P358" i="3"/>
  <c r="Q358" i="3"/>
  <c r="R358" i="3"/>
  <c r="L225" i="3"/>
  <c r="O225" i="3"/>
  <c r="P225" i="3"/>
  <c r="Q225" i="3"/>
  <c r="R225" i="3"/>
  <c r="L207" i="3"/>
  <c r="O207" i="3"/>
  <c r="P207" i="3"/>
  <c r="Q207" i="3"/>
  <c r="R207" i="3"/>
  <c r="L92" i="3"/>
  <c r="O92" i="3"/>
  <c r="P92" i="3"/>
  <c r="Q92" i="3"/>
  <c r="R92" i="3"/>
  <c r="L584" i="3"/>
  <c r="O584" i="3"/>
  <c r="P584" i="3"/>
  <c r="Q584" i="3"/>
  <c r="R584" i="3"/>
  <c r="L169" i="3"/>
  <c r="O169" i="3"/>
  <c r="P169" i="3"/>
  <c r="Q169" i="3"/>
  <c r="R169" i="3"/>
  <c r="L571" i="3"/>
  <c r="O571" i="3"/>
  <c r="P571" i="3"/>
  <c r="Q571" i="3"/>
  <c r="R571" i="3"/>
  <c r="L124" i="3"/>
  <c r="O124" i="3"/>
  <c r="P124" i="3"/>
  <c r="Q124" i="3"/>
  <c r="R124" i="3"/>
  <c r="L314" i="3"/>
  <c r="O314" i="3"/>
  <c r="P314" i="3"/>
  <c r="Q314" i="3"/>
  <c r="R314" i="3"/>
  <c r="L204" i="3"/>
  <c r="O204" i="3"/>
  <c r="P204" i="3"/>
  <c r="Q204" i="3"/>
  <c r="R204" i="3"/>
  <c r="L39" i="3"/>
  <c r="O39" i="3"/>
  <c r="P39" i="3"/>
  <c r="Q39" i="3"/>
  <c r="R39" i="3"/>
  <c r="L261" i="3"/>
  <c r="O261" i="3"/>
  <c r="P261" i="3"/>
  <c r="Q261" i="3"/>
  <c r="R261" i="3"/>
  <c r="L519" i="3"/>
  <c r="O519" i="3"/>
  <c r="P519" i="3"/>
  <c r="Q519" i="3"/>
  <c r="R519" i="3"/>
  <c r="L480" i="3"/>
  <c r="O480" i="3"/>
  <c r="P480" i="3"/>
  <c r="Q480" i="3"/>
  <c r="R480" i="3"/>
  <c r="L353" i="3"/>
  <c r="O353" i="3"/>
  <c r="P353" i="3"/>
  <c r="Q353" i="3"/>
  <c r="R353" i="3"/>
  <c r="L563" i="3"/>
  <c r="O563" i="3"/>
  <c r="P563" i="3"/>
  <c r="Q563" i="3"/>
  <c r="R563" i="3"/>
  <c r="L406" i="3"/>
  <c r="O406" i="3"/>
  <c r="P406" i="3"/>
  <c r="Q406" i="3"/>
  <c r="R406" i="3"/>
  <c r="L444" i="3"/>
  <c r="O444" i="3"/>
  <c r="P444" i="3"/>
  <c r="Q444" i="3"/>
  <c r="R444" i="3"/>
  <c r="L213" i="3"/>
  <c r="O213" i="3"/>
  <c r="P213" i="3"/>
  <c r="Q213" i="3"/>
  <c r="R213" i="3"/>
  <c r="L362" i="3"/>
  <c r="O362" i="3"/>
  <c r="P362" i="3"/>
  <c r="Q362" i="3"/>
  <c r="R362" i="3"/>
  <c r="L36" i="3"/>
  <c r="O36" i="3"/>
  <c r="P36" i="3"/>
  <c r="Q36" i="3"/>
  <c r="R36" i="3"/>
  <c r="L214" i="3"/>
  <c r="O214" i="3"/>
  <c r="P214" i="3"/>
  <c r="Q214" i="3"/>
  <c r="R214" i="3"/>
  <c r="L54" i="3"/>
  <c r="O54" i="3"/>
  <c r="P54" i="3"/>
  <c r="Q54" i="3"/>
  <c r="R54" i="3"/>
  <c r="L83" i="3"/>
  <c r="O83" i="3"/>
  <c r="P83" i="3"/>
  <c r="Q83" i="3"/>
  <c r="R83" i="3"/>
  <c r="L427" i="3"/>
  <c r="O427" i="3"/>
  <c r="P427" i="3"/>
  <c r="Q427" i="3"/>
  <c r="R427" i="3"/>
  <c r="L498" i="3"/>
  <c r="O498" i="3"/>
  <c r="P498" i="3"/>
  <c r="Q498" i="3"/>
  <c r="R498" i="3"/>
  <c r="L98" i="3"/>
  <c r="O98" i="3"/>
  <c r="P98" i="3"/>
  <c r="Q98" i="3"/>
  <c r="R98" i="3"/>
  <c r="L270" i="3"/>
  <c r="O270" i="3"/>
  <c r="P270" i="3"/>
  <c r="Q270" i="3"/>
  <c r="R270" i="3"/>
  <c r="L215" i="3"/>
  <c r="O215" i="3"/>
  <c r="P215" i="3"/>
  <c r="Q215" i="3"/>
  <c r="R215" i="3"/>
  <c r="L391" i="3"/>
  <c r="O391" i="3"/>
  <c r="P391" i="3"/>
  <c r="Q391" i="3"/>
  <c r="R391" i="3"/>
  <c r="L275" i="3"/>
  <c r="O275" i="3"/>
  <c r="P275" i="3"/>
  <c r="Q275" i="3"/>
  <c r="R275" i="3"/>
  <c r="L117" i="3"/>
  <c r="O117" i="3"/>
  <c r="P117" i="3"/>
  <c r="Q117" i="3"/>
  <c r="R117" i="3"/>
  <c r="L158" i="3"/>
  <c r="O158" i="3"/>
  <c r="P158" i="3"/>
  <c r="Q158" i="3"/>
  <c r="R158" i="3"/>
  <c r="L67" i="3"/>
  <c r="O67" i="3"/>
  <c r="P67" i="3"/>
  <c r="Q67" i="3"/>
  <c r="R67" i="3"/>
  <c r="L132" i="3"/>
  <c r="O132" i="3"/>
  <c r="P132" i="3"/>
  <c r="Q132" i="3"/>
  <c r="R132" i="3"/>
  <c r="L44" i="3"/>
  <c r="O44" i="3"/>
  <c r="P44" i="3"/>
  <c r="Q44" i="3"/>
  <c r="R44" i="3"/>
  <c r="L423" i="3"/>
  <c r="O423" i="3"/>
  <c r="P423" i="3"/>
  <c r="Q423" i="3"/>
  <c r="R423" i="3"/>
  <c r="L326" i="3"/>
  <c r="O326" i="3"/>
  <c r="P326" i="3"/>
  <c r="Q326" i="3"/>
  <c r="R326" i="3"/>
  <c r="L324" i="3"/>
  <c r="O324" i="3"/>
  <c r="P324" i="3"/>
  <c r="Q324" i="3"/>
  <c r="R324" i="3"/>
  <c r="L123" i="3"/>
  <c r="O123" i="3"/>
  <c r="P123" i="3"/>
  <c r="Q123" i="3"/>
  <c r="R123" i="3"/>
  <c r="L162" i="3"/>
  <c r="O162" i="3"/>
  <c r="P162" i="3"/>
  <c r="Q162" i="3"/>
  <c r="R162" i="3"/>
  <c r="L473" i="3"/>
  <c r="O473" i="3"/>
  <c r="P473" i="3"/>
  <c r="Q473" i="3"/>
  <c r="R473" i="3"/>
  <c r="L585" i="3"/>
  <c r="O585" i="3"/>
  <c r="P585" i="3"/>
  <c r="Q585" i="3"/>
  <c r="R585" i="3"/>
  <c r="L292" i="3"/>
  <c r="O292" i="3"/>
  <c r="P292" i="3"/>
  <c r="Q292" i="3"/>
  <c r="R292" i="3"/>
  <c r="L564" i="3"/>
  <c r="O564" i="3"/>
  <c r="P564" i="3"/>
  <c r="Q564" i="3"/>
  <c r="R564" i="3"/>
  <c r="L8" i="3"/>
  <c r="O8" i="3"/>
  <c r="P8" i="3"/>
  <c r="Q8" i="3"/>
  <c r="R8" i="3"/>
  <c r="L491" i="3"/>
  <c r="O491" i="3"/>
  <c r="P491" i="3"/>
  <c r="Q491" i="3"/>
  <c r="R491" i="3"/>
  <c r="L520" i="3"/>
  <c r="O520" i="3"/>
  <c r="P520" i="3"/>
  <c r="Q520" i="3"/>
  <c r="R520" i="3"/>
  <c r="L524" i="3"/>
  <c r="O524" i="3"/>
  <c r="P524" i="3"/>
  <c r="Q524" i="3"/>
  <c r="R524" i="3"/>
  <c r="L583" i="3"/>
  <c r="O583" i="3"/>
  <c r="P583" i="3"/>
  <c r="Q583" i="3"/>
  <c r="R583" i="3"/>
  <c r="L296" i="3"/>
  <c r="O296" i="3"/>
  <c r="P296" i="3"/>
  <c r="Q296" i="3"/>
  <c r="R296" i="3"/>
  <c r="L428" i="3"/>
  <c r="O428" i="3"/>
  <c r="P428" i="3"/>
  <c r="Q428" i="3"/>
  <c r="R428" i="3"/>
  <c r="L91" i="3"/>
  <c r="O91" i="3"/>
  <c r="P91" i="3"/>
  <c r="Q91" i="3"/>
  <c r="R91" i="3"/>
  <c r="L354" i="3"/>
  <c r="O354" i="3"/>
  <c r="P354" i="3"/>
  <c r="Q354" i="3"/>
  <c r="R354" i="3"/>
  <c r="L399" i="3"/>
  <c r="O399" i="3"/>
  <c r="P399" i="3"/>
  <c r="Q399" i="3"/>
  <c r="R399" i="3"/>
  <c r="L313" i="3"/>
  <c r="O313" i="3"/>
  <c r="P313" i="3"/>
  <c r="Q313" i="3"/>
  <c r="R313" i="3"/>
  <c r="L375" i="3"/>
  <c r="O375" i="3"/>
  <c r="P375" i="3"/>
  <c r="Q375" i="3"/>
  <c r="R375" i="3"/>
  <c r="L306" i="3"/>
  <c r="O306" i="3"/>
  <c r="P306" i="3"/>
  <c r="Q306" i="3"/>
  <c r="R306" i="3"/>
  <c r="L471" i="3"/>
  <c r="O471" i="3"/>
  <c r="P471" i="3"/>
  <c r="Q471" i="3"/>
  <c r="R471" i="3"/>
  <c r="L394" i="3"/>
  <c r="O394" i="3"/>
  <c r="P394" i="3"/>
  <c r="Q394" i="3"/>
  <c r="R394" i="3"/>
  <c r="L146" i="3"/>
  <c r="O146" i="3"/>
  <c r="P146" i="3"/>
  <c r="Q146" i="3"/>
  <c r="R146" i="3"/>
  <c r="L164" i="3"/>
  <c r="O164" i="3"/>
  <c r="P164" i="3"/>
  <c r="Q164" i="3"/>
  <c r="R164" i="3"/>
  <c r="L378" i="3"/>
  <c r="O378" i="3"/>
  <c r="P378" i="3"/>
  <c r="Q378" i="3"/>
  <c r="R378" i="3"/>
  <c r="L157" i="3"/>
  <c r="O157" i="3"/>
  <c r="P157" i="3"/>
  <c r="Q157" i="3"/>
  <c r="R157" i="3"/>
  <c r="L360" i="3"/>
  <c r="O360" i="3"/>
  <c r="P360" i="3"/>
  <c r="Q360" i="3"/>
  <c r="R360" i="3"/>
  <c r="L260" i="3"/>
  <c r="O260" i="3"/>
  <c r="P260" i="3"/>
  <c r="Q260" i="3"/>
  <c r="R260" i="3"/>
  <c r="L533" i="3"/>
  <c r="O533" i="3"/>
  <c r="P533" i="3"/>
  <c r="Q533" i="3"/>
  <c r="R533" i="3"/>
  <c r="L349" i="3"/>
  <c r="O349" i="3"/>
  <c r="P349" i="3"/>
  <c r="Q349" i="3"/>
  <c r="R349" i="3"/>
  <c r="L298" i="3"/>
  <c r="O298" i="3"/>
  <c r="P298" i="3"/>
  <c r="Q298" i="3"/>
  <c r="R298" i="3"/>
  <c r="L481" i="3"/>
  <c r="O481" i="3"/>
  <c r="P481" i="3"/>
  <c r="Q481" i="3"/>
  <c r="R481" i="3"/>
  <c r="L136" i="3"/>
  <c r="O136" i="3"/>
  <c r="P136" i="3"/>
  <c r="Q136" i="3"/>
  <c r="R136" i="3"/>
  <c r="L205" i="3"/>
  <c r="O205" i="3"/>
  <c r="P205" i="3"/>
  <c r="Q205" i="3"/>
  <c r="R205" i="3"/>
  <c r="L442" i="3"/>
  <c r="O442" i="3"/>
  <c r="P442" i="3"/>
  <c r="Q442" i="3"/>
  <c r="R442" i="3"/>
  <c r="L549" i="3"/>
  <c r="O549" i="3"/>
  <c r="P549" i="3"/>
  <c r="Q549" i="3"/>
  <c r="R549" i="3"/>
  <c r="L334" i="3"/>
  <c r="O334" i="3"/>
  <c r="P334" i="3"/>
  <c r="Q334" i="3"/>
  <c r="R334" i="3"/>
  <c r="L212" i="3"/>
  <c r="O212" i="3"/>
  <c r="P212" i="3"/>
  <c r="Q212" i="3"/>
  <c r="R212" i="3"/>
  <c r="L32" i="3"/>
  <c r="O32" i="3"/>
  <c r="P32" i="3"/>
  <c r="Q32" i="3"/>
  <c r="R32" i="3"/>
  <c r="L113" i="3"/>
  <c r="O113" i="3"/>
  <c r="P113" i="3"/>
  <c r="Q113" i="3"/>
  <c r="R113" i="3"/>
  <c r="L4" i="3"/>
  <c r="O4" i="3"/>
  <c r="P4" i="3"/>
  <c r="Q4" i="3"/>
  <c r="R4" i="3"/>
  <c r="L109" i="3"/>
  <c r="O109" i="3"/>
  <c r="P109" i="3"/>
  <c r="Q109" i="3"/>
  <c r="R109" i="3"/>
  <c r="L530" i="3"/>
  <c r="O530" i="3"/>
  <c r="P530" i="3"/>
  <c r="Q530" i="3"/>
  <c r="R530" i="3"/>
  <c r="L492" i="3"/>
  <c r="O492" i="3"/>
  <c r="P492" i="3"/>
  <c r="Q492" i="3"/>
  <c r="R492" i="3"/>
  <c r="L31" i="3"/>
  <c r="O31" i="3"/>
  <c r="P31" i="3"/>
  <c r="Q31" i="3"/>
  <c r="R31" i="3"/>
  <c r="L279" i="3"/>
  <c r="O279" i="3"/>
  <c r="P279" i="3"/>
  <c r="Q279" i="3"/>
  <c r="R279" i="3"/>
  <c r="L516" i="3"/>
  <c r="O516" i="3"/>
  <c r="P516" i="3"/>
  <c r="Q516" i="3"/>
  <c r="R516" i="3"/>
  <c r="L167" i="3"/>
  <c r="O167" i="3"/>
  <c r="P167" i="3"/>
  <c r="Q167" i="3"/>
  <c r="R167" i="3"/>
  <c r="L415" i="3"/>
  <c r="O415" i="3"/>
  <c r="P415" i="3"/>
  <c r="Q415" i="3"/>
  <c r="R415" i="3"/>
  <c r="L26" i="3"/>
  <c r="O26" i="3"/>
  <c r="P26" i="3"/>
  <c r="Q26" i="3"/>
  <c r="R26" i="3"/>
  <c r="L556" i="3"/>
  <c r="O556" i="3"/>
  <c r="P556" i="3"/>
  <c r="Q556" i="3"/>
  <c r="R556" i="3"/>
  <c r="L552" i="3"/>
  <c r="O552" i="3"/>
  <c r="P552" i="3"/>
  <c r="Q552" i="3"/>
  <c r="R552" i="3"/>
  <c r="L11" i="3"/>
  <c r="O11" i="3"/>
  <c r="P11" i="3"/>
  <c r="Q11" i="3"/>
  <c r="R11" i="3"/>
  <c r="L467" i="3"/>
  <c r="O467" i="3"/>
  <c r="P467" i="3"/>
  <c r="Q467" i="3"/>
  <c r="R467" i="3"/>
  <c r="L437" i="3"/>
  <c r="O437" i="3"/>
  <c r="P437" i="3"/>
  <c r="Q437" i="3"/>
  <c r="R437" i="3"/>
  <c r="L43" i="3"/>
  <c r="O43" i="3"/>
  <c r="P43" i="3"/>
  <c r="Q43" i="3"/>
  <c r="R43" i="3"/>
  <c r="L172" i="3"/>
  <c r="O172" i="3"/>
  <c r="P172" i="3"/>
  <c r="Q172" i="3"/>
  <c r="R172" i="3"/>
  <c r="L327" i="3"/>
  <c r="O327" i="3"/>
  <c r="P327" i="3"/>
  <c r="Q327" i="3"/>
  <c r="R327" i="3"/>
  <c r="L312" i="3"/>
  <c r="O312" i="3"/>
  <c r="P312" i="3"/>
  <c r="Q312" i="3"/>
  <c r="R312" i="3"/>
  <c r="L465" i="3"/>
  <c r="O465" i="3"/>
  <c r="P465" i="3"/>
  <c r="Q465" i="3"/>
  <c r="R465" i="3"/>
  <c r="L348" i="3"/>
  <c r="O348" i="3"/>
  <c r="P348" i="3"/>
  <c r="Q348" i="3"/>
  <c r="R348" i="3"/>
  <c r="L150" i="3"/>
  <c r="O150" i="3"/>
  <c r="P150" i="3"/>
  <c r="Q150" i="3"/>
  <c r="R150" i="3"/>
  <c r="L78" i="3"/>
  <c r="O78" i="3"/>
  <c r="P78" i="3"/>
  <c r="Q78" i="3"/>
  <c r="R78" i="3"/>
  <c r="L385" i="3"/>
  <c r="O385" i="3"/>
  <c r="P385" i="3"/>
  <c r="Q385" i="3"/>
  <c r="R385" i="3"/>
  <c r="L60" i="3"/>
  <c r="O60" i="3"/>
  <c r="P60" i="3"/>
  <c r="Q60" i="3"/>
  <c r="R60" i="3"/>
  <c r="L363" i="3"/>
  <c r="O363" i="3"/>
  <c r="P363" i="3"/>
  <c r="Q363" i="3"/>
  <c r="R363" i="3"/>
  <c r="L282" i="3"/>
  <c r="O282" i="3"/>
  <c r="P282" i="3"/>
  <c r="Q282" i="3"/>
  <c r="R282" i="3"/>
  <c r="L256" i="3"/>
  <c r="O256" i="3"/>
  <c r="P256" i="3"/>
  <c r="Q256" i="3"/>
  <c r="R256" i="3"/>
  <c r="L502" i="3"/>
  <c r="O502" i="3"/>
  <c r="P502" i="3"/>
  <c r="Q502" i="3"/>
  <c r="R502" i="3"/>
  <c r="L19" i="3"/>
  <c r="O19" i="3"/>
  <c r="P19" i="3"/>
  <c r="Q19" i="3"/>
  <c r="R19" i="3"/>
  <c r="L88" i="3"/>
  <c r="O88" i="3"/>
  <c r="P88" i="3"/>
  <c r="Q88" i="3"/>
  <c r="R88" i="3"/>
  <c r="L553" i="3"/>
  <c r="O553" i="3"/>
  <c r="P553" i="3"/>
  <c r="Q553" i="3"/>
  <c r="R553" i="3"/>
  <c r="L155" i="3"/>
  <c r="O155" i="3"/>
  <c r="P155" i="3"/>
  <c r="Q155" i="3"/>
  <c r="R155" i="3"/>
  <c r="L496" i="3"/>
  <c r="O496" i="3"/>
  <c r="P496" i="3"/>
  <c r="Q496" i="3"/>
  <c r="R496" i="3"/>
  <c r="L301" i="3"/>
  <c r="O301" i="3"/>
  <c r="P301" i="3"/>
  <c r="Q301" i="3"/>
  <c r="R301" i="3"/>
  <c r="L365" i="3"/>
  <c r="O365" i="3"/>
  <c r="P365" i="3"/>
  <c r="Q365" i="3"/>
  <c r="R365" i="3"/>
  <c r="L14" i="3"/>
  <c r="O14" i="3"/>
  <c r="P14" i="3"/>
  <c r="Q14" i="3"/>
  <c r="R14" i="3"/>
  <c r="L412" i="3"/>
  <c r="O412" i="3"/>
  <c r="P412" i="3"/>
  <c r="Q412" i="3"/>
  <c r="R412" i="3"/>
  <c r="L50" i="3"/>
  <c r="O50" i="3"/>
  <c r="P50" i="3"/>
  <c r="Q50" i="3"/>
  <c r="R50" i="3"/>
  <c r="L96" i="3"/>
  <c r="O96" i="3"/>
  <c r="P96" i="3"/>
  <c r="Q96" i="3"/>
  <c r="R96" i="3"/>
  <c r="L251" i="3"/>
  <c r="O251" i="3"/>
  <c r="P251" i="3"/>
  <c r="Q251" i="3"/>
  <c r="R251" i="3"/>
  <c r="L332" i="3"/>
  <c r="O332" i="3"/>
  <c r="P332" i="3"/>
  <c r="Q332" i="3"/>
  <c r="R332" i="3"/>
  <c r="L120" i="3"/>
  <c r="O120" i="3"/>
  <c r="P120" i="3"/>
  <c r="Q120" i="3"/>
  <c r="R120" i="3"/>
  <c r="L548" i="3"/>
  <c r="O548" i="3"/>
  <c r="P548" i="3"/>
  <c r="Q548" i="3"/>
  <c r="R548" i="3"/>
  <c r="L182" i="3"/>
  <c r="O182" i="3"/>
  <c r="P182" i="3"/>
  <c r="Q182" i="3"/>
  <c r="R182" i="3"/>
  <c r="L119" i="3"/>
  <c r="O119" i="3"/>
  <c r="P119" i="3"/>
  <c r="Q119" i="3"/>
  <c r="R119" i="3"/>
  <c r="L305" i="3"/>
  <c r="O305" i="3"/>
  <c r="P305" i="3"/>
  <c r="Q305" i="3"/>
  <c r="R305" i="3"/>
  <c r="L161" i="3"/>
  <c r="O161" i="3"/>
  <c r="P161" i="3"/>
  <c r="Q161" i="3"/>
  <c r="R161" i="3"/>
  <c r="L258" i="3"/>
  <c r="O258" i="3"/>
  <c r="P258" i="3"/>
  <c r="Q258" i="3"/>
  <c r="R258" i="3"/>
  <c r="L75" i="3"/>
  <c r="O75" i="3"/>
  <c r="P75" i="3"/>
  <c r="Q75" i="3"/>
  <c r="R75" i="3"/>
  <c r="L90" i="3"/>
  <c r="O90" i="3"/>
  <c r="P90" i="3"/>
  <c r="Q90" i="3"/>
  <c r="R90" i="3"/>
  <c r="L430" i="3"/>
  <c r="O430" i="3"/>
  <c r="P430" i="3"/>
  <c r="Q430" i="3"/>
  <c r="R430" i="3"/>
  <c r="L71" i="3"/>
  <c r="O71" i="3"/>
  <c r="P71" i="3"/>
  <c r="Q71" i="3"/>
  <c r="R71" i="3"/>
  <c r="L501" i="3"/>
  <c r="O501" i="3"/>
  <c r="P501" i="3"/>
  <c r="Q501" i="3"/>
  <c r="R501" i="3"/>
  <c r="L219" i="3"/>
  <c r="O219" i="3"/>
  <c r="P219" i="3"/>
  <c r="Q219" i="3"/>
  <c r="R219" i="3"/>
  <c r="L189" i="3"/>
  <c r="O189" i="3"/>
  <c r="P189" i="3"/>
  <c r="Q189" i="3"/>
  <c r="R189" i="3"/>
  <c r="L243" i="3"/>
  <c r="O243" i="3"/>
  <c r="P243" i="3"/>
  <c r="Q243" i="3"/>
  <c r="R243" i="3"/>
  <c r="L463" i="3"/>
  <c r="O463" i="3"/>
  <c r="P463" i="3"/>
  <c r="Q463" i="3"/>
  <c r="R463" i="3"/>
  <c r="L540" i="3"/>
  <c r="O540" i="3"/>
  <c r="P540" i="3"/>
  <c r="Q540" i="3"/>
  <c r="R540" i="3"/>
  <c r="L381" i="3"/>
  <c r="O381" i="3"/>
  <c r="P381" i="3"/>
  <c r="Q381" i="3"/>
  <c r="R381" i="3"/>
  <c r="L489" i="3"/>
  <c r="O489" i="3"/>
  <c r="P489" i="3"/>
  <c r="Q489" i="3"/>
  <c r="R489" i="3"/>
  <c r="L566" i="3"/>
  <c r="O566" i="3"/>
  <c r="P566" i="3"/>
  <c r="Q566" i="3"/>
  <c r="R566" i="3"/>
  <c r="L265" i="3"/>
  <c r="O265" i="3"/>
  <c r="P265" i="3"/>
  <c r="Q265" i="3"/>
  <c r="R265" i="3"/>
  <c r="L497" i="3"/>
  <c r="O497" i="3"/>
  <c r="P497" i="3"/>
  <c r="Q497" i="3"/>
  <c r="R497" i="3"/>
  <c r="L72" i="3"/>
  <c r="O72" i="3"/>
  <c r="P72" i="3"/>
  <c r="Q72" i="3"/>
  <c r="R72" i="3"/>
  <c r="L184" i="3"/>
  <c r="O184" i="3"/>
  <c r="P184" i="3"/>
  <c r="Q184" i="3"/>
  <c r="R184" i="3"/>
  <c r="L482" i="3"/>
  <c r="O482" i="3"/>
  <c r="P482" i="3"/>
  <c r="Q482" i="3"/>
  <c r="R482" i="3"/>
  <c r="L294" i="3"/>
  <c r="O294" i="3"/>
  <c r="P294" i="3"/>
  <c r="Q294" i="3"/>
  <c r="R294" i="3"/>
  <c r="L511" i="3"/>
  <c r="O511" i="3"/>
  <c r="P511" i="3"/>
  <c r="Q511" i="3"/>
  <c r="R511" i="3"/>
  <c r="L262" i="3"/>
  <c r="O262" i="3"/>
  <c r="P262" i="3"/>
  <c r="Q262" i="3"/>
  <c r="R262" i="3"/>
  <c r="L238" i="3"/>
  <c r="O238" i="3"/>
  <c r="P238" i="3"/>
  <c r="Q238" i="3"/>
  <c r="R238" i="3"/>
  <c r="L154" i="3"/>
  <c r="O154" i="3"/>
  <c r="P154" i="3"/>
  <c r="Q154" i="3"/>
  <c r="R154" i="3"/>
  <c r="L361" i="3"/>
  <c r="O361" i="3"/>
  <c r="P361" i="3"/>
  <c r="Q361" i="3"/>
  <c r="R361" i="3"/>
  <c r="L29" i="3"/>
  <c r="O29" i="3"/>
  <c r="P29" i="3"/>
  <c r="Q29" i="3"/>
  <c r="R29" i="3"/>
  <c r="L52" i="3"/>
  <c r="O52" i="3"/>
  <c r="P52" i="3"/>
  <c r="Q52" i="3"/>
  <c r="R52" i="3"/>
  <c r="L140" i="3"/>
  <c r="O140" i="3"/>
  <c r="P140" i="3"/>
  <c r="Q140" i="3"/>
  <c r="R140" i="3"/>
  <c r="L149" i="3"/>
  <c r="O149" i="3"/>
  <c r="P149" i="3"/>
  <c r="Q149" i="3"/>
  <c r="R149" i="3"/>
  <c r="L411" i="3"/>
  <c r="O411" i="3"/>
  <c r="P411" i="3"/>
  <c r="Q411" i="3"/>
  <c r="R411" i="3"/>
  <c r="L397" i="3"/>
  <c r="O397" i="3"/>
  <c r="P397" i="3"/>
  <c r="Q397" i="3"/>
  <c r="R397" i="3"/>
  <c r="L20" i="3"/>
  <c r="O20" i="3"/>
  <c r="P20" i="3"/>
  <c r="Q20" i="3"/>
  <c r="R20" i="3"/>
  <c r="L206" i="3"/>
  <c r="O206" i="3"/>
  <c r="P206" i="3"/>
  <c r="Q206" i="3"/>
  <c r="R206" i="3"/>
  <c r="L581" i="3"/>
  <c r="O581" i="3"/>
  <c r="P581" i="3"/>
  <c r="Q581" i="3"/>
  <c r="R581" i="3"/>
  <c r="L180" i="3"/>
  <c r="O180" i="3"/>
  <c r="P180" i="3"/>
  <c r="Q180" i="3"/>
  <c r="R180" i="3"/>
  <c r="L356" i="3"/>
  <c r="O356" i="3"/>
  <c r="P356" i="3"/>
  <c r="Q356" i="3"/>
  <c r="R356" i="3"/>
  <c r="L18" i="3"/>
  <c r="O18" i="3"/>
  <c r="P18" i="3"/>
  <c r="Q18" i="3"/>
  <c r="R18" i="3"/>
  <c r="L414" i="3"/>
  <c r="O414" i="3"/>
  <c r="P414" i="3"/>
  <c r="Q414" i="3"/>
  <c r="R414" i="3"/>
  <c r="L6" i="3"/>
  <c r="O6" i="3"/>
  <c r="P6" i="3"/>
  <c r="Q6" i="3"/>
  <c r="R6" i="3"/>
  <c r="L446" i="3"/>
  <c r="O446" i="3"/>
  <c r="P446" i="3"/>
  <c r="Q446" i="3"/>
  <c r="R446" i="3"/>
  <c r="L246" i="3"/>
  <c r="O246" i="3"/>
  <c r="P246" i="3"/>
  <c r="Q246" i="3"/>
  <c r="R246" i="3"/>
  <c r="L450" i="3"/>
  <c r="O450" i="3"/>
  <c r="P450" i="3"/>
  <c r="Q450" i="3"/>
  <c r="R450" i="3"/>
  <c r="L235" i="3"/>
  <c r="O235" i="3"/>
  <c r="P235" i="3"/>
  <c r="Q235" i="3"/>
  <c r="R235" i="3"/>
  <c r="L576" i="3"/>
  <c r="O576" i="3"/>
  <c r="P576" i="3"/>
  <c r="Q576" i="3"/>
  <c r="R576" i="3"/>
  <c r="L142" i="3"/>
  <c r="O142" i="3"/>
  <c r="P142" i="3"/>
  <c r="Q142" i="3"/>
  <c r="R142" i="3"/>
  <c r="L55" i="3"/>
  <c r="O55" i="3"/>
  <c r="P55" i="3"/>
  <c r="Q55" i="3"/>
  <c r="R55" i="3"/>
  <c r="L351" i="3"/>
  <c r="O351" i="3"/>
  <c r="P351" i="3"/>
  <c r="Q351" i="3"/>
  <c r="R351" i="3"/>
  <c r="L3" i="3"/>
  <c r="O3" i="3"/>
  <c r="P3" i="3"/>
  <c r="Q3" i="3"/>
  <c r="R3" i="3"/>
  <c r="L531" i="3"/>
  <c r="O531" i="3"/>
  <c r="P531" i="3"/>
  <c r="Q531" i="3"/>
  <c r="R531" i="3"/>
  <c r="L373" i="3"/>
  <c r="O373" i="3"/>
  <c r="P373" i="3"/>
  <c r="Q373" i="3"/>
  <c r="R373" i="3"/>
  <c r="L557" i="3"/>
  <c r="O557" i="3"/>
  <c r="P557" i="3"/>
  <c r="Q557" i="3"/>
  <c r="R557" i="3"/>
  <c r="L485" i="3"/>
  <c r="O485" i="3"/>
  <c r="P485" i="3"/>
  <c r="Q485" i="3"/>
  <c r="R485" i="3"/>
  <c r="L99" i="3"/>
  <c r="O99" i="3"/>
  <c r="P99" i="3"/>
  <c r="Q99" i="3"/>
  <c r="R99" i="3"/>
  <c r="L579" i="3"/>
  <c r="O579" i="3"/>
  <c r="P579" i="3"/>
  <c r="Q579" i="3"/>
  <c r="R579" i="3"/>
  <c r="L231" i="3"/>
  <c r="O231" i="3"/>
  <c r="P231" i="3"/>
  <c r="Q231" i="3"/>
  <c r="R231" i="3"/>
  <c r="L545" i="3"/>
  <c r="O545" i="3"/>
  <c r="P545" i="3"/>
  <c r="Q545" i="3"/>
  <c r="R545" i="3"/>
  <c r="L34" i="3"/>
  <c r="O34" i="3"/>
  <c r="P34" i="3"/>
  <c r="Q34" i="3"/>
  <c r="R34" i="3"/>
  <c r="L506" i="3"/>
  <c r="O506" i="3"/>
  <c r="P506" i="3"/>
  <c r="Q506" i="3"/>
  <c r="R506" i="3"/>
  <c r="L253" i="3"/>
  <c r="O253" i="3"/>
  <c r="P253" i="3"/>
  <c r="Q253" i="3"/>
  <c r="R253" i="3"/>
  <c r="L240" i="3"/>
  <c r="O240" i="3"/>
  <c r="P240" i="3"/>
  <c r="Q240" i="3"/>
  <c r="R240" i="3"/>
  <c r="L577" i="3"/>
  <c r="O577" i="3"/>
  <c r="P577" i="3"/>
  <c r="Q577" i="3"/>
  <c r="R577" i="3"/>
  <c r="L371" i="3"/>
  <c r="O371" i="3"/>
  <c r="P371" i="3"/>
  <c r="Q371" i="3"/>
  <c r="R371" i="3"/>
  <c r="L299" i="3"/>
  <c r="O299" i="3"/>
  <c r="P299" i="3"/>
  <c r="Q299" i="3"/>
  <c r="R299" i="3"/>
  <c r="L366" i="3"/>
  <c r="O366" i="3"/>
  <c r="P366" i="3"/>
  <c r="Q366" i="3"/>
  <c r="R366" i="3"/>
  <c r="L236" i="3"/>
  <c r="O236" i="3"/>
  <c r="P236" i="3"/>
  <c r="Q236" i="3"/>
  <c r="R236" i="3"/>
  <c r="L106" i="3"/>
  <c r="O106" i="3"/>
  <c r="P106" i="3"/>
  <c r="Q106" i="3"/>
  <c r="R106" i="3"/>
  <c r="L283" i="3"/>
  <c r="O283" i="3"/>
  <c r="P283" i="3"/>
  <c r="Q283" i="3"/>
  <c r="R283" i="3"/>
  <c r="L147" i="3"/>
  <c r="O147" i="3"/>
  <c r="P147" i="3"/>
  <c r="Q147" i="3"/>
  <c r="R147" i="3"/>
  <c r="L188" i="3"/>
  <c r="O188" i="3"/>
  <c r="P188" i="3"/>
  <c r="Q188" i="3"/>
  <c r="R188" i="3"/>
  <c r="L448" i="3"/>
  <c r="O448" i="3"/>
  <c r="P448" i="3"/>
  <c r="Q448" i="3"/>
  <c r="R448" i="3"/>
  <c r="L426" i="3"/>
  <c r="O426" i="3"/>
  <c r="P426" i="3"/>
  <c r="Q426" i="3"/>
  <c r="R426" i="3"/>
  <c r="L532" i="3"/>
  <c r="O532" i="3"/>
  <c r="P532" i="3"/>
  <c r="Q532" i="3"/>
  <c r="R532" i="3"/>
  <c r="L69" i="3"/>
  <c r="O69" i="3"/>
  <c r="P69" i="3"/>
  <c r="Q69" i="3"/>
  <c r="R69" i="3"/>
  <c r="L192" i="3"/>
  <c r="O192" i="3"/>
  <c r="P192" i="3"/>
  <c r="Q192" i="3"/>
  <c r="R192" i="3"/>
  <c r="L239" i="3"/>
  <c r="O239" i="3"/>
  <c r="P239" i="3"/>
  <c r="Q239" i="3"/>
  <c r="R239" i="3"/>
  <c r="L405" i="3"/>
  <c r="O405" i="3"/>
  <c r="P405" i="3"/>
  <c r="Q405" i="3"/>
  <c r="R405" i="3"/>
  <c r="L49" i="3"/>
  <c r="O49" i="3"/>
  <c r="P49" i="3"/>
  <c r="Q49" i="3"/>
  <c r="R49" i="3"/>
  <c r="L359" i="3"/>
  <c r="O359" i="3"/>
  <c r="P359" i="3"/>
  <c r="Q359" i="3"/>
  <c r="R359" i="3"/>
  <c r="L493" i="3"/>
  <c r="O493" i="3"/>
  <c r="P493" i="3"/>
  <c r="Q493" i="3"/>
  <c r="R493" i="3"/>
  <c r="L248" i="3"/>
  <c r="O248" i="3"/>
  <c r="P248" i="3"/>
  <c r="Q248" i="3"/>
  <c r="R248" i="3"/>
  <c r="L199" i="3"/>
  <c r="O199" i="3"/>
  <c r="P199" i="3"/>
  <c r="Q199" i="3"/>
  <c r="R199" i="3"/>
  <c r="L376" i="3"/>
  <c r="O376" i="3"/>
  <c r="P376" i="3"/>
  <c r="Q376" i="3"/>
  <c r="R376" i="3"/>
  <c r="L582" i="3"/>
  <c r="O582" i="3"/>
  <c r="P582" i="3"/>
  <c r="Q582" i="3"/>
  <c r="R582" i="3"/>
  <c r="L190" i="3"/>
  <c r="O190" i="3"/>
  <c r="P190" i="3"/>
  <c r="Q190" i="3"/>
  <c r="R190" i="3"/>
  <c r="L344" i="3"/>
  <c r="O344" i="3"/>
  <c r="P344" i="3"/>
  <c r="Q344" i="3"/>
  <c r="R344" i="3"/>
  <c r="L77" i="3"/>
  <c r="O77" i="3"/>
  <c r="P77" i="3"/>
  <c r="Q77" i="3"/>
  <c r="R77" i="3"/>
  <c r="L560" i="3"/>
  <c r="O560" i="3"/>
  <c r="P560" i="3"/>
  <c r="Q560" i="3"/>
  <c r="R560" i="3"/>
  <c r="L514" i="3"/>
  <c r="O514" i="3"/>
  <c r="P514" i="3"/>
  <c r="Q514" i="3"/>
  <c r="R514" i="3"/>
  <c r="L121" i="3"/>
  <c r="O121" i="3"/>
  <c r="P121" i="3"/>
  <c r="Q121" i="3"/>
  <c r="R121" i="3"/>
  <c r="L343" i="3"/>
  <c r="O343" i="3"/>
  <c r="P343" i="3"/>
  <c r="Q343" i="3"/>
  <c r="R343" i="3"/>
  <c r="L330" i="3"/>
  <c r="O330" i="3"/>
  <c r="P330" i="3"/>
  <c r="Q330" i="3"/>
  <c r="R330" i="3"/>
  <c r="L273" i="3"/>
  <c r="O273" i="3"/>
  <c r="P273" i="3"/>
  <c r="Q273" i="3"/>
  <c r="R273" i="3"/>
  <c r="L171" i="3"/>
  <c r="O171" i="3"/>
  <c r="P171" i="3"/>
  <c r="Q171" i="3"/>
  <c r="R171" i="3"/>
  <c r="L457" i="3"/>
  <c r="O457" i="3"/>
  <c r="P457" i="3"/>
  <c r="Q457" i="3"/>
  <c r="R457" i="3"/>
  <c r="L435" i="3"/>
  <c r="O435" i="3"/>
  <c r="P435" i="3"/>
  <c r="Q435" i="3"/>
  <c r="R435" i="3"/>
  <c r="L95" i="3"/>
  <c r="O95" i="3"/>
  <c r="P95" i="3"/>
  <c r="Q95" i="3"/>
  <c r="R95" i="3"/>
  <c r="L503" i="3"/>
  <c r="O503" i="3"/>
  <c r="P503" i="3"/>
  <c r="Q503" i="3"/>
  <c r="R503" i="3"/>
  <c r="L269" i="3"/>
  <c r="O269" i="3"/>
  <c r="P269" i="3"/>
  <c r="Q269" i="3"/>
  <c r="R269" i="3"/>
  <c r="L432" i="3"/>
  <c r="O432" i="3"/>
  <c r="P432" i="3"/>
  <c r="Q432" i="3"/>
  <c r="R432" i="3"/>
  <c r="L350" i="3"/>
  <c r="O350" i="3"/>
  <c r="P350" i="3"/>
  <c r="Q350" i="3"/>
  <c r="R350" i="3"/>
  <c r="L504" i="3"/>
  <c r="O504" i="3"/>
  <c r="P504" i="3"/>
  <c r="Q504" i="3"/>
  <c r="R504" i="3"/>
  <c r="L302" i="3"/>
  <c r="O302" i="3"/>
  <c r="P302" i="3"/>
  <c r="Q302" i="3"/>
  <c r="R302" i="3"/>
  <c r="L542" i="3"/>
  <c r="O542" i="3"/>
  <c r="P542" i="3"/>
  <c r="Q542" i="3"/>
  <c r="R542" i="3"/>
  <c r="L21" i="3"/>
  <c r="O21" i="3"/>
  <c r="P21" i="3"/>
  <c r="Q21" i="3"/>
  <c r="R21" i="3"/>
  <c r="L85" i="3"/>
  <c r="O85" i="3"/>
  <c r="P85" i="3"/>
  <c r="Q85" i="3"/>
  <c r="R85" i="3"/>
  <c r="L27" i="3"/>
  <c r="O27" i="3"/>
  <c r="P27" i="3"/>
  <c r="Q27" i="3"/>
  <c r="R27" i="3"/>
  <c r="L487" i="3"/>
  <c r="O487" i="3"/>
  <c r="P487" i="3"/>
  <c r="Q487" i="3"/>
  <c r="R487" i="3"/>
  <c r="L515" i="3"/>
  <c r="O515" i="3"/>
  <c r="P515" i="3"/>
  <c r="Q515" i="3"/>
  <c r="R515" i="3"/>
  <c r="L410" i="3"/>
  <c r="O410" i="3"/>
  <c r="P410" i="3"/>
  <c r="Q410" i="3"/>
  <c r="R410" i="3"/>
  <c r="L220" i="3"/>
  <c r="O220" i="3"/>
  <c r="P220" i="3"/>
  <c r="Q220" i="3"/>
  <c r="R220" i="3"/>
  <c r="L421" i="3"/>
  <c r="O421" i="3"/>
  <c r="P421" i="3"/>
  <c r="Q421" i="3"/>
  <c r="R421" i="3"/>
  <c r="L127" i="3"/>
  <c r="O127" i="3"/>
  <c r="P127" i="3"/>
  <c r="Q127" i="3"/>
  <c r="R127" i="3"/>
  <c r="A585" i="3"/>
  <c r="A165" i="3"/>
  <c r="A365" i="3"/>
  <c r="A290" i="3"/>
  <c r="A531" i="3"/>
  <c r="A573" i="3"/>
  <c r="A503" i="3"/>
  <c r="A413" i="3"/>
  <c r="A62" i="3"/>
  <c r="A121" i="3"/>
  <c r="A406" i="3"/>
  <c r="A360" i="3"/>
  <c r="A355" i="3"/>
  <c r="A547" i="3"/>
  <c r="A418" i="3"/>
  <c r="A21" i="3"/>
  <c r="A523" i="3"/>
  <c r="A416" i="3"/>
  <c r="A455" i="3"/>
  <c r="A81" i="3"/>
  <c r="A441" i="3"/>
  <c r="A321" i="3"/>
  <c r="A460" i="3"/>
  <c r="A109" i="3"/>
  <c r="A423" i="3"/>
  <c r="A231" i="3"/>
  <c r="A501" i="3"/>
  <c r="A176" i="3"/>
  <c r="A517" i="3"/>
  <c r="A230" i="3"/>
  <c r="A506" i="3"/>
  <c r="A255" i="3"/>
  <c r="A569" i="3"/>
  <c r="A429" i="3"/>
  <c r="A38" i="3"/>
  <c r="A45" i="3"/>
  <c r="A202" i="3"/>
  <c r="A84" i="3"/>
  <c r="A106" i="3"/>
  <c r="A91" i="3"/>
  <c r="A316" i="3"/>
  <c r="A466" i="3"/>
  <c r="A77" i="3"/>
  <c r="A194" i="3"/>
  <c r="A335" i="3"/>
  <c r="A561" i="3"/>
  <c r="A39" i="3"/>
  <c r="A391" i="3"/>
  <c r="A491" i="3"/>
  <c r="A7" i="3"/>
  <c r="A114" i="3"/>
  <c r="A246" i="3"/>
  <c r="A20" i="3"/>
  <c r="A140" i="3"/>
  <c r="A46" i="3"/>
  <c r="A198" i="3"/>
  <c r="A69" i="3"/>
  <c r="A462" i="3"/>
  <c r="A535" i="3"/>
  <c r="A381" i="3"/>
  <c r="A537" i="3"/>
  <c r="A78" i="3"/>
  <c r="A123" i="3"/>
  <c r="A380" i="3"/>
  <c r="A532" i="3"/>
  <c r="A72" i="3"/>
  <c r="A179" i="3"/>
  <c r="A488" i="3"/>
  <c r="A161" i="3"/>
  <c r="A526" i="3"/>
  <c r="A543" i="3"/>
  <c r="A3" i="3"/>
  <c r="A410" i="3"/>
  <c r="A393" i="3"/>
  <c r="A219" i="3"/>
  <c r="A408" i="3"/>
  <c r="A34" i="3"/>
  <c r="A533" i="3"/>
  <c r="A226" i="3"/>
  <c r="A430" i="3"/>
  <c r="A275" i="3"/>
  <c r="A90" i="3"/>
  <c r="A510" i="3"/>
  <c r="A250" i="3"/>
  <c r="A330" i="3"/>
  <c r="A480" i="3"/>
  <c r="A459" i="3"/>
  <c r="A152" i="3"/>
  <c r="A513" i="3"/>
  <c r="A292" i="3"/>
  <c r="A495" i="3"/>
  <c r="A529" i="3"/>
  <c r="A490" i="3"/>
  <c r="A467" i="3"/>
  <c r="A243" i="3"/>
  <c r="A164" i="3"/>
  <c r="A361" i="3"/>
  <c r="A208" i="3"/>
  <c r="A485" i="3"/>
  <c r="A489" i="3"/>
  <c r="A568" i="3"/>
  <c r="A500" i="3"/>
  <c r="A544" i="3"/>
  <c r="A52" i="3"/>
  <c r="A180" i="3"/>
  <c r="A405" i="3"/>
  <c r="A347" i="3"/>
  <c r="A58" i="3"/>
  <c r="A26" i="3"/>
  <c r="A549" i="3"/>
  <c r="A494" i="3"/>
  <c r="A115" i="3"/>
  <c r="A452" i="3"/>
  <c r="A134" i="3"/>
  <c r="A367" i="3"/>
  <c r="A97" i="3"/>
  <c r="A85" i="3"/>
  <c r="A419" i="3"/>
  <c r="A269" i="3"/>
  <c r="A311" i="3"/>
  <c r="A70" i="3"/>
  <c r="A468" i="3"/>
  <c r="A276" i="3"/>
  <c r="A473" i="3"/>
  <c r="A155" i="3"/>
  <c r="A334" i="3"/>
  <c r="A32" i="3"/>
  <c r="A55" i="3"/>
  <c r="A402" i="3"/>
  <c r="A471" i="3"/>
  <c r="A188" i="3"/>
  <c r="A225" i="3"/>
  <c r="A528" i="3"/>
  <c r="A22" i="3"/>
  <c r="A400" i="3"/>
  <c r="A254" i="3"/>
  <c r="A94" i="3"/>
  <c r="A181" i="3"/>
  <c r="A214" i="3"/>
  <c r="A557" i="3"/>
  <c r="A505" i="3"/>
  <c r="A390" i="3"/>
  <c r="A399" i="3"/>
  <c r="A563" i="3"/>
  <c r="A396" i="3"/>
  <c r="A61" i="3"/>
  <c r="A105" i="3"/>
  <c r="A519" i="3"/>
  <c r="A88" i="3"/>
  <c r="A317" i="3"/>
  <c r="A297" i="3"/>
  <c r="A285" i="3"/>
  <c r="A564" i="3"/>
  <c r="A86" i="3"/>
  <c r="A163" i="3"/>
  <c r="A48" i="3"/>
  <c r="A319" i="3"/>
  <c r="A463" i="3"/>
  <c r="A320" i="3"/>
  <c r="A352" i="3"/>
  <c r="A83" i="3"/>
  <c r="A545" i="3"/>
  <c r="A414" i="3"/>
  <c r="A354" i="3"/>
  <c r="A534" i="3"/>
  <c r="A325" i="3"/>
  <c r="A474" i="3"/>
  <c r="A461" i="3"/>
  <c r="A470" i="3"/>
  <c r="A261" i="3"/>
  <c r="A567" i="3"/>
  <c r="A60" i="3"/>
  <c r="A566" i="3"/>
  <c r="A556" i="3"/>
  <c r="A191" i="3"/>
  <c r="A385" i="3"/>
  <c r="A237" i="3"/>
  <c r="A377" i="3"/>
  <c r="A299" i="3"/>
  <c r="A144" i="3"/>
  <c r="A475" i="3"/>
  <c r="A527" i="3"/>
  <c r="A8" i="3"/>
  <c r="A273" i="3"/>
  <c r="A172" i="3"/>
  <c r="A398" i="3"/>
  <c r="A156" i="3"/>
  <c r="A383" i="3"/>
  <c r="A116" i="3"/>
  <c r="A454" i="3"/>
  <c r="A192" i="3"/>
  <c r="A338" i="3"/>
  <c r="A217" i="3"/>
  <c r="A504" i="3"/>
  <c r="A378" i="3"/>
  <c r="A562" i="3"/>
  <c r="A444" i="3"/>
  <c r="A524" i="3"/>
  <c r="A479" i="3"/>
  <c r="A420" i="3"/>
  <c r="A205" i="3"/>
  <c r="A370" i="3"/>
  <c r="A283" i="3"/>
  <c r="A541" i="3"/>
  <c r="A478" i="3"/>
  <c r="A89" i="3"/>
  <c r="A168" i="3"/>
  <c r="A264" i="3"/>
  <c r="A525" i="3"/>
  <c r="A540" i="3"/>
  <c r="A446" i="3"/>
  <c r="A245" i="3"/>
  <c r="A440" i="3"/>
  <c r="A139" i="3"/>
  <c r="A75" i="3"/>
  <c r="A432" i="3"/>
  <c r="A15" i="3"/>
  <c r="A242" i="3"/>
  <c r="A392" i="3"/>
  <c r="A323" i="3"/>
  <c r="A47" i="3"/>
  <c r="A187" i="3"/>
  <c r="A509" i="3"/>
  <c r="A538" i="3"/>
  <c r="A302" i="3"/>
  <c r="A282" i="3"/>
  <c r="A553" i="3"/>
  <c r="A279" i="3"/>
  <c r="A348" i="3"/>
  <c r="A260" i="3"/>
  <c r="A502" i="3"/>
  <c r="A93" i="3"/>
  <c r="A266" i="3"/>
  <c r="A263" i="3"/>
  <c r="A483" i="3"/>
  <c r="A581" i="3"/>
  <c r="A345" i="3"/>
  <c r="A337" i="3"/>
  <c r="A209" i="3"/>
  <c r="A551" i="3"/>
  <c r="A74" i="3"/>
  <c r="A223" i="3"/>
  <c r="A177" i="3"/>
  <c r="A373" i="3"/>
  <c r="A284" i="3"/>
  <c r="A224" i="3"/>
  <c r="A324" i="3"/>
  <c r="A42" i="3"/>
  <c r="A16" i="3"/>
  <c r="A17" i="3"/>
  <c r="A447" i="3"/>
  <c r="A487" i="3"/>
  <c r="A96" i="3"/>
  <c r="A138" i="3"/>
  <c r="A449" i="3"/>
  <c r="A511" i="3"/>
  <c r="A291" i="3"/>
  <c r="A445" i="3"/>
  <c r="A183" i="3"/>
  <c r="A24" i="3"/>
  <c r="A64" i="3"/>
  <c r="A166" i="3"/>
  <c r="A117" i="3"/>
  <c r="A157" i="3"/>
  <c r="A54" i="3"/>
  <c r="A99" i="3"/>
  <c r="A119" i="3"/>
  <c r="A131" i="3"/>
  <c r="A14" i="3"/>
  <c r="A111" i="3"/>
  <c r="A169" i="3"/>
  <c r="A522" i="3"/>
  <c r="A28" i="3"/>
  <c r="A268" i="3"/>
  <c r="A375" i="3"/>
  <c r="A147" i="3"/>
  <c r="A436" i="3"/>
  <c r="A496" i="3"/>
  <c r="A312" i="3"/>
  <c r="A221" i="3"/>
  <c r="A201" i="3"/>
  <c r="A369" i="3"/>
  <c r="A434" i="3"/>
  <c r="A342" i="3"/>
  <c r="A294" i="3"/>
  <c r="A124" i="3"/>
  <c r="A222" i="3"/>
  <c r="A35" i="3"/>
  <c r="A137" i="3"/>
  <c r="A555" i="3"/>
  <c r="A128" i="3"/>
  <c r="A63" i="3"/>
  <c r="A476" i="3"/>
  <c r="A304" i="3"/>
  <c r="A343" i="3"/>
  <c r="A287" i="3"/>
  <c r="A102" i="3"/>
  <c r="A326" i="3"/>
  <c r="A206" i="3"/>
  <c r="A469" i="3"/>
  <c r="A146" i="3"/>
  <c r="A464" i="3"/>
  <c r="A49" i="3"/>
  <c r="A576" i="3"/>
  <c r="A395" i="3"/>
  <c r="A422" i="3"/>
  <c r="A327" i="3"/>
  <c r="A256" i="3"/>
  <c r="A411" i="3"/>
  <c r="A548" i="3"/>
  <c r="A305" i="3"/>
  <c r="A333" i="3"/>
  <c r="A213" i="3"/>
  <c r="A357" i="3"/>
  <c r="A577" i="3"/>
  <c r="A68" i="3"/>
  <c r="A125" i="3"/>
  <c r="A174" i="3"/>
  <c r="A129" i="3"/>
  <c r="A339" i="3"/>
  <c r="A493" i="3"/>
  <c r="A170" i="3"/>
  <c r="A389" i="3"/>
  <c r="A122" i="3"/>
  <c r="A401" i="3"/>
  <c r="A499" i="3"/>
  <c r="A415" i="3"/>
  <c r="A145" i="3"/>
  <c r="A403" i="3"/>
  <c r="A204" i="3"/>
  <c r="A453" i="3"/>
  <c r="A368" i="3"/>
  <c r="A386" i="3"/>
  <c r="A571" i="3"/>
  <c r="A481" i="3"/>
  <c r="A281" i="3"/>
  <c r="A199" i="3"/>
  <c r="A9" i="3"/>
  <c r="A530" i="3"/>
  <c r="A190" i="3"/>
  <c r="A30" i="3"/>
  <c r="A215" i="3"/>
  <c r="A112" i="3"/>
  <c r="A241" i="3"/>
  <c r="A382" i="3"/>
  <c r="A130" i="3"/>
  <c r="A353" i="3"/>
  <c r="A158" i="3"/>
  <c r="A262" i="3"/>
  <c r="A175" i="3"/>
  <c r="A136" i="3"/>
  <c r="A56" i="3"/>
  <c r="A412" i="3"/>
  <c r="A234" i="3"/>
  <c r="A44" i="3"/>
  <c r="A239" i="3"/>
  <c r="A280" i="3"/>
  <c r="A379" i="3"/>
  <c r="A79" i="3"/>
  <c r="A329" i="3"/>
  <c r="A267" i="3"/>
  <c r="A51" i="3"/>
  <c r="A521" i="3"/>
  <c r="A98" i="3"/>
  <c r="A340" i="3"/>
  <c r="A359" i="3"/>
  <c r="A498" i="3"/>
  <c r="A240" i="3"/>
  <c r="A397" i="3"/>
  <c r="A104" i="3"/>
  <c r="A346" i="3"/>
  <c r="A497" i="3"/>
  <c r="A53" i="3"/>
  <c r="A427" i="3"/>
  <c r="A13" i="3"/>
  <c r="A118" i="3"/>
  <c r="A182" i="3"/>
  <c r="A492" i="3"/>
  <c r="A351" i="3"/>
  <c r="A19" i="3"/>
  <c r="A448" i="3"/>
  <c r="A76" i="3"/>
  <c r="A310" i="3"/>
  <c r="A341" i="3"/>
  <c r="A50" i="3"/>
  <c r="A113" i="3"/>
  <c r="A274" i="3"/>
  <c r="A203" i="3"/>
  <c r="A507" i="3"/>
  <c r="A309" i="3"/>
  <c r="A27" i="3"/>
  <c r="A148" i="3"/>
  <c r="A210" i="3"/>
  <c r="A110" i="3"/>
  <c r="A126" i="3"/>
  <c r="A417" i="3"/>
  <c r="A439" i="3"/>
  <c r="A238" i="3"/>
  <c r="A133" i="3"/>
  <c r="A271" i="3"/>
  <c r="A289" i="3"/>
  <c r="A103" i="3"/>
  <c r="A143" i="3"/>
  <c r="A277" i="3"/>
  <c r="A40" i="3"/>
  <c r="A43" i="3"/>
  <c r="A212" i="3"/>
  <c r="A384" i="3"/>
  <c r="A31" i="3"/>
  <c r="A12" i="3"/>
  <c r="A451" i="3"/>
  <c r="A10" i="3"/>
  <c r="A80" i="3"/>
  <c r="A388" i="3"/>
  <c r="A87" i="3"/>
  <c r="A363" i="3"/>
  <c r="A132" i="3"/>
  <c r="A185" i="3"/>
  <c r="A558" i="3"/>
  <c r="A570" i="3"/>
  <c r="A270" i="3"/>
  <c r="A376" i="3"/>
  <c r="A258" i="3"/>
  <c r="A220" i="3"/>
  <c r="A71" i="3"/>
  <c r="A193" i="3"/>
  <c r="A438" i="3"/>
  <c r="A582" i="3"/>
  <c r="A477" i="3"/>
  <c r="A107" i="3"/>
  <c r="A442" i="3"/>
  <c r="A228" i="3"/>
  <c r="A514" i="3"/>
  <c r="A372" i="3"/>
  <c r="A127" i="3"/>
  <c r="A542" i="3"/>
  <c r="A539" i="3"/>
  <c r="A227" i="3"/>
  <c r="A426" i="3"/>
  <c r="A349" i="3"/>
  <c r="A293" i="3"/>
  <c r="A550" i="3"/>
  <c r="A484" i="3"/>
  <c r="A536" i="3"/>
  <c r="A552" i="3"/>
  <c r="A356" i="3"/>
  <c r="A559" i="3"/>
  <c r="A579" i="3"/>
  <c r="A575" i="3"/>
  <c r="A249" i="3"/>
  <c r="A425" i="3"/>
  <c r="A315" i="3"/>
  <c r="A435" i="3"/>
  <c r="A29" i="3"/>
  <c r="A59" i="3"/>
  <c r="A516" i="3"/>
  <c r="A23" i="3"/>
  <c r="A443" i="3"/>
  <c r="A404" i="3"/>
  <c r="A350" i="3"/>
  <c r="A100" i="3"/>
  <c r="A366" i="3"/>
  <c r="A184" i="3"/>
  <c r="A233" i="3"/>
  <c r="A409" i="3"/>
  <c r="A332" i="3"/>
  <c r="A41" i="3"/>
  <c r="A306" i="3"/>
  <c r="A120" i="3"/>
  <c r="A272" i="3"/>
  <c r="A4" i="3"/>
  <c r="A153" i="3"/>
  <c r="A6" i="3"/>
  <c r="A154" i="3"/>
  <c r="A458" i="3"/>
  <c r="A235" i="3"/>
  <c r="A173" i="3"/>
  <c r="A36" i="3"/>
  <c r="A296" i="3"/>
  <c r="A211" i="3"/>
  <c r="A247" i="3"/>
  <c r="A73" i="3"/>
  <c r="A580" i="3"/>
  <c r="A178" i="3"/>
  <c r="A160" i="3"/>
  <c r="A554" i="3"/>
  <c r="A57" i="3"/>
  <c r="A450" i="3"/>
  <c r="A313" i="3"/>
  <c r="A328" i="3"/>
  <c r="A307" i="3"/>
  <c r="A200" i="3"/>
  <c r="A331" i="3"/>
  <c r="A207" i="3"/>
  <c r="A167" i="3"/>
  <c r="A288" i="3"/>
  <c r="A344" i="3"/>
  <c r="A371" i="3"/>
  <c r="A150" i="3"/>
  <c r="A11" i="3"/>
  <c r="A151" i="3"/>
  <c r="A318" i="3"/>
  <c r="A457" i="3"/>
  <c r="A67" i="3"/>
  <c r="A295" i="3"/>
  <c r="A394" i="3"/>
  <c r="A141" i="3"/>
  <c r="A95" i="3"/>
  <c r="A431" i="3"/>
  <c r="A515" i="3"/>
  <c r="A218" i="3"/>
  <c r="A159" i="3"/>
  <c r="A257" i="3"/>
  <c r="A584" i="3"/>
  <c r="A486" i="3"/>
  <c r="A465" i="3"/>
  <c r="A253" i="3"/>
  <c r="A512" i="3"/>
  <c r="A421" i="3"/>
  <c r="A197" i="3"/>
  <c r="A244" i="3"/>
  <c r="A82" i="3"/>
  <c r="A101" i="3"/>
  <c r="A265" i="3"/>
  <c r="A336" i="3"/>
  <c r="A314" i="3"/>
  <c r="A546" i="3"/>
  <c r="A248" i="3"/>
  <c r="A196" i="3"/>
  <c r="A303" i="3"/>
  <c r="A364" i="3"/>
  <c r="A25" i="3"/>
  <c r="A508" i="3"/>
  <c r="A232" i="3"/>
  <c r="A424" i="3"/>
  <c r="A92" i="3"/>
  <c r="A189" i="3"/>
  <c r="A37" i="3"/>
  <c r="A437" i="3"/>
  <c r="A428" i="3"/>
  <c r="A300" i="3"/>
  <c r="A216" i="3"/>
  <c r="A229" i="3"/>
  <c r="A142" i="3"/>
  <c r="A520" i="3"/>
  <c r="A358" i="3"/>
  <c r="A278" i="3"/>
  <c r="A236" i="3"/>
  <c r="A135" i="3"/>
  <c r="A286" i="3"/>
  <c r="A33" i="3"/>
  <c r="A162" i="3"/>
  <c r="A252" i="3"/>
  <c r="A108" i="3"/>
  <c r="A583" i="3"/>
  <c r="A374" i="3"/>
  <c r="A18" i="3"/>
  <c r="A565" i="3"/>
  <c r="A66" i="3"/>
  <c r="A251" i="3"/>
  <c r="A572" i="3"/>
  <c r="A259" i="3"/>
  <c r="A574" i="3"/>
  <c r="A298" i="3"/>
  <c r="A518" i="3"/>
  <c r="A308" i="3"/>
  <c r="A482" i="3"/>
  <c r="A433" i="3"/>
  <c r="A456" i="3"/>
  <c r="A195" i="3"/>
  <c r="A472" i="3"/>
  <c r="A578" i="3"/>
  <c r="A407" i="3"/>
  <c r="A65" i="3"/>
  <c r="A171" i="3"/>
  <c r="A149" i="3"/>
  <c r="A560" i="3"/>
  <c r="A322" i="3"/>
  <c r="A5" i="3"/>
  <c r="A387" i="3"/>
  <c r="A362" i="3"/>
  <c r="A186" i="3"/>
  <c r="A301" i="3"/>
  <c r="B8" i="5"/>
</calcChain>
</file>

<file path=xl/sharedStrings.xml><?xml version="1.0" encoding="utf-8"?>
<sst xmlns="http://schemas.openxmlformats.org/spreadsheetml/2006/main" count="14168" uniqueCount="4772">
  <si>
    <t>Internal Quid DB ID</t>
  </si>
  <si>
    <t>Company Name</t>
  </si>
  <si>
    <t>Business Description</t>
  </si>
  <si>
    <t>London</t>
  </si>
  <si>
    <t>Greater London</t>
  </si>
  <si>
    <t>United Kingdom</t>
  </si>
  <si>
    <t>United States</t>
  </si>
  <si>
    <t>Sheffield</t>
  </si>
  <si>
    <t>South Yorkshire</t>
  </si>
  <si>
    <t>Merger/Acquisition</t>
  </si>
  <si>
    <t>08c9a175ca445a51d0c462cc70dda6e5</t>
  </si>
  <si>
    <t>Pinova, Inc.</t>
  </si>
  <si>
    <t>Brunswick</t>
  </si>
  <si>
    <t>Georgia</t>
  </si>
  <si>
    <t>China</t>
  </si>
  <si>
    <t>Ontario</t>
  </si>
  <si>
    <t>Canada</t>
  </si>
  <si>
    <t>Queensland</t>
  </si>
  <si>
    <t>Australia</t>
  </si>
  <si>
    <t>Massachusetts</t>
  </si>
  <si>
    <t>Perth</t>
  </si>
  <si>
    <t>Western Australia</t>
  </si>
  <si>
    <t>4e03360c-c483-6d6e-15ce-49574fd3918a</t>
  </si>
  <si>
    <t>Event 38 Unmanned Systems</t>
  </si>
  <si>
    <t>Akron</t>
  </si>
  <si>
    <t>Ohio</t>
  </si>
  <si>
    <t>Worcester</t>
  </si>
  <si>
    <t>Kent</t>
  </si>
  <si>
    <t>Russia</t>
  </si>
  <si>
    <t>Florida</t>
  </si>
  <si>
    <t>Calgary</t>
  </si>
  <si>
    <t>Alberta</t>
  </si>
  <si>
    <t>British Columbia</t>
  </si>
  <si>
    <t>efc98c9dc5b8b542f5d34bbde915e143</t>
  </si>
  <si>
    <t>Marshalls Hard Metals Ltd</t>
  </si>
  <si>
    <t>Illinois</t>
  </si>
  <si>
    <t>76a6940c111e43f39e46d68914b7028f</t>
  </si>
  <si>
    <t>BayWa r.e. Solar Systems Pty Ltd.</t>
  </si>
  <si>
    <t>Germany</t>
  </si>
  <si>
    <t>ec0f628475a0f4286c55a07ed26ba908</t>
  </si>
  <si>
    <t>u-blox Espoo Oy</t>
  </si>
  <si>
    <t>Espoo</t>
  </si>
  <si>
    <t>Uusimaa</t>
  </si>
  <si>
    <t>Finland</t>
  </si>
  <si>
    <t>16249a6ded2b8881ac3d126d5bc4e2c5</t>
  </si>
  <si>
    <t>Mongolian Star Melchers LLC</t>
  </si>
  <si>
    <t>Ulaanbaatar</t>
  </si>
  <si>
    <t>Mongolia</t>
  </si>
  <si>
    <t>Colorado</t>
  </si>
  <si>
    <t>Utah</t>
  </si>
  <si>
    <t>Quebec</t>
  </si>
  <si>
    <t>South Korea</t>
  </si>
  <si>
    <t>West Virginia</t>
  </si>
  <si>
    <t>South Carolina</t>
  </si>
  <si>
    <t>d8ba339a4d704dbc435246680c74b8da</t>
  </si>
  <si>
    <t>Networkers International Plc</t>
  </si>
  <si>
    <t>Bromley</t>
  </si>
  <si>
    <t>Oulu</t>
  </si>
  <si>
    <t>Northern Ostrobothnia</t>
  </si>
  <si>
    <t>Nova Scotia</t>
  </si>
  <si>
    <t>Fujian Province</t>
  </si>
  <si>
    <t>5fe2f09e84aa118d0eecf0ea9192c2c6</t>
  </si>
  <si>
    <t>Huron Geomatics Inc.</t>
  </si>
  <si>
    <t>Wingham</t>
  </si>
  <si>
    <t>Mississauga</t>
  </si>
  <si>
    <t>cf6bf15f-b842-6cdc-e345-016f7e95dd05</t>
  </si>
  <si>
    <t>restb AI - Cognitive Computer Vision</t>
  </si>
  <si>
    <t>Barcelona</t>
  </si>
  <si>
    <t>Spain</t>
  </si>
  <si>
    <t>Hong Kong</t>
  </si>
  <si>
    <t>Maryland</t>
  </si>
  <si>
    <t>e5db713afbe4bbd8bda88d7f41a9b1c6</t>
  </si>
  <si>
    <t>Petro-Canada Lubricants Inc.</t>
  </si>
  <si>
    <t>d0358ce600e2903dfa97f06adfaedb54</t>
  </si>
  <si>
    <t>Swanson Industries, Inc.</t>
  </si>
  <si>
    <t>Morgantown</t>
  </si>
  <si>
    <t>5c8c4346af5fe2f22dce94700f902622</t>
  </si>
  <si>
    <t>SVT Holdings Pty Ltd</t>
  </si>
  <si>
    <t>West Leederville</t>
  </si>
  <si>
    <t>b1b748beee94c5a19c98b84a99e9a184</t>
  </si>
  <si>
    <t>Breaux Bridge</t>
  </si>
  <si>
    <t>Louisiana</t>
  </si>
  <si>
    <t>85e8545d619ded26669071080e7fa81f</t>
  </si>
  <si>
    <t>Seastar Chemicals, Inc.</t>
  </si>
  <si>
    <t>Sidney</t>
  </si>
  <si>
    <t>16e3a5d6-93c6-bee9-8b41-ef32e3efdf25</t>
  </si>
  <si>
    <t>Schwelling Recruiting Services</t>
  </si>
  <si>
    <t>Silver Spring</t>
  </si>
  <si>
    <t>fd17454f8392132f74b952541c4e6c28</t>
  </si>
  <si>
    <t>Siemens Turbomachinery Equipment GmbH</t>
  </si>
  <si>
    <t>Frankenthal</t>
  </si>
  <si>
    <t>Rhineland-Palatinate</t>
  </si>
  <si>
    <t>724bac4d8d9c48e00975bd9ef9c07c84</t>
  </si>
  <si>
    <t>Elimco Soluciones Integrales S.A.</t>
  </si>
  <si>
    <t>La Rinconada</t>
  </si>
  <si>
    <t>Andalusia</t>
  </si>
  <si>
    <t>349038f2-d16e-a1cb-8e4c-5ed74e657933</t>
  </si>
  <si>
    <t>Salt Lake City</t>
  </si>
  <si>
    <t>1ae6e43c1815b829a25018b4b2111e61</t>
  </si>
  <si>
    <t>Turner Gas Company</t>
  </si>
  <si>
    <t>900129605d697225f01516186534c6f1</t>
  </si>
  <si>
    <t>Accelerated Dynamics Limited</t>
  </si>
  <si>
    <t>acd703e6f03ce50f1016e9069160ec57</t>
  </si>
  <si>
    <t>Nidec Avtron Automation Corporation</t>
  </si>
  <si>
    <t>Independence</t>
  </si>
  <si>
    <t>73d2c9614fa0a872a81de8b40dd456a7</t>
  </si>
  <si>
    <t>Powell &amp; Harber (Precision Engineers) Ltd.</t>
  </si>
  <si>
    <t>West Midlands</t>
  </si>
  <si>
    <t>5d2287876d18eb9cad704db8b451859d</t>
  </si>
  <si>
    <t>Savcor Pacific Limited</t>
  </si>
  <si>
    <t>4484f6fe585de057f83f550db390878f</t>
  </si>
  <si>
    <t>Mitta Oy</t>
  </si>
  <si>
    <t>91888cb4-8e96-bcb0-d4eb-86e7ff6141ae</t>
  </si>
  <si>
    <t>Zoner.ag</t>
  </si>
  <si>
    <t>7e345e13843db7c6a522e9c6ee475e5c</t>
  </si>
  <si>
    <t>Pacific Bio Co., Ltd.</t>
  </si>
  <si>
    <t>Seoul</t>
  </si>
  <si>
    <t>2145e1f2eaeba8be0fb7a80b3e40a298</t>
  </si>
  <si>
    <t>JSC Ufa Plant of Elastomer Materials, Articles and Structures</t>
  </si>
  <si>
    <t>Ufa</t>
  </si>
  <si>
    <t>Bashkortostan</t>
  </si>
  <si>
    <t>ab202ae3024aa7ab93574420c9f51958</t>
  </si>
  <si>
    <t>SCS Aquaterra</t>
  </si>
  <si>
    <t>Overland Park</t>
  </si>
  <si>
    <t>Kansas</t>
  </si>
  <si>
    <t>51655ca88c99f973d89add5fc66e8b0f</t>
  </si>
  <si>
    <t>Gatewing NV</t>
  </si>
  <si>
    <t>Ghent</t>
  </si>
  <si>
    <t>Belgium</t>
  </si>
  <si>
    <t>a27aff8c9fb23078f21f28f86fb1ccef</t>
  </si>
  <si>
    <t>FTL Seals Technology Limited</t>
  </si>
  <si>
    <t>Leeds</t>
  </si>
  <si>
    <t>West Yorkshire</t>
  </si>
  <si>
    <t>522d482b5699164e0434c41c683049b0</t>
  </si>
  <si>
    <t>Griffin Gear, Inc.</t>
  </si>
  <si>
    <t>Roebuck</t>
  </si>
  <si>
    <t>15ff0b7f8f58aee2839c3bc2d46214ce</t>
  </si>
  <si>
    <t>Val-d'Or</t>
  </si>
  <si>
    <t>42ff8e2ab025cd107c8485b2a8513241</t>
  </si>
  <si>
    <t>Rocky Mountain Lasers, Inc.</t>
  </si>
  <si>
    <t>Commerce City</t>
  </si>
  <si>
    <t>Tyne and Wear</t>
  </si>
  <si>
    <t>a5ab95358326c8fb3cdac3b7cc625c03</t>
  </si>
  <si>
    <t>International Machine and Welding, Inc.</t>
  </si>
  <si>
    <t>Bartow</t>
  </si>
  <si>
    <t>3ca765f151d23372b08cec0caac61c5e</t>
  </si>
  <si>
    <t>Source Security &amp; Investigations, Inc.</t>
  </si>
  <si>
    <t>Dartmouth</t>
  </si>
  <si>
    <t>Private Investment</t>
  </si>
  <si>
    <t>Undisclosed</t>
  </si>
  <si>
    <t>96b5496</t>
  </si>
  <si>
    <t>f941403165502a9fbb3016cd4f47fc6a</t>
  </si>
  <si>
    <t>G4S Security Solutions</t>
  </si>
  <si>
    <t>Bulgaria</t>
  </si>
  <si>
    <t>1d8c7c9</t>
  </si>
  <si>
    <t>b383916</t>
  </si>
  <si>
    <t>297a1b3</t>
  </si>
  <si>
    <t>5c1531d</t>
  </si>
  <si>
    <t>0b72d8ed506412f32c32a3f9a71e0e63</t>
  </si>
  <si>
    <t>Diffeo, Inc.</t>
  </si>
  <si>
    <t>Cambridge</t>
  </si>
  <si>
    <t>a2e95f5</t>
  </si>
  <si>
    <t>f502e46</t>
  </si>
  <si>
    <t>121eb95</t>
  </si>
  <si>
    <t>182055f</t>
  </si>
  <si>
    <t>ea32aa8</t>
  </si>
  <si>
    <t>ad84454</t>
  </si>
  <si>
    <t>e53c82b</t>
  </si>
  <si>
    <t>e7ffa6e</t>
  </si>
  <si>
    <t>c1cd923</t>
  </si>
  <si>
    <t>baf56db</t>
  </si>
  <si>
    <t>cf6ea7d</t>
  </si>
  <si>
    <t>09df5d5</t>
  </si>
  <si>
    <t>ea1e0ff</t>
  </si>
  <si>
    <t>ec09082</t>
  </si>
  <si>
    <t>3e89822</t>
  </si>
  <si>
    <t>7f04642ffb62d24b38ae3aac9490d45b</t>
  </si>
  <si>
    <t>MineWolf Systems AG</t>
  </si>
  <si>
    <t>Newcastle upon Tyne</t>
  </si>
  <si>
    <t>920223e</t>
  </si>
  <si>
    <t>fae6382</t>
  </si>
  <si>
    <t>c3da41a</t>
  </si>
  <si>
    <t>d674cac</t>
  </si>
  <si>
    <t>c5661b0</t>
  </si>
  <si>
    <t>6d962d7</t>
  </si>
  <si>
    <t>97c0777</t>
  </si>
  <si>
    <t>East Flanders</t>
  </si>
  <si>
    <t>e914644</t>
  </si>
  <si>
    <t>b4f1dff</t>
  </si>
  <si>
    <t>a737a91</t>
  </si>
  <si>
    <t>c209bc4</t>
  </si>
  <si>
    <t>da70f03</t>
  </si>
  <si>
    <t>cd0892ddd917b7d9ee1b77be94a66881</t>
  </si>
  <si>
    <t>Xiamen ITG Holding Co., Ltd.</t>
  </si>
  <si>
    <t>Xiamen</t>
  </si>
  <si>
    <t>42d216d</t>
  </si>
  <si>
    <t>496030b</t>
  </si>
  <si>
    <t>d500459</t>
  </si>
  <si>
    <t>5965fc8</t>
  </si>
  <si>
    <t>260d888203270afe0b005ac2d249ccd4</t>
  </si>
  <si>
    <t>Blue Stone International, LLC</t>
  </si>
  <si>
    <t>Chicago</t>
  </si>
  <si>
    <t>5fd862c</t>
  </si>
  <si>
    <t>be6c634</t>
  </si>
  <si>
    <t>321d7fd</t>
  </si>
  <si>
    <t>7fbb8d158aa5dbf8a7adeb1a0d6ba934</t>
  </si>
  <si>
    <t>Oniqua Pty Ltd.</t>
  </si>
  <si>
    <t>Milton</t>
  </si>
  <si>
    <t>7b2415a</t>
  </si>
  <si>
    <t>e70271e</t>
  </si>
  <si>
    <t>74b5a2a</t>
  </si>
  <si>
    <t>Data Technology Solutions LLC</t>
  </si>
  <si>
    <t>a9725c4</t>
  </si>
  <si>
    <t>63281b0</t>
  </si>
  <si>
    <t>9b83b69</t>
  </si>
  <si>
    <t>90b22b12ad206e0b11a313b9ee4de9ff</t>
  </si>
  <si>
    <t>CMW Insurance Services Ltd.</t>
  </si>
  <si>
    <t>Burnaby</t>
  </si>
  <si>
    <t>b6c717b</t>
  </si>
  <si>
    <t>397523d</t>
  </si>
  <si>
    <t>027fb23</t>
  </si>
  <si>
    <t>53d4f377-37da-6a70-47a1-5f5d9049afce</t>
  </si>
  <si>
    <t>Unmanned Marine Solutions</t>
  </si>
  <si>
    <t>Panama City Beach</t>
  </si>
  <si>
    <t>fa64483</t>
  </si>
  <si>
    <t>fa7dace</t>
  </si>
  <si>
    <t>Total Raised (last 5 years)</t>
  </si>
  <si>
    <t>Avg Days Btw Rounds</t>
  </si>
  <si>
    <t>Days Since Last Round</t>
  </si>
  <si>
    <t># of Rounds (last 5 years)</t>
  </si>
  <si>
    <t>Bridging score (based on 'Inter-Cluster Connectivity')</t>
  </si>
  <si>
    <t>Attribute</t>
  </si>
  <si>
    <t>Weight</t>
  </si>
  <si>
    <t>Check</t>
  </si>
  <si>
    <t>Absolute Values</t>
  </si>
  <si>
    <t>Overall Rank</t>
  </si>
  <si>
    <t>Total Score</t>
  </si>
  <si>
    <t>Percentile Scores</t>
  </si>
  <si>
    <t>Cluster</t>
  </si>
  <si>
    <t>Export CSV from companies network</t>
  </si>
  <si>
    <t>Export target event report from portfolio</t>
  </si>
  <si>
    <t>Step #</t>
  </si>
  <si>
    <t>Description</t>
  </si>
  <si>
    <r>
      <t>Copy / paste CSV data from step 1 into '</t>
    </r>
    <r>
      <rPr>
        <sz val="16"/>
        <color rgb="FF00B050"/>
        <rFont val="Calibri (Body)"/>
      </rPr>
      <t>Input - companies list</t>
    </r>
    <r>
      <rPr>
        <sz val="16"/>
        <color theme="1"/>
        <rFont val="Calibri"/>
        <family val="2"/>
        <scheme val="minor"/>
      </rPr>
      <t>' tab</t>
    </r>
  </si>
  <si>
    <r>
      <t>Copy / paste CSV data from step 3 into '</t>
    </r>
    <r>
      <rPr>
        <sz val="16"/>
        <color theme="5"/>
        <rFont val="Calibri (Body)"/>
      </rPr>
      <t>Input - target event report</t>
    </r>
    <r>
      <rPr>
        <sz val="16"/>
        <color theme="1"/>
        <rFont val="Calibri"/>
        <family val="2"/>
        <scheme val="minor"/>
      </rPr>
      <t>' tab</t>
    </r>
  </si>
  <si>
    <r>
      <t>If you're interested in ranking companies, review the '</t>
    </r>
    <r>
      <rPr>
        <sz val="16"/>
        <color rgb="FF7030A0"/>
        <rFont val="Calibri (Body)"/>
      </rPr>
      <t>Weights - Company ranking</t>
    </r>
    <r>
      <rPr>
        <sz val="16"/>
        <color theme="1"/>
        <rFont val="Calibri"/>
        <family val="2"/>
        <scheme val="minor"/>
      </rPr>
      <t>' tab, and adjust as necessary</t>
    </r>
  </si>
  <si>
    <r>
      <t>If you're interested in ranking clusters, review the '</t>
    </r>
    <r>
      <rPr>
        <sz val="16"/>
        <color rgb="FF0070C0"/>
        <rFont val="Calibri (Body)"/>
      </rPr>
      <t>Weights - Cluster ranking</t>
    </r>
    <r>
      <rPr>
        <sz val="16"/>
        <color theme="1"/>
        <rFont val="Calibri"/>
        <family val="2"/>
        <scheme val="minor"/>
      </rPr>
      <t>' tab, and adjust as necessary</t>
    </r>
  </si>
  <si>
    <r>
      <t>Clear contents from '</t>
    </r>
    <r>
      <rPr>
        <sz val="16"/>
        <color rgb="FF00B050"/>
        <rFont val="Calibri (Body)"/>
      </rPr>
      <t>Input - companies list</t>
    </r>
    <r>
      <rPr>
        <sz val="16"/>
        <color theme="1"/>
        <rFont val="Calibri"/>
        <family val="2"/>
        <scheme val="minor"/>
      </rPr>
      <t>' and '</t>
    </r>
    <r>
      <rPr>
        <sz val="16"/>
        <color theme="5"/>
        <rFont val="Calibri (Body)"/>
      </rPr>
      <t>Input - target event report</t>
    </r>
    <r>
      <rPr>
        <sz val="16"/>
        <color theme="1"/>
        <rFont val="Calibri"/>
        <family val="2"/>
        <scheme val="minor"/>
      </rPr>
      <t>' (except for formula in column L)</t>
    </r>
  </si>
  <si>
    <t>Cluster Name</t>
  </si>
  <si>
    <r>
      <t>Copy / paste column 'Internal Quid DB ID' of '</t>
    </r>
    <r>
      <rPr>
        <sz val="16"/>
        <color rgb="FF00B050"/>
        <rFont val="Calibri (Body)"/>
      </rPr>
      <t>Input-companies list</t>
    </r>
    <r>
      <rPr>
        <sz val="16"/>
        <color theme="1"/>
        <rFont val="Calibri"/>
        <family val="2"/>
        <scheme val="minor"/>
      </rPr>
      <t>' tab into column 'Internal Quid DB ID' in '</t>
    </r>
    <r>
      <rPr>
        <sz val="16"/>
        <color rgb="FFC00000"/>
        <rFont val="Calibri (Body)"/>
      </rPr>
      <t>Output - Company ranking</t>
    </r>
    <r>
      <rPr>
        <sz val="16"/>
        <color theme="1"/>
        <rFont val="Calibri"/>
        <family val="2"/>
        <scheme val="minor"/>
      </rPr>
      <t>' tab</t>
    </r>
  </si>
  <si>
    <r>
      <t>Sort column A of '</t>
    </r>
    <r>
      <rPr>
        <sz val="16"/>
        <color rgb="FFC00000"/>
        <rFont val="Calibri (Body)"/>
      </rPr>
      <t>Output - Company ranking</t>
    </r>
    <r>
      <rPr>
        <sz val="16"/>
        <color theme="1"/>
        <rFont val="Calibri"/>
        <family val="2"/>
        <scheme val="minor"/>
      </rPr>
      <t>' tab to review final prioritized list of companies</t>
    </r>
  </si>
  <si>
    <r>
      <t>Copy / paste de-duplicated list of clusters into 'Cluster Name' column of '</t>
    </r>
    <r>
      <rPr>
        <sz val="16"/>
        <color theme="0" tint="-0.499984740745262"/>
        <rFont val="Calibri (Body)"/>
      </rPr>
      <t>Output - Cluster ranking</t>
    </r>
    <r>
      <rPr>
        <sz val="16"/>
        <color theme="1"/>
        <rFont val="Calibri"/>
        <family val="2"/>
        <scheme val="minor"/>
      </rPr>
      <t>' tab</t>
    </r>
  </si>
  <si>
    <r>
      <t>Sort column A of '</t>
    </r>
    <r>
      <rPr>
        <sz val="16"/>
        <color theme="0" tint="-0.499984740745262"/>
        <rFont val="Calibri (Body)"/>
      </rPr>
      <t>Output - Cluster ranking</t>
    </r>
    <r>
      <rPr>
        <sz val="16"/>
        <color theme="1"/>
        <rFont val="Calibri"/>
        <family val="2"/>
        <scheme val="minor"/>
      </rPr>
      <t>' tab to review final prioritized list of clusters</t>
    </r>
  </si>
  <si>
    <t>Uniqueness score (based on 'Flow')</t>
  </si>
  <si>
    <t>Note: Certain data and content provided by S&amp;P Capital IQ</t>
  </si>
  <si>
    <t>Event ID</t>
  </si>
  <si>
    <t>Target Company ID</t>
  </si>
  <si>
    <t>Target Name</t>
  </si>
  <si>
    <t>Event Type</t>
  </si>
  <si>
    <t>Date of Funding Event</t>
  </si>
  <si>
    <t>Quarter of Funding Event</t>
  </si>
  <si>
    <t>Year of Funding Event</t>
  </si>
  <si>
    <t>Funding in USD</t>
  </si>
  <si>
    <t>Target HQ (Country)</t>
  </si>
  <si>
    <t>Target HQ (State)</t>
  </si>
  <si>
    <t>Target HQ (City)</t>
  </si>
  <si>
    <t>907315b</t>
  </si>
  <si>
    <t>5cd6949c28b1cfa4212e32b79a7f1e1a</t>
  </si>
  <si>
    <t>Einsite</t>
  </si>
  <si>
    <t>California</t>
  </si>
  <si>
    <t>San Francisco</t>
  </si>
  <si>
    <t>1a892ef</t>
  </si>
  <si>
    <t>3d86126206088ef30529dc816dda837a</t>
  </si>
  <si>
    <t>PyroGenesis Canada Inc.</t>
  </si>
  <si>
    <t>MontrÃ©al</t>
  </si>
  <si>
    <t>32b1d89</t>
  </si>
  <si>
    <t>8363d24</t>
  </si>
  <si>
    <t>e808d76</t>
  </si>
  <si>
    <t>c9e532e</t>
  </si>
  <si>
    <t>9827b3d</t>
  </si>
  <si>
    <t>69553ac</t>
  </si>
  <si>
    <t>484c0d9</t>
  </si>
  <si>
    <t>4d919cb2285589276488b9357eac2070</t>
  </si>
  <si>
    <t>Marifil Mines Ltd.</t>
  </si>
  <si>
    <t>Vancouver</t>
  </si>
  <si>
    <t>62b4a00</t>
  </si>
  <si>
    <t>e4e5b89</t>
  </si>
  <si>
    <t>7787a11</t>
  </si>
  <si>
    <t>28b70cf</t>
  </si>
  <si>
    <t>94334ca</t>
  </si>
  <si>
    <t>c2f0cc0</t>
  </si>
  <si>
    <t>06d19d6</t>
  </si>
  <si>
    <t>65ad13d</t>
  </si>
  <si>
    <t>8b8d208</t>
  </si>
  <si>
    <t>8fc27b4</t>
  </si>
  <si>
    <t>ee71d5e58138b5e10d6940e40fb4d5e9</t>
  </si>
  <si>
    <t>Empired Limited</t>
  </si>
  <si>
    <t>cfd6128</t>
  </si>
  <si>
    <t>edd0880105b1b37b73efc08b6a603356</t>
  </si>
  <si>
    <t>Delta Drone SA</t>
  </si>
  <si>
    <t>France</t>
  </si>
  <si>
    <t>RhÃ´ne-Alpes</t>
  </si>
  <si>
    <t>Dardilly</t>
  </si>
  <si>
    <t>39737f3</t>
  </si>
  <si>
    <t>2d0134e</t>
  </si>
  <si>
    <t>Public Offering</t>
  </si>
  <si>
    <t>44329ff</t>
  </si>
  <si>
    <t>cd764e1</t>
  </si>
  <si>
    <t>b4024f9</t>
  </si>
  <si>
    <t>09df911</t>
  </si>
  <si>
    <t>ac41372199b12fba91f2b43daf6b4272</t>
  </si>
  <si>
    <t>Shenzhen Yitoa Intelligent Control Co., Ltd.</t>
  </si>
  <si>
    <t>Guangdong Province</t>
  </si>
  <si>
    <t>Shenzhen</t>
  </si>
  <si>
    <t>dd79d79</t>
  </si>
  <si>
    <t>eace864eef40785be445f2084fa9997d</t>
  </si>
  <si>
    <t>E.S.I. Environmental Sensors Inc.</t>
  </si>
  <si>
    <t>bfa99e7</t>
  </si>
  <si>
    <t>ffa994a</t>
  </si>
  <si>
    <t>125b1ec</t>
  </si>
  <si>
    <t>f1bd15a</t>
  </si>
  <si>
    <t>d9e030d</t>
  </si>
  <si>
    <t>0ef13fe699c05b338d8713cd6e9a2447</t>
  </si>
  <si>
    <t>Beijing Forever Technology Co., Ltd.</t>
  </si>
  <si>
    <t>Beijing</t>
  </si>
  <si>
    <t>35eb5a0</t>
  </si>
  <si>
    <t>b1cebf4</t>
  </si>
  <si>
    <t>968b18a</t>
  </si>
  <si>
    <t>ed59407423ac4c8df299b9d45bc8bfb4</t>
  </si>
  <si>
    <t>The Enviromart Companies, Inc.</t>
  </si>
  <si>
    <t>New Jersey</t>
  </si>
  <si>
    <t>Montvale</t>
  </si>
  <si>
    <t>f4a2afb</t>
  </si>
  <si>
    <t>53ca9d1</t>
  </si>
  <si>
    <t>ebfb122</t>
  </si>
  <si>
    <t>ee18694</t>
  </si>
  <si>
    <t>581726a</t>
  </si>
  <si>
    <t>f6d72d1</t>
  </si>
  <si>
    <t>c85515c0f0cd58a8cfb40b5e3dbe91a2</t>
  </si>
  <si>
    <t>Kraken Robotics Inc.</t>
  </si>
  <si>
    <t>Newfoundland and Labrador</t>
  </si>
  <si>
    <t>St. JohnÂ’s</t>
  </si>
  <si>
    <t>a126841</t>
  </si>
  <si>
    <t>c5364ff</t>
  </si>
  <si>
    <t>70004870dccf8ca84298e3db2907db04</t>
  </si>
  <si>
    <t>Prosten Health Holdings Limited</t>
  </si>
  <si>
    <t>Kowloon</t>
  </si>
  <si>
    <t>Tsim Sha Tsui</t>
  </si>
  <si>
    <t>49d8ff2</t>
  </si>
  <si>
    <t>764177d38d3fcd2b425943560af63b6c</t>
  </si>
  <si>
    <t>MineSense Technologies Ltd</t>
  </si>
  <si>
    <t>0f20f73</t>
  </si>
  <si>
    <t>8bdf611</t>
  </si>
  <si>
    <t>cf6ddc3</t>
  </si>
  <si>
    <t>3e90188</t>
  </si>
  <si>
    <t>b22dda6</t>
  </si>
  <si>
    <t>8fbe919</t>
  </si>
  <si>
    <t>0918cc9756d0a1ef90f5d578f6c2b181</t>
  </si>
  <si>
    <t>Riyue Heavy Industry Co., Ltd.</t>
  </si>
  <si>
    <t>Zhejiang Province</t>
  </si>
  <si>
    <t>Ningbo</t>
  </si>
  <si>
    <t>8c4f642</t>
  </si>
  <si>
    <t>a73038245fe829d9423f035c91534cfe</t>
  </si>
  <si>
    <t>MAG DS Corp.</t>
  </si>
  <si>
    <t>Virginia</t>
  </si>
  <si>
    <t>Woodbridge</t>
  </si>
  <si>
    <t>dc4f151</t>
  </si>
  <si>
    <t>9914dd0e6b80426dd761ceee3d454372</t>
  </si>
  <si>
    <t>Acute3D SAS</t>
  </si>
  <si>
    <t>Provence-Alpes-CÃ´te d'Azur</t>
  </si>
  <si>
    <t>Valbonne</t>
  </si>
  <si>
    <t>9fcaba3</t>
  </si>
  <si>
    <t>a2bace06598a842009f6a6a87c01c3f7</t>
  </si>
  <si>
    <t>General Steel Holdings, Inc.</t>
  </si>
  <si>
    <t>f563e16</t>
  </si>
  <si>
    <t>029bab1b844a6528a5df7b8bffe1d960</t>
  </si>
  <si>
    <t>Minnovare Pty Ltd</t>
  </si>
  <si>
    <t>Bentley</t>
  </si>
  <si>
    <t>462c37c</t>
  </si>
  <si>
    <t>5370433044133f6b972ee042472f1907</t>
  </si>
  <si>
    <t>Trakopolis IoT Corp.</t>
  </si>
  <si>
    <t>50cc491</t>
  </si>
  <si>
    <t>ecf1cf2</t>
  </si>
  <si>
    <t>7169d8a693dc60caa195408fab46b487</t>
  </si>
  <si>
    <t>Asher Resources Corporation</t>
  </si>
  <si>
    <t>Toronto</t>
  </si>
  <si>
    <t>84eb319</t>
  </si>
  <si>
    <t>b7059bc</t>
  </si>
  <si>
    <t>dd4244e</t>
  </si>
  <si>
    <t>0c886f1</t>
  </si>
  <si>
    <t>766d950</t>
  </si>
  <si>
    <t>5b28eab</t>
  </si>
  <si>
    <t>c3a179e35acd768bb5c7c9a4edecc1e5</t>
  </si>
  <si>
    <t>Componenta Corporation</t>
  </si>
  <si>
    <t>Helsinki</t>
  </si>
  <si>
    <t>78921bf</t>
  </si>
  <si>
    <t>7a7167e11f3c93ccba14d74ba0e1628d</t>
  </si>
  <si>
    <t>Tritech Group Limited</t>
  </si>
  <si>
    <t>Singapore</t>
  </si>
  <si>
    <t>afb6599</t>
  </si>
  <si>
    <t>f8bf72ce43c3f12adc3ea63cefe98031</t>
  </si>
  <si>
    <t>Leading Edge Technologies, Inc.</t>
  </si>
  <si>
    <t>Minnesota</t>
  </si>
  <si>
    <t>Winnebago</t>
  </si>
  <si>
    <t>bfdd1c3</t>
  </si>
  <si>
    <t>dbbedc6ff3f1120d06bf0abd2482144f</t>
  </si>
  <si>
    <t>Shenyang Machine Tool Co., Ltd.</t>
  </si>
  <si>
    <t>Liaoning Province</t>
  </si>
  <si>
    <t>Shenyang</t>
  </si>
  <si>
    <t>a03a7cc</t>
  </si>
  <si>
    <t>c07ac91fae1fc34b06754ee81388401b</t>
  </si>
  <si>
    <t>Shenzhen V&amp;T Technologies Co., Ltd.</t>
  </si>
  <si>
    <t>052ffbd</t>
  </si>
  <si>
    <t>1c4e41e5acf2ecef7d49f3cacc86d89b</t>
  </si>
  <si>
    <t>TagMaster AB (publ)</t>
  </si>
  <si>
    <t>Sweden</t>
  </si>
  <si>
    <t>Stockholm County</t>
  </si>
  <si>
    <t>Kista</t>
  </si>
  <si>
    <t>d312f9c</t>
  </si>
  <si>
    <t>5a8c12f73b6496a01a827f4c371b0b8c</t>
  </si>
  <si>
    <t>WuXi Xinje Electric Co.,Ltd.</t>
  </si>
  <si>
    <t>Jiangsu Province</t>
  </si>
  <si>
    <t>Wuxi</t>
  </si>
  <si>
    <t>dca4ef6</t>
  </si>
  <si>
    <t>03394c67ad6815ebb7e7ff7b8671fdb7</t>
  </si>
  <si>
    <t>Orbital Corporation Limited</t>
  </si>
  <si>
    <t>Balcatta</t>
  </si>
  <si>
    <t>27c750d</t>
  </si>
  <si>
    <t>b556654000d6820726b8e2924c9a7670</t>
  </si>
  <si>
    <t>HySpecIQ, LLC</t>
  </si>
  <si>
    <t>District Of Columbia</t>
  </si>
  <si>
    <t>Washington</t>
  </si>
  <si>
    <t>e6fa779</t>
  </si>
  <si>
    <t>25ce666b42f229c475407b323e32450a</t>
  </si>
  <si>
    <t>Western Refining, Inc.</t>
  </si>
  <si>
    <t>Texas</t>
  </si>
  <si>
    <t>El Paso</t>
  </si>
  <si>
    <t>239792c</t>
  </si>
  <si>
    <t>aa8efa11cd6d7e9aa3f9c26775ab3bdd</t>
  </si>
  <si>
    <t>Locanix</t>
  </si>
  <si>
    <t>India</t>
  </si>
  <si>
    <t>Gujarat</t>
  </si>
  <si>
    <t>Ahmedabad</t>
  </si>
  <si>
    <t>df883de</t>
  </si>
  <si>
    <t>d3b500435d3d9fe017026c2ee52bcdfc</t>
  </si>
  <si>
    <t>ComOps Limited</t>
  </si>
  <si>
    <t>New South Wales</t>
  </si>
  <si>
    <t>North Sydney</t>
  </si>
  <si>
    <t>b085e55</t>
  </si>
  <si>
    <t>4aedc10</t>
  </si>
  <si>
    <t>9c68a48</t>
  </si>
  <si>
    <t>b8f48f94a7e4a6dd6a3d71dc772f76a8</t>
  </si>
  <si>
    <t>Dynapower Corporation</t>
  </si>
  <si>
    <t>Vermont</t>
  </si>
  <si>
    <t>South Burlington</t>
  </si>
  <si>
    <t>16f21db</t>
  </si>
  <si>
    <t>0fa3eb4db6e1c019d4db87cb8d4b2adb</t>
  </si>
  <si>
    <t>Tribogenics, Inc.</t>
  </si>
  <si>
    <t>Los Angeles</t>
  </si>
  <si>
    <t>b8810af</t>
  </si>
  <si>
    <t>0ab36e3125effa524f9a2201d4fa0260</t>
  </si>
  <si>
    <t>SEKAI Electronics, Inc.</t>
  </si>
  <si>
    <t>La Mirada</t>
  </si>
  <si>
    <t>4ec8251</t>
  </si>
  <si>
    <t>065627cc7b9daa01b705829c59e27962</t>
  </si>
  <si>
    <t>Norsk Titanium AS</t>
  </si>
  <si>
    <t>Norway</t>
  </si>
  <si>
    <t>Buskerud</t>
  </si>
  <si>
    <t>HÃ¸nefoss</t>
  </si>
  <si>
    <t>1c928cd</t>
  </si>
  <si>
    <t>e524f67</t>
  </si>
  <si>
    <t>c5a03b6</t>
  </si>
  <si>
    <t>8288f4e</t>
  </si>
  <si>
    <t>53a4d85</t>
  </si>
  <si>
    <t>64fb979</t>
  </si>
  <si>
    <t>c44bed58a2e5cdac1d12630ef2c0dcbe</t>
  </si>
  <si>
    <t>SymCom, Inc.</t>
  </si>
  <si>
    <t>South Dakota</t>
  </si>
  <si>
    <t>Rapid City</t>
  </si>
  <si>
    <t>01f61c7</t>
  </si>
  <si>
    <t>e2327101eda4330ed861954c786fe10d</t>
  </si>
  <si>
    <t>Ingu Solutions Inc.</t>
  </si>
  <si>
    <t>Kitchener</t>
  </si>
  <si>
    <t>81dac26</t>
  </si>
  <si>
    <t>d71a2fbe94ff995093f5980715313656</t>
  </si>
  <si>
    <t>Pyze Inc.</t>
  </si>
  <si>
    <t>Redwood City</t>
  </si>
  <si>
    <t>e9c1cad</t>
  </si>
  <si>
    <t>5c3d09f77cdcf0d7238bae6e59ab9cf1</t>
  </si>
  <si>
    <t>C-Tech Ltd.</t>
  </si>
  <si>
    <t>Cornwall</t>
  </si>
  <si>
    <t>ab0d0a6</t>
  </si>
  <si>
    <t>2583953e9f7ac29b8b3076203a6565e3</t>
  </si>
  <si>
    <t>OOO Vist Group</t>
  </si>
  <si>
    <t>Moscow</t>
  </si>
  <si>
    <t>cc21977</t>
  </si>
  <si>
    <t>12ce574dd71b2459cbe67823bea93bef</t>
  </si>
  <si>
    <t>BetaZi LLC</t>
  </si>
  <si>
    <t>Delaware</t>
  </si>
  <si>
    <t>Dover</t>
  </si>
  <si>
    <t>e659694</t>
  </si>
  <si>
    <t>854c2012b1cb1b97b65b0d199386371d</t>
  </si>
  <si>
    <t>Iris Automation Inc.</t>
  </si>
  <si>
    <t>e52e216</t>
  </si>
  <si>
    <t>89375ce</t>
  </si>
  <si>
    <t>0a40218729d0ff128c6e3991f30f7e61</t>
  </si>
  <si>
    <t>Kitenga Inc.</t>
  </si>
  <si>
    <t>Santa Clara</t>
  </si>
  <si>
    <t>2cc8325</t>
  </si>
  <si>
    <t>c6e60200fc8619bf11fd2919abb3740e</t>
  </si>
  <si>
    <t>Mtelligence Corporation</t>
  </si>
  <si>
    <t>San Diego</t>
  </si>
  <si>
    <t>6fd276c</t>
  </si>
  <si>
    <t>2a9bcf1b5de7f62a0efd396a84203cef</t>
  </si>
  <si>
    <t>LogiLube, LLC</t>
  </si>
  <si>
    <t>Wyoming</t>
  </si>
  <si>
    <t>Laramie</t>
  </si>
  <si>
    <t>3d91d6c</t>
  </si>
  <si>
    <t>dbacb5495979b04ac947d769752d99ee</t>
  </si>
  <si>
    <t>Kutta Technologies, Inc.</t>
  </si>
  <si>
    <t>Arizona</t>
  </si>
  <si>
    <t>Phoenix</t>
  </si>
  <si>
    <t>9ad0c19</t>
  </si>
  <si>
    <t>33ad074a4c56d14253e1310d0b0bcc3a</t>
  </si>
  <si>
    <t>Trade Machines FI GmbH</t>
  </si>
  <si>
    <t>Berlin</t>
  </si>
  <si>
    <t>68f15bb</t>
  </si>
  <si>
    <t>9c2ab7f3d8f5fbf5c9b0298c47c76fd6</t>
  </si>
  <si>
    <t>Undersea Solutions Corporation</t>
  </si>
  <si>
    <t>Newport News</t>
  </si>
  <si>
    <t>ea44ffe</t>
  </si>
  <si>
    <t>700a4fba99659a2c44ad67f130652c6e</t>
  </si>
  <si>
    <t>Foghorn Systems Inc.</t>
  </si>
  <si>
    <t>Mountain View</t>
  </si>
  <si>
    <t>01b439d</t>
  </si>
  <si>
    <t>e63edcf81e96f079de5b9386408e86af</t>
  </si>
  <si>
    <t>Fischer Block, Inc.</t>
  </si>
  <si>
    <t>Pennsylvania</t>
  </si>
  <si>
    <t>Royersford</t>
  </si>
  <si>
    <t>47662d0</t>
  </si>
  <si>
    <t>e24d921</t>
  </si>
  <si>
    <t>59d9ece</t>
  </si>
  <si>
    <t>b0983d93e886487468d7a055ef297255</t>
  </si>
  <si>
    <t>Clearpath Robotics Inc.</t>
  </si>
  <si>
    <t>28359ad</t>
  </si>
  <si>
    <t>e55f207</t>
  </si>
  <si>
    <t>88adba8</t>
  </si>
  <si>
    <t>2f781f3</t>
  </si>
  <si>
    <t>d025d94509e92defd7ab6a2aabd4af95</t>
  </si>
  <si>
    <t>Infatics, Inc.</t>
  </si>
  <si>
    <t>4f12ee1</t>
  </si>
  <si>
    <t>99a5727</t>
  </si>
  <si>
    <t>e5dcc96</t>
  </si>
  <si>
    <t>dd643301179d5f695f36edfc83e3e0ac</t>
  </si>
  <si>
    <t>Celonis GmbH</t>
  </si>
  <si>
    <t>Bavaria</t>
  </si>
  <si>
    <t>Munich</t>
  </si>
  <si>
    <t>1fa8198</t>
  </si>
  <si>
    <t>709f94de697ab7ff5d9fcdf09ca91700</t>
  </si>
  <si>
    <t>CyPhy Works Inc.</t>
  </si>
  <si>
    <t>Danvers</t>
  </si>
  <si>
    <t>6406d1d</t>
  </si>
  <si>
    <t>5688e2d</t>
  </si>
  <si>
    <t>f13519c</t>
  </si>
  <si>
    <t>965b2391812e8e86196254976bbfc990</t>
  </si>
  <si>
    <t>Grafoid Inc.</t>
  </si>
  <si>
    <t>Ottawa</t>
  </si>
  <si>
    <t>469bf41</t>
  </si>
  <si>
    <t>53ed145</t>
  </si>
  <si>
    <t>58167a2</t>
  </si>
  <si>
    <t>3bdff28</t>
  </si>
  <si>
    <t>cdb5240</t>
  </si>
  <si>
    <t>bf8dc61</t>
  </si>
  <si>
    <t>d0f7710</t>
  </si>
  <si>
    <t>85c7fad</t>
  </si>
  <si>
    <t>891cf3e</t>
  </si>
  <si>
    <t>afc955c8756ad0ea679f7527cfc47cbf</t>
  </si>
  <si>
    <t>GroundMetrics, Inc.</t>
  </si>
  <si>
    <t>749f956</t>
  </si>
  <si>
    <t>9669de4</t>
  </si>
  <si>
    <t>3bcd8fe</t>
  </si>
  <si>
    <t>dd75cdda93d870ea454f09775b3bee8f</t>
  </si>
  <si>
    <t>Simmons Equipment Company</t>
  </si>
  <si>
    <t>Cedar Bluff</t>
  </si>
  <si>
    <t>c60e3fa</t>
  </si>
  <si>
    <t>8942c38f10fc8cdef7ab83473d5fb4e7</t>
  </si>
  <si>
    <t>Radiant Networks Services, Inc.</t>
  </si>
  <si>
    <t>Kentucky</t>
  </si>
  <si>
    <t>Louisville</t>
  </si>
  <si>
    <t>4d3f040</t>
  </si>
  <si>
    <t>0436f855a1bb0a5d8f591806f27fc584</t>
  </si>
  <si>
    <t>Quantum Technology Sciences, Inc.</t>
  </si>
  <si>
    <t>Cocoa Beach</t>
  </si>
  <si>
    <t>0b6cfa5</t>
  </si>
  <si>
    <t>34ae41864a70565340fcbdb12b4ea11e</t>
  </si>
  <si>
    <t>SkyWave Mobile Communications, Inc.</t>
  </si>
  <si>
    <t>5c2f99f</t>
  </si>
  <si>
    <t>6552d3d6f59f48a3044d92f29603d1cf</t>
  </si>
  <si>
    <t>Tego, Inc.</t>
  </si>
  <si>
    <t>Waltham</t>
  </si>
  <si>
    <t>f113374</t>
  </si>
  <si>
    <t>f174e97</t>
  </si>
  <si>
    <t>89f4effc1bcb3adcdd2667fd7a35c3d6</t>
  </si>
  <si>
    <t>PrecyseTech Corporation</t>
  </si>
  <si>
    <t>Reston</t>
  </si>
  <si>
    <t>8d6a7c6</t>
  </si>
  <si>
    <t>4e35d709a6421f321060da9a56e03906</t>
  </si>
  <si>
    <t>Nexidia Inc.</t>
  </si>
  <si>
    <t>Atlanta</t>
  </si>
  <si>
    <t>9a75dda</t>
  </si>
  <si>
    <t>5f0817cbedf0892c53e8db966a7388cc</t>
  </si>
  <si>
    <t>EtQ, Inc.</t>
  </si>
  <si>
    <t>New York</t>
  </si>
  <si>
    <t>Farmingdale</t>
  </si>
  <si>
    <t>92536ad</t>
  </si>
  <si>
    <t>2b5183beb112673e8447a1a6e23c232f</t>
  </si>
  <si>
    <t>Atrex Energy, Inc.</t>
  </si>
  <si>
    <t>Walpole</t>
  </si>
  <si>
    <t>16e918a</t>
  </si>
  <si>
    <t>0303815f9fe637cbc2cff483a90a9c9f</t>
  </si>
  <si>
    <t>TraceAir Technologies, Inc.</t>
  </si>
  <si>
    <t>6249b1f</t>
  </si>
  <si>
    <t>e9f4d90a71217f7b603ed5fd4356a692</t>
  </si>
  <si>
    <t>TOSS Plasma Technologies Limited</t>
  </si>
  <si>
    <t>Japan</t>
  </si>
  <si>
    <t>Tokyo</t>
  </si>
  <si>
    <t>e527eba</t>
  </si>
  <si>
    <t>1a9e53effcd078c490e24c1f9c546dd5</t>
  </si>
  <si>
    <t>Proserv Group Inc.</t>
  </si>
  <si>
    <t>Aberdeenshire</t>
  </si>
  <si>
    <t>Westhill</t>
  </si>
  <si>
    <t>91c6a791110148832314e853d88e31e3</t>
  </si>
  <si>
    <t>RetentionGrid GmbH</t>
  </si>
  <si>
    <t>c6be389</t>
  </si>
  <si>
    <t>dcd34df</t>
  </si>
  <si>
    <t>1fb99fe8101d9fb788961a33ee81f79e</t>
  </si>
  <si>
    <t>Redbird SAS</t>
  </si>
  <si>
    <t>Ile-de-France</t>
  </si>
  <si>
    <t>Paris</t>
  </si>
  <si>
    <t>da40f69</t>
  </si>
  <si>
    <t>3727dd0</t>
  </si>
  <si>
    <t>fc74b1f</t>
  </si>
  <si>
    <t>d1a86f8ba490d5e66d4618adfcf19027</t>
  </si>
  <si>
    <t>Nauchno-Vnedrencheskiy Inzhenernyy Tsentr Radius ZAO</t>
  </si>
  <si>
    <t>Krasnoyarsky kray</t>
  </si>
  <si>
    <t>Krasnoyarsk</t>
  </si>
  <si>
    <t>13d09dd</t>
  </si>
  <si>
    <t>80aea5e</t>
  </si>
  <si>
    <t>df1c78f97606a1015cc22b0ccc7be322</t>
  </si>
  <si>
    <t>Kolb Technology GmbH</t>
  </si>
  <si>
    <t>Hengersberg</t>
  </si>
  <si>
    <t>0f36c94</t>
  </si>
  <si>
    <t>c16e34280351225ce428289cc9c56424</t>
  </si>
  <si>
    <t>OCTIEF ACT Pty Ltd.</t>
  </si>
  <si>
    <t>Queanbeyan East</t>
  </si>
  <si>
    <t>2b0e708</t>
  </si>
  <si>
    <t>de525dc4692036d8be8168aaf2c36ce0</t>
  </si>
  <si>
    <t>Intellifuse Technologies LLC</t>
  </si>
  <si>
    <t>Houston</t>
  </si>
  <si>
    <t>c6b7f72</t>
  </si>
  <si>
    <t>ba2e0010d68090284c34cf961ff9f933</t>
  </si>
  <si>
    <t>Changsha Chaint Machinery Co.,Ltd.</t>
  </si>
  <si>
    <t>Hunan Province</t>
  </si>
  <si>
    <t>Changsha</t>
  </si>
  <si>
    <t>1c80928</t>
  </si>
  <si>
    <t>b00ae80ad9407ab581a9e13a263547f5</t>
  </si>
  <si>
    <t>Aarav Unmanned Systems Private Limited</t>
  </si>
  <si>
    <t>Uttar Pradesh</t>
  </si>
  <si>
    <t>Varanasi</t>
  </si>
  <si>
    <t>9ee3519</t>
  </si>
  <si>
    <t>3d46d2a</t>
  </si>
  <si>
    <t>97547bde6597cd6eee2895cdbba5153b</t>
  </si>
  <si>
    <t>Planetary Resources, Inc.</t>
  </si>
  <si>
    <t>Redmond</t>
  </si>
  <si>
    <t>d1d799a</t>
  </si>
  <si>
    <t>0feee63</t>
  </si>
  <si>
    <t>c6b6f66</t>
  </si>
  <si>
    <t>67a8628e8c7fcce09446655d776c1006</t>
  </si>
  <si>
    <t>Range Networks, Inc.</t>
  </si>
  <si>
    <t>38cc306</t>
  </si>
  <si>
    <t>800d396</t>
  </si>
  <si>
    <t>f5f0909971bd359895bb020ded528197</t>
  </si>
  <si>
    <t>The NanoSteel Company, Inc.</t>
  </si>
  <si>
    <t>Rhode Island</t>
  </si>
  <si>
    <t>Providence</t>
  </si>
  <si>
    <t>d8bac20</t>
  </si>
  <si>
    <t>3c71803</t>
  </si>
  <si>
    <t>bfe3eef</t>
  </si>
  <si>
    <t>b10287d0db4203210a054be8066c9731</t>
  </si>
  <si>
    <t>VaultRMS, Inc.</t>
  </si>
  <si>
    <t>960163b</t>
  </si>
  <si>
    <t>af08b39108431b58baada3ed6b020248</t>
  </si>
  <si>
    <t>Initiatives &amp; Energies Locales SAS</t>
  </si>
  <si>
    <t>Brittany</t>
  </si>
  <si>
    <t>Saint Brieuc</t>
  </si>
  <si>
    <t>8c55e2c</t>
  </si>
  <si>
    <t>07c34734ce65aa21598445d32af380d6</t>
  </si>
  <si>
    <t>Polaris Alpha</t>
  </si>
  <si>
    <t>Fredericksburg</t>
  </si>
  <si>
    <t>3eb4893</t>
  </si>
  <si>
    <t>ddcbb4c092b8ce532113dbced3255c20</t>
  </si>
  <si>
    <t>Petaquilla Minerals Ltd.</t>
  </si>
  <si>
    <t>e102606</t>
  </si>
  <si>
    <t>7dbade7dce6540927809005f707881db</t>
  </si>
  <si>
    <t>Webtrekk GmbH</t>
  </si>
  <si>
    <t>3c8b68c</t>
  </si>
  <si>
    <t>c092f24e06ac5b17d1aa656870500d51</t>
  </si>
  <si>
    <t>Visedo Oy</t>
  </si>
  <si>
    <t>South Karelia</t>
  </si>
  <si>
    <t>Lappeenranta</t>
  </si>
  <si>
    <t>4c8d5c8</t>
  </si>
  <si>
    <t>42179a9</t>
  </si>
  <si>
    <t>f80ccba</t>
  </si>
  <si>
    <t>d29f583c6bf0807caa7c9375efb9e6d6</t>
  </si>
  <si>
    <t>PrecisionHawk Inc.</t>
  </si>
  <si>
    <t>North Carolina</t>
  </si>
  <si>
    <t>Raleigh</t>
  </si>
  <si>
    <t>26cdcd3</t>
  </si>
  <si>
    <t>7adb815</t>
  </si>
  <si>
    <t>d425296</t>
  </si>
  <si>
    <t>f6a601e16a963514151c035d460ec70d</t>
  </si>
  <si>
    <t>Regulatory DataCorp, Inc.</t>
  </si>
  <si>
    <t>King of Prussia</t>
  </si>
  <si>
    <t>cd7ad97</t>
  </si>
  <si>
    <t>a2ba9419fc1a248acbde5420fd7f9074</t>
  </si>
  <si>
    <t>Nanjing Sanai Industrial Automation Co., Ltd.</t>
  </si>
  <si>
    <t>Nanjing</t>
  </si>
  <si>
    <t>a4b62ad</t>
  </si>
  <si>
    <t>5a4ac20df7be90606ab96d117e92627a</t>
  </si>
  <si>
    <t>Acutronic Robotics</t>
  </si>
  <si>
    <t>Basque Country</t>
  </si>
  <si>
    <t>Vitoria-Gasteiz</t>
  </si>
  <si>
    <t>c45f1b4</t>
  </si>
  <si>
    <t>2fe4cbe</t>
  </si>
  <si>
    <t>78251cf</t>
  </si>
  <si>
    <t>b9a7d8c93483fd1a4c802ba1531a816d</t>
  </si>
  <si>
    <t>Bellburn Capital Corp.</t>
  </si>
  <si>
    <t>a3c53d1</t>
  </si>
  <si>
    <t>4fbfdc45a893276561293a6ef04f2d87</t>
  </si>
  <si>
    <t>M Cubed Technologies, Inc.</t>
  </si>
  <si>
    <t>Connecticut</t>
  </si>
  <si>
    <t>Newtown</t>
  </si>
  <si>
    <t>f6df2cf</t>
  </si>
  <si>
    <t>ae540c0f7aa339651a753c2ee2664220</t>
  </si>
  <si>
    <t>Daylight Studios Pte. Ltd.</t>
  </si>
  <si>
    <t>5586a54</t>
  </si>
  <si>
    <t>f567285</t>
  </si>
  <si>
    <t>34d7d5540a8114fa8d515f61ac56543c</t>
  </si>
  <si>
    <t>SPECIM, Spectral Imaging Ltd.</t>
  </si>
  <si>
    <t>79131ea</t>
  </si>
  <si>
    <t>4b8077e</t>
  </si>
  <si>
    <t>ccb6673d6899dc04748ae53d3e1a6376</t>
  </si>
  <si>
    <t>PowerPlan, Inc.</t>
  </si>
  <si>
    <t>59b0e39</t>
  </si>
  <si>
    <t>4ba81bef0dabc1a69996fc767dfd7efe</t>
  </si>
  <si>
    <t>Atlantic Motor Labs Inc.</t>
  </si>
  <si>
    <t>Halifax</t>
  </si>
  <si>
    <t>bb97951</t>
  </si>
  <si>
    <t>f73cf94c174c2cb420f40bd268e660a8</t>
  </si>
  <si>
    <t>Skysense, Inc.</t>
  </si>
  <si>
    <t>098cacb</t>
  </si>
  <si>
    <t>dfe9644e40bd55e36e13f8455467130e</t>
  </si>
  <si>
    <t>Cytec Industries Inc.</t>
  </si>
  <si>
    <t>Woodland Park</t>
  </si>
  <si>
    <t>bca30f4</t>
  </si>
  <si>
    <t>48a80787cd1a99b9ac3b4e9cf353f061</t>
  </si>
  <si>
    <t>Novariant, Inc.</t>
  </si>
  <si>
    <t>Fremont</t>
  </si>
  <si>
    <t>5f96c9e</t>
  </si>
  <si>
    <t>d0bba480aa530274c900aad7b0d1f74a</t>
  </si>
  <si>
    <t>MineralSoft LLC</t>
  </si>
  <si>
    <t>Austin</t>
  </si>
  <si>
    <t>9f40440</t>
  </si>
  <si>
    <t>253d328</t>
  </si>
  <si>
    <t>426144f24553413a47a80f182ac59359</t>
  </si>
  <si>
    <t>PCME Ltd.</t>
  </si>
  <si>
    <t>Cambridgeshire</t>
  </si>
  <si>
    <t>St. Ives</t>
  </si>
  <si>
    <t>2baf9f2</t>
  </si>
  <si>
    <t>a14e412015c02c6caa7e221cbc1024fd</t>
  </si>
  <si>
    <t>DATTUS, Inc.</t>
  </si>
  <si>
    <t>Indiana</t>
  </si>
  <si>
    <t>Indianapolis</t>
  </si>
  <si>
    <t>8316e0f</t>
  </si>
  <si>
    <t>ed8ce42</t>
  </si>
  <si>
    <t>8cf361cf5b3edf62192f600f91551186</t>
  </si>
  <si>
    <t>Top Flight Technologies, Inc.</t>
  </si>
  <si>
    <t>Malden</t>
  </si>
  <si>
    <t>d9e650e</t>
  </si>
  <si>
    <t>f0c51b769fd0525e23ab3bf74720a525</t>
  </si>
  <si>
    <t>Bay31 AG</t>
  </si>
  <si>
    <t>Switzerland</t>
  </si>
  <si>
    <t>Zug</t>
  </si>
  <si>
    <t>93345f6</t>
  </si>
  <si>
    <t>11b8ee2abc496b80fc28d7d2bd93c7fb</t>
  </si>
  <si>
    <t>Raisa Energy LLC</t>
  </si>
  <si>
    <t>Denver</t>
  </si>
  <si>
    <t>5067eb2</t>
  </si>
  <si>
    <t>0790f5f</t>
  </si>
  <si>
    <t>7271cbe3cdd2b7c6a291136669e968f1</t>
  </si>
  <si>
    <t>Access America Transport, Inc.</t>
  </si>
  <si>
    <t>Tennessee</t>
  </si>
  <si>
    <t>Chattanooga</t>
  </si>
  <si>
    <t>caa5fda69fe7bf3c9c0f37aa2b361332</t>
  </si>
  <si>
    <t>EMC Solar Construction Pty Ltd</t>
  </si>
  <si>
    <t>Belmont</t>
  </si>
  <si>
    <t>9d8c50c</t>
  </si>
  <si>
    <t>4a55abc7633ebc39effc01b09431e41b</t>
  </si>
  <si>
    <t>High Eye Aerial Imaging Inc.</t>
  </si>
  <si>
    <t>Wasaga Beach</t>
  </si>
  <si>
    <t>9e7ae1d</t>
  </si>
  <si>
    <t>e3ed43848020d8e8d283ddce0e50d2f8</t>
  </si>
  <si>
    <t>DN2K, LLC</t>
  </si>
  <si>
    <t>Greenwood Village</t>
  </si>
  <si>
    <t>dd21cef</t>
  </si>
  <si>
    <t>434ee35</t>
  </si>
  <si>
    <t>e484a960ac439f28da768a7017fbe144</t>
  </si>
  <si>
    <t>Infinite Uptime, Inc.</t>
  </si>
  <si>
    <t>Berkeley</t>
  </si>
  <si>
    <t>add325f</t>
  </si>
  <si>
    <t>e87fc33</t>
  </si>
  <si>
    <t>8861e628f83d02dbce55771c11c22242</t>
  </si>
  <si>
    <t>Drillinginfo, Inc.</t>
  </si>
  <si>
    <t>1d7251f</t>
  </si>
  <si>
    <t>647b3e2</t>
  </si>
  <si>
    <t>e1ebb95</t>
  </si>
  <si>
    <t>ef2aff792b00a815953b954d03dc644a</t>
  </si>
  <si>
    <t>RtTech Software Inc.</t>
  </si>
  <si>
    <t>New Brunswick</t>
  </si>
  <si>
    <t>Moncton</t>
  </si>
  <si>
    <t>3502dc9</t>
  </si>
  <si>
    <t>f96b322e3a9eebbb3aee920a60162b63</t>
  </si>
  <si>
    <t>Industrial Scientific Corporation</t>
  </si>
  <si>
    <t>Pittsburgh</t>
  </si>
  <si>
    <t>999ee174a860de54e3b3ed4e85095bc3</t>
  </si>
  <si>
    <t>Bigtech Software Private Limited</t>
  </si>
  <si>
    <t>Karnataka</t>
  </si>
  <si>
    <t>Bengaluru</t>
  </si>
  <si>
    <t>58ae864</t>
  </si>
  <si>
    <t>e35fe9e3944dcd668b1621783f639bed</t>
  </si>
  <si>
    <t>Trio Engineered Products, Inc.</t>
  </si>
  <si>
    <t>Irwindale</t>
  </si>
  <si>
    <t>83289b4</t>
  </si>
  <si>
    <t>2726ec0f399274e774b72b09a5fdbe82</t>
  </si>
  <si>
    <t>Ekahau, Inc.</t>
  </si>
  <si>
    <t>b7adcf3</t>
  </si>
  <si>
    <t>214f24483a0a4c46ae96bfdf032f1590</t>
  </si>
  <si>
    <t>Innovative Techncial Solutions, Inc.</t>
  </si>
  <si>
    <t>Hawaii</t>
  </si>
  <si>
    <t>Honolulu</t>
  </si>
  <si>
    <t>f29fbea</t>
  </si>
  <si>
    <t>f518a481a816db89446d724ff5d2cbad</t>
  </si>
  <si>
    <t>Terra Bella Technologies</t>
  </si>
  <si>
    <t>4c867da</t>
  </si>
  <si>
    <t>f1b9dd0c71e59e834730935bd9a091f8</t>
  </si>
  <si>
    <t>BridgeCrest Medical, Inc.</t>
  </si>
  <si>
    <t>b850bd1</t>
  </si>
  <si>
    <t>a7d12be806f88a7d96a8d7a859e7d175</t>
  </si>
  <si>
    <t>Identified Technologies Corporation</t>
  </si>
  <si>
    <t>f86ace6</t>
  </si>
  <si>
    <t>373d0c2</t>
  </si>
  <si>
    <t>1f5e745</t>
  </si>
  <si>
    <t>8e3cd415ae1b6f1022465630f3fa1006</t>
  </si>
  <si>
    <t>Klevu Oy</t>
  </si>
  <si>
    <t>f3df0d0</t>
  </si>
  <si>
    <t>d41db75e085da978911a46061dea2417</t>
  </si>
  <si>
    <t>TURCK Chartwell Canada Inc.</t>
  </si>
  <si>
    <t>Markham</t>
  </si>
  <si>
    <t>09be3d3</t>
  </si>
  <si>
    <t>cc4b27e817c37352daff5682356cbd00</t>
  </si>
  <si>
    <t>VIZIYA Corp.</t>
  </si>
  <si>
    <t>Hamilton</t>
  </si>
  <si>
    <t>cb2c72241d8049fcd5a0fce398e3edcf</t>
  </si>
  <si>
    <t>Davra Networks Limited</t>
  </si>
  <si>
    <t>Ireland</t>
  </si>
  <si>
    <t>Co. Dublin</t>
  </si>
  <si>
    <t>Dublin</t>
  </si>
  <si>
    <t>8a71188</t>
  </si>
  <si>
    <t>48f606a</t>
  </si>
  <si>
    <t>d12ff0d</t>
  </si>
  <si>
    <t>fc82f50</t>
  </si>
  <si>
    <t>0fecbf8944f1a137938d7305e103ba47</t>
  </si>
  <si>
    <t>8over8 Limited</t>
  </si>
  <si>
    <t>County Londonderry</t>
  </si>
  <si>
    <t>Derry</t>
  </si>
  <si>
    <t>5eeb35d</t>
  </si>
  <si>
    <t>5f7de456bf80a703b34285fa6ee1b2db</t>
  </si>
  <si>
    <t>Verisk Maplecroft</t>
  </si>
  <si>
    <t>Avon</t>
  </si>
  <si>
    <t>Bath</t>
  </si>
  <si>
    <t>b6be91a</t>
  </si>
  <si>
    <t>da44744119c5c01639039292680ba7e8</t>
  </si>
  <si>
    <t>Astrobotic Technology, Inc.</t>
  </si>
  <si>
    <t>8ee199c</t>
  </si>
  <si>
    <t>c911df8c1dcac8b23199488c7268d998</t>
  </si>
  <si>
    <t>Maxxam Analytics International Corporation</t>
  </si>
  <si>
    <t>869d262</t>
  </si>
  <si>
    <t>0a32329d054d042c865eeb50669be01f</t>
  </si>
  <si>
    <t>Capstone Technology Corporation</t>
  </si>
  <si>
    <t>84ec699</t>
  </si>
  <si>
    <t>ebb06b651fdd10b6cfa5a41399e34a96</t>
  </si>
  <si>
    <t>AppsBuilder SpA</t>
  </si>
  <si>
    <t>Italy</t>
  </si>
  <si>
    <t>Milan</t>
  </si>
  <si>
    <t>bdfb13317a356e02c371460f997a172d</t>
  </si>
  <si>
    <t>Prelert Inc.</t>
  </si>
  <si>
    <t>Framingham</t>
  </si>
  <si>
    <t>f567030</t>
  </si>
  <si>
    <t>949a8bd</t>
  </si>
  <si>
    <t>90d6b5e861705564d1813975026b7510</t>
  </si>
  <si>
    <t>TruTouch Technologies, Inc.</t>
  </si>
  <si>
    <t>Sudbury</t>
  </si>
  <si>
    <t>4cc793e</t>
  </si>
  <si>
    <t>37b1154</t>
  </si>
  <si>
    <t>aaccdac00f9fa88e43aecc4662eec4d5</t>
  </si>
  <si>
    <t>RJMetrics Inc.</t>
  </si>
  <si>
    <t>Philadelphia</t>
  </si>
  <si>
    <t>309f735</t>
  </si>
  <si>
    <t>df43155</t>
  </si>
  <si>
    <t>233c1db</t>
  </si>
  <si>
    <t>962bf5f1fc867905219317b77109b3c3</t>
  </si>
  <si>
    <t>ClimateMinder, Inc.</t>
  </si>
  <si>
    <t>Glendale</t>
  </si>
  <si>
    <t>f8bd834</t>
  </si>
  <si>
    <t>ef1df61f46be20c51ff98dcee9107472</t>
  </si>
  <si>
    <t>Innography, Inc.</t>
  </si>
  <si>
    <t>e5e3547</t>
  </si>
  <si>
    <t>a0e2537</t>
  </si>
  <si>
    <t>33ea3982-5be5-3f36-eab5-1f4e3e0759f1</t>
  </si>
  <si>
    <t>Right Relevance</t>
  </si>
  <si>
    <t>bb7cf16</t>
  </si>
  <si>
    <t>e22fb82d85d83a569949862d1b3bfab9</t>
  </si>
  <si>
    <t>Shanghai WWT IOT technology Co., Ltd.</t>
  </si>
  <si>
    <t>Shanghai</t>
  </si>
  <si>
    <t>95ad7c4</t>
  </si>
  <si>
    <t>12084ac7879820272a8e0d0094d43f35</t>
  </si>
  <si>
    <t>Zhongmei Handan Coal Mine Machine Co., Ltd.</t>
  </si>
  <si>
    <t>Hubei Province</t>
  </si>
  <si>
    <t>Handan</t>
  </si>
  <si>
    <t>b74e44e</t>
  </si>
  <si>
    <t>3f838bfad9ff11142be82c90f6464cb3</t>
  </si>
  <si>
    <t>Machine Shop Services, Inc.</t>
  </si>
  <si>
    <t>Michigan</t>
  </si>
  <si>
    <t>Holland</t>
  </si>
  <si>
    <t>8b7ddc5</t>
  </si>
  <si>
    <t>5fcf94cf12d310ea4f84b8f4f20c7dcc</t>
  </si>
  <si>
    <t>1670000 Alberta Ltd.</t>
  </si>
  <si>
    <t>Edmonton</t>
  </si>
  <si>
    <t>2f86f9a</t>
  </si>
  <si>
    <t>9a5154643577e0b356c59bae800db248</t>
  </si>
  <si>
    <t>Precision Machine and Manufacturing, Inc.</t>
  </si>
  <si>
    <t>Oregon</t>
  </si>
  <si>
    <t>Eugene</t>
  </si>
  <si>
    <t>703c432</t>
  </si>
  <si>
    <t>7295f7be-afc7-e5e2-8d49-6885ad560228</t>
  </si>
  <si>
    <t>Prehash Ltd</t>
  </si>
  <si>
    <t>899fea8</t>
  </si>
  <si>
    <t>db693021acb16dd0109c2c20cd95e106</t>
  </si>
  <si>
    <t>Numeric Machine Company</t>
  </si>
  <si>
    <t>46f3dc6</t>
  </si>
  <si>
    <t>716b98523d11a99d3aa8a725a06ef38b</t>
  </si>
  <si>
    <t>AirZaar Inc.</t>
  </si>
  <si>
    <t>Missouri</t>
  </si>
  <si>
    <t>Wildwood</t>
  </si>
  <si>
    <t>1307e5a</t>
  </si>
  <si>
    <t>29ce7d7d3f8dd266c8812ba26f04f727</t>
  </si>
  <si>
    <t>S R P Edwards &amp; Co Ltd</t>
  </si>
  <si>
    <t>08afca9</t>
  </si>
  <si>
    <t>2dbad01bb63b607e9470c5478d911485</t>
  </si>
  <si>
    <t>Industrea Limited</t>
  </si>
  <si>
    <t>Brisbane</t>
  </si>
  <si>
    <t>7ef6af5</t>
  </si>
  <si>
    <t>8f388e9dff62fd19645f0b2c9d3a389a</t>
  </si>
  <si>
    <t>Safeflight Copters, LLC</t>
  </si>
  <si>
    <t>Napa</t>
  </si>
  <si>
    <t>3fa78b2</t>
  </si>
  <si>
    <t>ff6b80ff55de34cca18a25c80d33f4f0</t>
  </si>
  <si>
    <t>Wekaba Engineering (Pty) Ltd</t>
  </si>
  <si>
    <t>South Africa</t>
  </si>
  <si>
    <t>Gauteng</t>
  </si>
  <si>
    <t>Alberton</t>
  </si>
  <si>
    <t>99d9fd6</t>
  </si>
  <si>
    <t>3dcbd1f1bec1ca3f92213b4c04653d71</t>
  </si>
  <si>
    <t>Fuyang Bearing Stock Co. Ltd</t>
  </si>
  <si>
    <t>Anhui Province</t>
  </si>
  <si>
    <t>Fuyang</t>
  </si>
  <si>
    <t>88a9ffc</t>
  </si>
  <si>
    <t>146cdd1</t>
  </si>
  <si>
    <t>dc450ce7d62a677a463b10a6a3970b8d</t>
  </si>
  <si>
    <t>Wuxi Hanhe Aviation Technology Co., Ltd.</t>
  </si>
  <si>
    <t>Wuxi City</t>
  </si>
  <si>
    <t>6dc6440</t>
  </si>
  <si>
    <t>a8ef139</t>
  </si>
  <si>
    <t>731214bcff874bff05f75515a2002e98</t>
  </si>
  <si>
    <t>CJSC Moskovsky Teleport</t>
  </si>
  <si>
    <t>b15e0dd</t>
  </si>
  <si>
    <t>2846515c6ef26b3b2ba6b72f5e1561af</t>
  </si>
  <si>
    <t>NC Precision Engineering Pty Ltd</t>
  </si>
  <si>
    <t>Gold Coast</t>
  </si>
  <si>
    <t>63d738b</t>
  </si>
  <si>
    <t>4abe3e0eaae563218a1fa7e5ac12a72e</t>
  </si>
  <si>
    <t>YellowScan SAS</t>
  </si>
  <si>
    <t>Languedoc-Roussillon</t>
  </si>
  <si>
    <t>Montferrier-sur-Lez</t>
  </si>
  <si>
    <t>Meglab Ã‰lectronique Inc.</t>
  </si>
  <si>
    <t>Worcestershire</t>
  </si>
  <si>
    <t>Node ID</t>
  </si>
  <si>
    <t>Homepage</t>
  </si>
  <si>
    <t>Founding Year</t>
  </si>
  <si>
    <t>Operating Status</t>
  </si>
  <si>
    <t>Company Type</t>
  </si>
  <si>
    <t>City</t>
  </si>
  <si>
    <t>State</t>
  </si>
  <si>
    <t>Country</t>
  </si>
  <si>
    <t>Clusters 0</t>
  </si>
  <si>
    <t>Clusters 1</t>
  </si>
  <si>
    <t>Clusters 2</t>
  </si>
  <si>
    <t>Industry Code</t>
  </si>
  <si>
    <t>Investment Received Amount</t>
  </si>
  <si>
    <t>Investment Received Count</t>
  </si>
  <si>
    <t>Investors</t>
  </si>
  <si>
    <t>Acquisition Made Amount</t>
  </si>
  <si>
    <t>Acquisition Made Count</t>
  </si>
  <si>
    <t>Acquisition Received Amount</t>
  </si>
  <si>
    <t>Acquisition Received Count</t>
  </si>
  <si>
    <t>Parent Company</t>
  </si>
  <si>
    <t>IPO Amount</t>
  </si>
  <si>
    <t>IPO Count</t>
  </si>
  <si>
    <t>Exchange Tickers</t>
  </si>
  <si>
    <t>Exit Type</t>
  </si>
  <si>
    <t>Keywords</t>
  </si>
  <si>
    <t>Top n-grams</t>
  </si>
  <si>
    <t>Degree</t>
  </si>
  <si>
    <t>Inter-Cluster Connectivity</t>
  </si>
  <si>
    <t>Flow</t>
  </si>
  <si>
    <t>Betweenness Centrality</t>
  </si>
  <si>
    <t>Triangles</t>
  </si>
  <si>
    <t>Pagerank</t>
  </si>
  <si>
    <t>Data Sources</t>
  </si>
  <si>
    <t>Tags</t>
  </si>
  <si>
    <t>remove?</t>
  </si>
  <si>
    <t>f52a6365e2bd0211394fd0a15cb2085b</t>
  </si>
  <si>
    <t>Ultra Marine Finance</t>
  </si>
  <si>
    <t>http://www.ultramarinefinance.com</t>
  </si>
  <si>
    <t>Ultra Marine Finance offers debt and equity based finance to corporations. The company provides capital structure financing through private placements, bought deals, and project and acquisition finance raising. Additionally, it offers capital need evaluation, capital financing structure analytics, due diligence, and sell-side advisory services. The company caters to healthcare, technology, mining, and oil and gas sectors. Ultra Marine Finance is headquartered in London, United Kingdom.</t>
  </si>
  <si>
    <t>Operating</t>
  </si>
  <si>
    <t>Private</t>
  </si>
  <si>
    <t>Mining Ops &amp; Analytics</t>
  </si>
  <si>
    <t>insights / capital / contact / improved</t>
  </si>
  <si>
    <t>insights / capital / reduce / specific</t>
  </si>
  <si>
    <t>N/A</t>
  </si>
  <si>
    <t>financing; capital; structure; diligence; debt; deals; capital structure; equity; side; corporations; caters; ultra; additionally; evaluation; acquisition</t>
  </si>
  <si>
    <t>Certain data and content provided by http://www.capitaliq.com</t>
  </si>
  <si>
    <t>IoT &amp; Advanced Analytics</t>
  </si>
  <si>
    <t>d06858158f831e853813b89674690b09</t>
  </si>
  <si>
    <t>Joy's Pride, Inc.</t>
  </si>
  <si>
    <t>As of July 2011, Joy's Pride, Inc. went out of business. Joy's Pride, Inc., doing business as Sensaria, manufactures and distributes spa-grade products for home use in the United States. It offers skin care products, such as cleansers, eye care products, masks and exfoliators, moisturizers, mineral genesis, repair and protection products, skin care products for men, skin care systems, and toners; and body care products, including accessories, body butter, body lotions, body scrubs, body wash products, foot and hand care products, and moisturizers/oils. The company also provides aroma-sensory products, which comprise bath salts, oils, sets, and creams; hair care products, including conditioners, shampoos, and gels; lip care products; and home care products, which comprise citrus cleaners. Joy's Pride sells its products directly and online, as well as through independent representatives. The company was founded in 2000 and is based in Shelton, Washington.</t>
  </si>
  <si>
    <t>Out of Business</t>
  </si>
  <si>
    <t>Shelton</t>
  </si>
  <si>
    <t>Advanced Materials &amp; Coatings</t>
  </si>
  <si>
    <t>specialty / conveyors / coatings / recycling</t>
  </si>
  <si>
    <t>recycling / care / deck / advanced materials</t>
  </si>
  <si>
    <t>sensory; care; body; skin care; skin; pride; wash; spa; salts; men; manufactures and distributes; lip; hair; foot; eye care; conditioners; cleansers; cleaners; citrus; butter; eye; representatives; independent; hand; grade; directly; online</t>
  </si>
  <si>
    <t>Advanced Manufacturing</t>
  </si>
  <si>
    <t>56d08c45a487ee9afb2e8be90e74885c</t>
  </si>
  <si>
    <t>LabWare, Inc.</t>
  </si>
  <si>
    <t>http://www.labware.com</t>
  </si>
  <si>
    <t>LabWare, Inc. develops, markets, and supports laboratory automation software solutions. The company offers LabWare LIMS, a laboratory information management system; and LabWare ELN, an integrated electronic laboratory notebook application. It also provides implementation, training, strategic planning, consulting, project management, testing and validation, and support services. The company serves clinical, contract services, environmental, food and beverage, forensics, mining and metals, manufacturing and consumer products, oil and gas, pharmaceutical, and process and chemical industries. LabWare, Inc. has strategic partnerships with Agilent, Association of Public Health Laboratories, IBM, Northwest Analytics, SAP, Waters, and Data Innovations Inc. The company was founded in 1988 and is based in Wilmington, Delaware with sales and support facilities worldwide.</t>
  </si>
  <si>
    <t>Wilmington</t>
  </si>
  <si>
    <t>strategic planning; software solutions; notebook; mining and metals; laboratory information management; clinical; forensics; validation; consumer</t>
  </si>
  <si>
    <t>79c2451d51b6da5d9a7d50e5120c2425</t>
  </si>
  <si>
    <t>Maxum Energy Logistics Partners, LP</t>
  </si>
  <si>
    <t>Maxum Energy Logistics Partners, LP markets and distributes refined petroleum products and related services to the drilling, exploration and production, and coal mining industries in the continental United States. It procures and sells diesel fuel, lubricating oil, and custom-blended lubricants to companies engaged in the drilling for and production of oil and natural gas, and in the mining of coal. The company also provides value-added logistics and energy management services, including on-site refueling of equipment for drilling and hydraulic fracturing and coal mining operations, as well as the design, fabrication, and provision of storage tanks and other equipment to well sites and mining locations. In addition, it is involved in the provision of fuel additives; removal, recycling, and disposal of used oil and lubricants; lubricant oil analysis; remote monitoring of fuel tanks; and maintenance and inspection of drilling, production, and mining equipment. Maxum Energy Logistics Partners, LP provides its services in unconventional oil and natural gas plays, including the Bakken, Barnett, Eagle Ford, Haynesville, Marcellus, Niobrara, Utica and Woodford Shales, and the Permian Basin, as well as the Central Appalachian region of the United States. Its customers include oil and natural gas exploration and production companies, drilling contractors, well completion companies, and coal mining companies. Maxum Energy Logistics Partners GP, LLC. serves as the general partner of the company. Maxum Energy Logistics Partners, LP was founded in 2011 and is based in Greenwich, Connecticut.</t>
  </si>
  <si>
    <t>Greenwich</t>
  </si>
  <si>
    <t>Remote Monitoring</t>
  </si>
  <si>
    <t>remote monitoring / civil / monitoring services / services that include</t>
  </si>
  <si>
    <t>remote monitoring / monitoring services / lubricant / electrical distribution</t>
  </si>
  <si>
    <t>tanks; remote monitoring; recycling; oil and natural; inspection; hydraulic; fuel tanks; diesel; additives; lp; exploration and production; lubricants; natural gas; provision; partners; logistics; fuel; well completion; unconventional; storage tanks; region; refueling; refined; production of oil; procures and sells; procures; plays; oil analysis; niobrara; mining operations; lubricating oil; lubricating; haynesville; gas plays; fracturing; ford; eagle ford; eagle; drilling contractors; diesel fuel; continental; blended; basin; bakken; lubricant; completion; partner; removal; involved; contractors</t>
  </si>
  <si>
    <t>tanks; remote monitoring; recycling; oil and natural; inspection; hydraulic; fuel tanks; diesel; additives; lp; exploration and production; lubricants; natural gas; provision; partners; logistics; fuel; well completion; unconventional; storage tanks; region; refueling; refined; production of oil; procures and sells; procures; plays; oil analysis; niobrara; mining operations; lubricating oil; lubricating; haynesville; gas plays; fracturing; ford; eagle ford; eagle; drilling contractors; diesel fuel; continental; blended; basin; bakken; lubricant; completion; partner; removal; involved; contractors; disposal; central; sites; petroleum; locations; storage</t>
  </si>
  <si>
    <t>02918730ada0a2f59d8ccff8d7aaa3c0</t>
  </si>
  <si>
    <t>Hallamshire Hardmetal Products Ltd.</t>
  </si>
  <si>
    <t>http://www.halhard.co.uk</t>
  </si>
  <si>
    <t>Hallamshire Hardmetal Products Ltd. manufactures tungsten carbide components for tool making, metrology, drilling and mining, precision engineering, automotive, and oil and general engineering industries in the United Kingdom. It offers reamer slugs and standard reamer tips, and slip gauge blanks, as well as masonry drill tips, core drill tips, and chisel tips. The company was founded in 1996 and is based in Sheffield, the United Kingdom.</t>
  </si>
  <si>
    <t>Machining &amp; tooling</t>
  </si>
  <si>
    <t>machining / cnc / metal cutting / machine works</t>
  </si>
  <si>
    <t>South Yorkshire Investment Fund; U.K. Steel Enterprise; YFM Venture Finance Limited</t>
  </si>
  <si>
    <t>tips; precision engineering; tungsten carbide; tungsten; slip; metrology; gauge; drilling and mining; blanks; carbide; core</t>
  </si>
  <si>
    <t>http://www.pinovasolutions.com</t>
  </si>
  <si>
    <t>Pinova, Inc. develops and distributes specialty rosins, polyterpene resins, and sensory ingredients for adhesives, agriculture, beverages, chemical intermediates, construction, foundry, fruit coating, gum base, industrial cleaners, industrial solvents, initiators, inks and coatings, ore flotation, personal care, and tire and rubber markets in the United States and internationally. It provides a portfolio of specialty resins and chemical intermediates derived from pine stumpwood and other natural resources. The companyÂ’s product line comprises rosin resins, such as rosin derivatives, hydrogenated rosin derivatives, specialty resins, and Arakawa resins; polyterpene resins, which include alpha-pinene, beta-pinene, d-limonene, and mixed and modified pinenes; and industrial products, including industrial solvents, dipentene terpenes, and Glidox initiators. It offers its products through distributors in China, the Asia Pacific, Indian Subcontinent, North America, Europe, the Middle East, Africa, and South Africa. The company was founded in 1911 and is headquartered in Brunswick, Georgia. Pinova, Inc. operates as a subsidiary of Pinova Holdings, Inc. As of December 31, 2016, Pinova, Inc. operates as a subsidiary of Les Derives Resiniques Et Terpeniques SA.</t>
  </si>
  <si>
    <t>Operating Subsidiary</t>
  </si>
  <si>
    <t>specialty / monitors / standard and specialty / transformers</t>
  </si>
  <si>
    <t>Symrise AG; Les Derives Resiniques Et Terpeniques SA</t>
  </si>
  <si>
    <t>specialty; sensory; resins; beverages; intermediates; tire and rubber; tire; pacific; modified; inks; ingredients; indian; fruit; develops and distributes; cleaners; beta; alpha; derived; mixed; coating; foundry; coatings; natural resources; ore; portfolio; base</t>
  </si>
  <si>
    <t>http://www.riyuehi.com</t>
  </si>
  <si>
    <t>Riyue Heavy Industry Co., Ltd. manufactures and sells large and extra large heavy duty equipment castings. Its primary products include wind power turbine generator, heavy diesel engine, large plastic injection molding machine, large machining center, and giant mining machine series of castings, as well as heavy section ductile iron castings. The company is based in Ningbo, China.</t>
  </si>
  <si>
    <t>Public</t>
  </si>
  <si>
    <t>Castings</t>
  </si>
  <si>
    <t>castings / machined components / plastic injection / frames</t>
  </si>
  <si>
    <t>castings / plastic injection / cast / alloy steel castings</t>
  </si>
  <si>
    <t>603218 (Shanghai Stock Exchange)</t>
  </si>
  <si>
    <t>wind power; wind; turbine; molding; machining; injection molding; injection; diesel; castings; plastic injection molding; plastic injection; molding machine; mining machine; machining center; machine series; large machining; iron castings; injection molding machine; giant; extra; ductile iron castings; ductile iron; ductile; diesel engine; generator; series; primary; heavy duty; duty; center</t>
  </si>
  <si>
    <t>d37ce8f1b65205bd6d07cb7a31aefeb6</t>
  </si>
  <si>
    <t>Wtek AS</t>
  </si>
  <si>
    <t>http://www.wtek.no</t>
  </si>
  <si>
    <t>Wtek AS engages in software development, radio frequency identification device (RFID) solution consulting, and network management businesses. The company offers Watcher application that features software modules for people tracking and visualization on maps applications, as well as reporting in real-time applications. Its RFID solutions are used in the tunnel engineering, oil and gas, and mining industries, as well as offshore development industries. The company was founded in 2002 and is based in Ã˜vrebÃ¸, Norway. As of December 12, 2007, Wtek AS is a subsidiary of Identec Solutions AG.</t>
  </si>
  <si>
    <t>Ã˜vrebÃ¸</t>
  </si>
  <si>
    <t>RFID, Cables, Asset Tracking</t>
  </si>
  <si>
    <t>radio / rfid / integrators / wires and cables</t>
  </si>
  <si>
    <t>radio / radio frequency identification / radio frequency / readers</t>
  </si>
  <si>
    <t>Identec Group AG</t>
  </si>
  <si>
    <t>rfid solutions; rfid; radio frequency identification; radio frequency; radio; maps; identification; frequency identification; frequency; tunnel engineering; software modules; offshore development; network management; tunnel; offshore; modules; people; features; tracking; device</t>
  </si>
  <si>
    <t>f36bfb29-1433-deb5-8d2d-cc2c9641944f</t>
  </si>
  <si>
    <t>V&amp;T Technologies Co.</t>
  </si>
  <si>
    <t>http://www.ecodrivecn.com</t>
  </si>
  <si>
    <t>Industrial automation, motor control. V&amp;T Technologies Co., Ltd. engages in variable frequency drive (frequency inverter), servo drive, electric vehicle controller, motor soft starter, AC reactor, inverter and other power electronics products.
The inverters are applied in all the industries, such as metallurgy, crane, oil, chemicals, machine tools, metal processing, stone, wood processing, air compressor, washing machine, water supply, air conditioning, municipal engineering, textile, printing, mining.
The voltage is from 200VAC to 1140 VAC. The power rating is from 0.4KW to 3MW. The drives include: low voltage sensorless vector control (SVC) AC drives, vector and torque control frequency inverters, special vector variable speed drives for different industries and applications.</t>
  </si>
  <si>
    <t xml:space="preserve">Bearing, Gears, Componentry </t>
  </si>
  <si>
    <t>bearings / gears / printing / mining machinery</t>
  </si>
  <si>
    <t>printing / conveying / servo / municipal engineering</t>
  </si>
  <si>
    <t>wood; vector; printing; municipal; industrial automation; frequency; crane; compressor; inverters; inverter; ac; drives; variable; voltage; motor; wood processing; washing machine; washing; variable speed drives; variable speed; variable frequency; starter; speed drives; soft; servo drive; servo; reactor; rating; mw; municipal engineering; motor control; kw; electric vehicle; air compressor; low voltage; controller; torque; drive; metallurgy; applied; speed</t>
  </si>
  <si>
    <t>Certain data and content provided by https://www.crunchbase.com/organization/v-t-technologies-co</t>
  </si>
  <si>
    <t>http://www.polarisalpha.com</t>
  </si>
  <si>
    <t>Polaris Alpha provides technical capabilities, specialized domain expertise, and mission critical solutions to the Department of Defense (DoD) and Intelligence Community (IC) customers. It offers solutions in the domains of air, land, sea, cyber, and space. The company provides analysis and information management solutions that develops, integrates, and maintains enterprise systems, as well as intelligence analysis and knowledge management services to support various domains in joint commands and agencies. It also builds Cyber and SIGINT software solutions for the US IC and DoD to offer cyber solutions that defend, monitor, visualize, and exploit its adversaryÂ’s capabilities enabling insightful and actionable national security decisions. In addition, the company provides software development, systems integration design, testing, and sustainment support for C4ISR and intelligence systems in a range of applications comprising advanced visualization, big data analytics, cloud computing, radar development, and training and simulation. Further, it offers Command and Control software for mission planning and situational awareness in the air, space, and cyber domains for operations in the DoD, IC, public safety environments, and allied governments. Additionally, the company provides rapid prototyping, systems integration, engineering, and scientific analysis services covering the smart sensing, directed energy, spectrum management, persistent surveillance, C4ISR, embedded systems, and sensor technology domains. Polaris Alpha is based in Fredericksburg, Virginia.</t>
  </si>
  <si>
    <t>Geological Surveying, Remote Sensing</t>
  </si>
  <si>
    <t>surveys / geological / studies / environmental monitoring</t>
  </si>
  <si>
    <t>surveys / geological / civil engineering / interpretation</t>
  </si>
  <si>
    <t>EOIR Technologies; United States; program management; systems integration; highly talented men; Universal Sensor Remoting; intelligence agencies; technical training; intelligence solutions; sensor science; sensor systems; interactive training tool; Evaluation Range Training; thermal imaging display; Advanced Learning Sciences; modeling thermal models; unattended ground sensors; remote sensing; automatic target recognition; chemical detection systems; accurate positioning information; sensor system performance; sensor networks; intelligence organization; analysis tool; state-of-the-art equipment; data analysis; new technologies; key role; remote sensing applications; sensor development; sensor lifecycle; minefield breaching; EOIR solution; minefield detection; geospatial intelligence; support services; imaging analysis; development company; Research Development; industry-leading system design; algorithm development; simulation-based analyses; field tests; detection probabilities; Interferogram processing; video recording; technical services; virtual prototyping; multiple vehicles</t>
  </si>
  <si>
    <t>served; serve; remotely; remote sensing; predictive; personnel; networks; learning; lasers; imagery; geospatial; design and development; program management; men; intelligence solutions; intelligence agencies; prototyping; technically; talented; system that allows; staffed; researching; prototypes; protecting; plays; minefield; key role; inception; highly talented; freedom; discovering; excellence; role; data analysis; sensor systems; sophisticated; agencies; program; simulation; science; activities; variety of services; unattended; thermal imaging; software engineering; simulation based; signal analysis; sensor networks; sensor development; sensing applications; rifle; review; reputation for excellence; reputation; remotely controlled; remote sensing applications; rapid prototyping; qualify; processing and analysis; predictive modeling; passion; neutralization; multiple vehicles; multiple sensors; modeling and simulation; minefield breaching; mine neutralization; integrations; goals; geospatial intelligence; field support; field measurements; exceed; enhancements; electro optical; editing; distributed sensor; development and engineering; defense industry; configuration management; chemical detection; breaching; blends; audio and video; audio; aspect; thermal; universal; recording; mission; imaging; multi function; best in class; recognition; virtually; sensor system; fusion; sensing; wide variety; understanding</t>
  </si>
  <si>
    <t>75884091b33abf9f7f2b23f742319b35</t>
  </si>
  <si>
    <t>Xiangxi Autonomous Prefecture Jixiang Mining Industry Co., Ltd.</t>
  </si>
  <si>
    <t>Xiangxi Autonomous Prefecture Jixiang Mining Industry Co., Ltd. is engaged in mining, processing and distribution of concentrated zinc and lead. The company is based in China. As of December 31, 2007, Xiangxi Autonomous Prefecture Jixiang Mining Industry Co., Ltd. operates as a subsidiary of China Direct, Inc.</t>
  </si>
  <si>
    <t>Autonomous Vehicles, Artificial Intelligence</t>
  </si>
  <si>
    <t>autonomous / drones / artificial intelligence / robotics</t>
  </si>
  <si>
    <t>autonomous / artificial intelligence / robotics / drones</t>
  </si>
  <si>
    <t>CD International Enterprises, Inc.</t>
  </si>
  <si>
    <t>prefecture; autonomous prefecture; autonomous; zinc; processing and distribution; concentrated; lead</t>
  </si>
  <si>
    <t>Autonomous Vehicles &amp; Drones</t>
  </si>
  <si>
    <t>8231aa4ae1e615c126517f84fdf3f8b2</t>
  </si>
  <si>
    <t>MPX Geophysics Ltd.</t>
  </si>
  <si>
    <t>http://www.mpxgeophysics.com</t>
  </si>
  <si>
    <t>MPX Geophysics Ltd. provides contract geophysical services for corporate and government clients. Its services include geophysical surveys, such as borehole surveys, single and multiple magnetic sensor surveys, and radiometric methods; helicopters; quality control; data processing; interpretation and modeling; report and map products; and educational. It offers services for oil and gas exploration applications, including mapping sedimentary basins and structural controls, detecting intra-sedimentary micro-magnetic anomalies, and seismic surveys; mining exploration applications, such as minerals exploration, diamondiferous kimberlite exploration, and regional geological mapping; groundwater and environmental applications comprising groundwater detection and mapping, contamination mapping, geothermal mapping, and environmental engineering; and engineering applications, such as sink-hole or subsurface void, and utility mapping. MPX Geophysics, Ltd. was founded in 2006 and is based in Markham, Canada with an additional office in Richmond Hill, Canada.</t>
  </si>
  <si>
    <t>surveys; map; helicopters; groundwater; geophysics; magnetic; geophysical; utility mapping; sink; services for oil; radiometric; geophysical surveys; geophysical services; geological mapping; educational; detection and mapping; corporate and government; contamination; borehole; basins; anomalies; subsurface; geothermal; detecting; interpretation; data processing; hole; seismic; regional; micro; geological</t>
  </si>
  <si>
    <t>72c545cb2686cb9d69236352cbd1db76</t>
  </si>
  <si>
    <t>NFC (Shenyang) Metallurgy Machinery Co., Ltd.</t>
  </si>
  <si>
    <t>http://www.smmc.cn</t>
  </si>
  <si>
    <t>NFC (Shenyang) Metallurgy Machinery Co., Ltd. engages in the research, development, and manufacturing of heavy-duty machine assembly for non-ferrous metals, steel metallurgy, and mining industries. It offers aluminum industry series equipment, including multi-purpose aluminum electrolysis machine sets, multi-purpose baking machine sets, multi-functional stacking units, vibration molding machines, and aluminum bag cleaners; metallurgical and mining series equipment, such as rotary kilns, mixers, ball mills, crushers, car dumpers, and oil-film bearings; and slurry conveying equipment, including reciprocating piston diaphragm pumps. The company also provides equipments and spare parts for various industries, such as chemical, power, building materials, etc. It sells its products in Mongolia, Shandong, Shanxi, Henan, Jiangsu, Zhejiang, Fujian, Hunan, Guangxi, Guangdong, Guizhou, Sichuan, Shaanxi, Gansu, Ningxia, Qinghai, Xinjiang, Xizang, Chongqing, Yunnan, Beijing, Shanghai, Heilongjiang, and Jilin; and India, Iceland, Norway, Kazakhstan, Trinidad and Tobago, Malaysia, Azerbaijan, Iran, the Netherlands, France, Germany, Kyrgyzstan, North Korea, Japan, Canada, the United States, Brazil, and internationally. The company was founded in 1949 and is based in Shenyang, China. As per the transaction announced on October 11, 2007, NFC (Shenyang) Metallurgy Machinery Co., Ltd. operates as a subsidiary of China Nonferrous Metal Industry's Foreign Engineering and Construction Co., Ltd.</t>
  </si>
  <si>
    <t>China Nonferrous Metal Industry's Foreign Engineering and Construction Co., Ltd.</t>
  </si>
  <si>
    <t>pumps; multi purpose; molding; mills; car; bearings; ball; aluminum; metallurgy; purpose; series; zhejiang; xinjiang; stacking; slurry; sichuan; shandong; reciprocating; qinghai; piston; ningxia; multi functional; mixers; machine assembly; kilns; including multi; heavy duty machine; guangdong; fujian; duty machine; diaphragm; conveying equipment; cleaners; baking; bag; conveying; crushers; ferrous; film; functional; vibration; rotary; metallurgical; heavy duty; spare parts; duty</t>
  </si>
  <si>
    <t>123989dd48725b917ff9ff0cdb018e77</t>
  </si>
  <si>
    <t>Xompass, Inc.</t>
  </si>
  <si>
    <t>http://www.xompass.com</t>
  </si>
  <si>
    <t>Xompass, Inc. provides a cloud-based Field Intelligence-as-a-Service (FaaS) solution that adds intelligence to assets in mining, water, power, oil and gas, and energy industries. The company offers Xompass FaaS that consists of Xompass FaaS Cloud, which is a set of services for real-time data analysis, data storage, alarms, and edge FaaS management; and Xompass FaaS Edge, which is a set of cloud managed autonomous services that handle communication, real-time data processing, control policies, and integration with on-premises and cloud PI system. Its Xompass FaaS solution connects assets below the control layer while collecting, storing, and analyzing sensor data in real-time. Xompass, Inc. was incorporated in 2014 and is based in San Leandro, California.</t>
  </si>
  <si>
    <t>San Leandro</t>
  </si>
  <si>
    <t>time data; real time data; premises; cloud based; cloud; autonomous; edge; policies; pi system; pi; data in real; adds; storing; sensor data; data storage; collecting; layer; data analysis; connects; assets; handle; consists; alarms; data processing; storage</t>
  </si>
  <si>
    <t>ec61fa7311acf29df2039b6b266e4811</t>
  </si>
  <si>
    <t>Meta Watch Ltd.</t>
  </si>
  <si>
    <t>http://www.metawatch.org</t>
  </si>
  <si>
    <t>Meta Watch Ltd. designs, develops, and markets watches. The company offers MetaWatch Manager that enable users to view various push notifications on the wrist that are sent to the phone; and MetaFilter, a dynamic filtering system that learns what apps are enabled on the phone and then lets users choose which ones can forward notifications to the wrist. It sells watches as wearable development systems and mobile accessories. The company is based in Dallas, Texas. Meta Watch Ltd. is a prior subsidiary of Fossil, Inc.</t>
  </si>
  <si>
    <t>Dallas</t>
  </si>
  <si>
    <t>Cloud, IoT, Predictive Analytics</t>
  </si>
  <si>
    <t>things / predictive analytics / cloud / iot</t>
  </si>
  <si>
    <t>customization / key elements / internet of things / smart grid</t>
  </si>
  <si>
    <t>meta watch; genuine leather strap; technology development company; wearable development systems; Meta Watch Manager; watch manager app; Watch Technology Division; Meta Watch team; Meta Watch platforms; stainless steel; grade stainless steel; Meta Watch dev; fashion watch industries; development system watch; iphone 4s; Bluetooth; watch industry; trend-right fashion design; relevant mobile companion; new wearable applications; watch business; watch product; mobile internet services; drive app usage; watches; stainless steel buckle; high grade; deep black color; fashion trend awareness; iOS developer program; white genuine leather; resistant stainless steel; Black Bluetooth; greatest glanceable display; Smart phone users; technology watches; hybrid production network; replaceable genuine leather; hardend glass lens; BLE GATT capability; ultra-low-power MSP430â„¢ microcontroller; unique looking product; Serial Port Profile; professional services; privately-held design; CC2564 Bluetooth; Mirror polymer network; ambient light sensor; fully programmable buttons; mobile device</t>
  </si>
  <si>
    <t>wearable; watch; tooling; things; smart; radio; molding; connectivity; cable; big; app; bluetooth; meta; white; fashion; black; strap; iphone; ios; wrist; mirror; lens; leather; genuine; carry; developers; connected; technology development; synchronize; reaching; privately held; mix; ipad; high grade; glance; consumers; compatibility; apple; android; privately; stay; programmable; manager; freight; wear; plan; professional services; developer; specializing; held; resistant; display; glass; latest; device; embedded; form; consumer; deep; create; order; grade; duty; years ago; worn; wireless technology; wearables; we're; vibrating; versions; usb; updated; ultra low power; ultra low; transceiver; time consuming; technology division; systems enable; sunlight; style; software investment; smartphones; sleek; simplicity; sides; shipped; services based; scratch; replaceable; reflective; realized; rapid development; purchased; pulling; pull; publish; polymer; pockets; passionate; os</t>
  </si>
  <si>
    <t>http://www.ieforever.com</t>
  </si>
  <si>
    <t>Beijing Forever Technology Co., Ltd. provides integrated IT solutions for smart power grids in China. The company engages in the development of software systems and services for the smart power grid whole lifecycle. Its software products and services comprise power grid planning and design software, management software for power grid construction, power grid operation management software, power grid maintenance management software, electric power retail and marketing software, technical service of data acquisition and processing, etc. In addition, the company offers data acquisition and processing services for the software and power grid systems, including acquisition and processing of power grid facility space and attribute information, geological remote sensing data acquisition and analysis, hydrometeorology data acquisition and processing, power transmission and transformation design data processing, 3D scene making, vector and image map processing, etc. The company serves power grid planning and design organizations, engineering organizations, electric power companies, etc., as well as provides design and management software for various business sections. It operates in approximately 30 provinces, municipalities, and autonomous regions; and parts of African markets. Beijing Forever Technology Co., Ltd. was founded in 2000 and is based in Beijing, China.</t>
  </si>
  <si>
    <t>300365 (Shenzhen Stock Exchange)</t>
  </si>
  <si>
    <t>grid planning; power grid; smart grid planning; grid operation management; design software series; grid maintenance management; network planning; power grid maintenance; power grid planning; grid infrastructure project; power grid operation; grid construction; smart power grid; power grid construction; Grid construction design; grid construction management; management family; Grid Infrastructure Software; Grid Marketing Management; power grid emergency; grid company fusion; grid management; main power grid; power grid model; project management; grid infrastructure projects; operation management family; network design software; integration services platform; maintenance management software; project management family; information integration services; distribution network design; network planning design; enterprise information integration; grid equipment; resource management platform; typical design standards; infrastructure project management; design project management; transmission network planning; preliminary design; software products; grid information; etc. to form electronic data transfer channels; network operation management; design process management; grid scheduling; resource platform; network circuit design</t>
  </si>
  <si>
    <t>treatment; things; smart; serve; rfid; remote monitoring; power grid; operation and maintenance; network planning; monitoring system; monitor; learning; internet of things; intelligent; identification; feasibility; circuit; cables; dimensional; design software; three dimensional; grid; smart grid; meeting; maintenance management; graphics; family; uniform; study; operation management; management software; management platform; feasibility study; education and training; distribution network; strong; achieve; typical; visual interface; topography; teaching; statistics; software based; smart power; sharing; respond; resource management; based graphical; series; status; tower; oriented; implement; shared; scheduling; library; selection; improving; graphical; standards; function; document; resource; main; accurately; simulation; three; online; specifications; evaluation; transmission; alarm; levels; variety; visual; architecture; model; form; build; reliability; number; wireless sensor; wireless communication; will enhance; verifying; topographical; tender; technology to achieve; technology based; surveillance equipment; supported configuration; summary; substation; subsequent; standardization; spirit; software engineering; soa architecture; soa; smart power grid</t>
  </si>
  <si>
    <t>210e0d8d0293f2ecad6cd9e8df49bbbc</t>
  </si>
  <si>
    <t>Sandvik Mining and Construction Australia Pty Ltd.</t>
  </si>
  <si>
    <t>http://www.miningandconstruction.sandvik.com/au</t>
  </si>
  <si>
    <t>Sandvik Mining and Construction Australia Pty Ltd. manufactures, distributes, services, and supports equipment for rock drilling, rock excavation, processing, demolition, and bulk-materials handling to serve the mining and construction industries. The company offers rock tools and systems; drill rigs and rock drills; load and haul equipment; mechanical cutting equipment; crushers and screens; conveyor components; bulk materials handling equipment; breakers and demolition tools; mine automation systems; and safety and environmental products. It also provides field services, such as 24/7 support, repairs and breakdowns, assistance with servicing, fault diagnosis, machine condition audits, scheduled maintenance, and service maintenance agreements; service exchange programs; machine rebuild/reconditioning; maintenance management; asset agreements; component repair and return services for various OEM hydraulic cylinders, hydraulic rock drills, rod handlers, powertrain components, drilling boom components, and hydraulic pumps and motors; technical training; and carbide and cobolt recycling services. In addition, the company offers bucket and truck tub inspections and repairs; fabrication of new buckets and bucket lips; fabrication and refurbishment of primary and secondary ventilation fans; fabrication of mobile refueling centers; fabrication of exploration sampling systems and cyclones; general fabrication and coded welding repair of plate, stainless, alloy, and mild steel; and fabrication of new structural components to OEM specifications for rebuild and upgrade programs. It serves customers through dealers and distributors in Australia, New Zealand, and Freeport. The company was founded in 1979 and is based in Brisbane, Australia. It has locations in Australia, New Zealand, Indonesia, and the Philippines. Sandvik Mining and Construction Australia Pty Ltd. operates as a subsidiary of Sandvik AB.</t>
  </si>
  <si>
    <t>Hydraulics, Valves &amp; Pumps</t>
  </si>
  <si>
    <t>hydraulic / construction machinery / welding / pumps</t>
  </si>
  <si>
    <t>hydraulic / valves / hydraulic cylinders / cylinders</t>
  </si>
  <si>
    <t>Sandvik AB</t>
  </si>
  <si>
    <t>serve; recycling; pumps; mining and construction; inspections; hydraulic; cylinders; rock; rebuild; materials handling; demolition; bulk materials; bucket; agreements; bulk; oem; programs; service maintenance; scheduled; sampling systems; safety and environmental; refurbishment; refueling; reconditioning; primary and secondary; powertrain; oem specifications; mild; materials handling equipment; maintenance management; machine condition; hydraulic pumps; hydraulic cylinders; haul; handlers; exchange programs; drill rigs; diagnosis; cyclones; cutting equipment; conveyor components; coded; buckets; breakers; boom; audits; field services; fans; excavation; carbide</t>
  </si>
  <si>
    <t>serve; recycling; pumps; mining and construction; inspections; hydraulic; cylinders; rock; rebuild; materials handling; demolition; bulk materials; bucket; agreements; bulk; oem; programs; service maintenance; scheduled; sampling systems; safety and environmental; refurbishment; refueling; reconditioning; primary and secondary; powertrain; oem specifications; mild; materials handling equipment; maintenance management; machine condition; hydraulic pumps; hydraulic cylinders; haul; handlers; exchange programs; drill rigs; diagnosis; cyclones; cutting equipment; conveyor components; coded; buckets; breakers; boom; audits; field services; fans; excavation; carbide; secondary; crushers; dealers; screens; plate; fault; upgrade; handling equipment; assistance; rigs; specifications; conveyor; sampling; exchange; truck; alloy; primary; load; centers; welding; motors; cutting</t>
  </si>
  <si>
    <t>http://www.cyphyworks.com</t>
  </si>
  <si>
    <t>CyPhy Works Inc., a robotics company, develops aerial robots and UAVs for defense, oil and gas, agriculture, entertainment, law enforcement, and mining industries. It offers persistent aerial reconnaissance and communications vehicle systems that capture new heights in aerial reconnaissance; and PocketFlyer that fits in a cargo pocket. CyPhy Works Inc. was formerly known as The Droid Works, Inc. and changed its name to CyPhy Works Inc. in December 2009. The company was founded in 2008 and is based in Danvers, Massachusetts.</t>
  </si>
  <si>
    <t>drones / flight / uavs / mph</t>
  </si>
  <si>
    <t>General Catalyst Partners (3); Draper Nexus Venture Partners (2); Lux Capital Management (2); UPS Strategic Enterprise Fund; Bessemer Venture Partners; Motorola Solutions Venture Capital; In-Q-Tel, Inc.; Felicis Ventures</t>
  </si>
  <si>
    <t>high definition video; CyPhy Works; ground control station; unmanned air vehicles; PARC vehicle; microfilament; rescue missions; data security perspective; long distance communications; Flexible Power Input; micro UAS; additional payload capacity; high quality; frame rate; microfilament technology; extreme endurance; tiny cable; high definition resolution; high speed data; VTOL air vehicle; EASE vehicle; Small flying vehicle; patented microfilament technology; power lines; small hovering robot; Key Benefits; bridge inspections; high altitude capability; RF comms; Autonomous Operation; unmanned aerial vehicles; Night Vision; Secure communications; directly connected communication; lightweight ground control; indoor hovering robot; EO/IR camera payload; Mobility empowers users; higher data throughput; micro Vertical Takeoff; feet density altitude; civil infrastructure inspection; term persistent stare; reliable long distance; little user training; base station; world-class technology platform; outdoor multicopter platform; industrial. public safety</t>
  </si>
  <si>
    <t>wire; unmanned systems; unmanned aerial vehicles; unmanned aerial; uavs; uas; smaller; serve; search and rescue; robotics; rf; rescue; reconnaissance; payload; land; ir; inspections; inspection; ground control; gcs; flying; fly; flight; flies; endurance; drones; develops unmanned; command and control; combination; civil; camera; cable; autonomous; altitudes; altitude; air vehicles; air vehicle; aerial vehicles; high definition; high definition video; definition video; definition; robot; ease; feet; unmanned air vehicles; unmanned air; intercepted; ground control station; frame rate; control station; comms; extreme; bridge; micro; connected; vtol; throughput; system consists; stabilized; secure communications; power lines; perspective; night vision; night; key benefits; jamming; impervious; gyro; gimbal; flying robots; data security; computational; carries; base station; autonomous operation; station; frame; persistent; fishing; duration; rely; missions; robots; batteries; input; movement; reliable; consists; builds; additionally; directly; mobility; distance; patented; command; department; hot; capacity; search</t>
  </si>
  <si>
    <t>3422593643931030fb136b66ca10e232</t>
  </si>
  <si>
    <t>LINE-X Franchise Development Corporation</t>
  </si>
  <si>
    <t>http://www.linex.com</t>
  </si>
  <si>
    <t>LINE-X Franchise Development Corporation develops and provides spray-on protective coatings. It offers spray-on bedliners and coatings, multipurpose spray-on coatings, permanent bonds, corrosion protection products, gloss retention products, and abrasion and impact protection products; and multi-purpose polyurea and polyurethane protective coatings. The company also provides products that protect fences, gates, decks, foundation, ponds, basements, bathrooms, garage floors, dog runs and kennels, wheelchair ramps, stairs, swingsets, patio furniture, and sheds. In addition, it offers products that protect truck beds, truck covers, rocker panels, fenders, bumpers, etc.; components, such as round step bars, bull bars, grill guards, oval step bars, tri-fold tonneau covers, roll-up tonneau covers, and hard rolling tonneau covers; and force-resistant protective coatings for safeguarding government, military, and private buildings and vehicles. Further, the company provides protective polymer coatings for applications, such as government, military, and private buildings; helicopter pads; coating of small-arms protective inserts for military ballistic vests; naval applications, such as boat and submarine decks, and marine gangways; civil and peacetime applications, which include flight simulators, storage cases, and UAV launch trailers; and more. The company offers its industrial coatings for applications, such as commercial vehicles, construction, containment, flooring, marine, material handling, military/defense, mining, plating, specialty vehicles, and water-wastewater. Furthermore, it franchises its operations. It serves industries, including chemical, construction, defense, manufacturing, mining, petroleum, transportation and more. The company offers its products through dealers in the United States and internationally. LINE-X Franchise Development Corporation was founded in 1993 and is based in Huntsville, Alabama.</t>
  </si>
  <si>
    <t>Huntsville</t>
  </si>
  <si>
    <t>Alabama</t>
  </si>
  <si>
    <t>specially formulated polymers; spray-on protective coatings; spray elastomers polyurethanes; sprayable elastomeric coatings; truck bed protection; LINE-X specializes; actual field testing; permanently bond; industry leader; custom applications; Specialized equipment; right materials; product knowledge; nation; products; provider</t>
  </si>
  <si>
    <t>spray; coatings; utilized; specially; polymers; industry leader; field testing; custom applications; bond; actual; protective; bed; led; truck; offering; combined; leader; produce; years; specializes; specialized</t>
  </si>
  <si>
    <t>f20494125ab6023b9c6e843388ac1865</t>
  </si>
  <si>
    <t>Hofmann Engineering Pty. Ltd.</t>
  </si>
  <si>
    <t>http://www.hofmann.net.au</t>
  </si>
  <si>
    <t>Hofmann Engineering Pty. Ltd., doing business as Hofmann Engineering, provides engineering services to industries in Australia. The company, through its subsidiaries, manufactures and supplies gearing products, mining equipment, mills and kilns, wind turbines, sugar mills, high tension fasteners, slew bearings, and portable machine tools and replacement parts; and oil and gas precision valves and pumps. It also provides replacement parts for mining equipment, such as draglines, shovels, hydraulic excavators, track pads, truck parts, excavators and reclaimers, and disk vacuum filters; mills and kilns components, including self aligning drives, mill and kiln pinions, large mills and kiln gears, forged steel fabricated girth gears, open gear reconditioning products, and grinding mill shells and heads; and gearboxes and oil and gas components. In addition, the company offers metallurgical, onsite, and crusher repair services; and sells used machines. It serves rail, defense, metrology inspection design, and aerospace industries; and energy power stations. Hofmann Engineering Pty. Ltd. was founded in 1969 and is based in Perth, Australia. It has plants in Western Australia and Victoria; Canada; India; and Chile.</t>
  </si>
  <si>
    <t>gearboxes / cylindrical / precision gears / bevel</t>
  </si>
  <si>
    <t>wind; valves; turbines; pumps; mills; mill; manufactures and supplies; kilns; inspection; hydraulic; grinding; gears; gearboxes; gear; excavators; bearings; replacement parts; replacement; western; tension; shovels; shells; services to industries; serves rail; reconditioning; power stations; parts for mining; pads; offers metallurgical; metrology; hydraulic excavators; girth gears; girth; gearing; forged; fasteners; fabricated; draglines; disk; crusher; aligning; sugar; vacuum; heads; onsite; filters; truck; metallurgical; drives; stations</t>
  </si>
  <si>
    <t>wind; valves; turbines; pumps; mills; mill; manufactures and supplies; kilns; inspection; hydraulic; grinding; gears; gearboxes; gear; excavators; bearings; replacement parts; replacement; western; tension; shovels; shells; services to industries; serves rail; reconditioning; power stations; parts for mining; pads; offers metallurgical; metrology; hydraulic excavators; girth gears; girth; gearing; forged; fasteners; fabricated; draglines; disk; crusher; aligning; sugar; vacuum; heads; onsite; filters; truck; metallurgical; drives; stations; portable; track; open</t>
  </si>
  <si>
    <t>b73077225016409194478ba8bb50b1ef</t>
  </si>
  <si>
    <t>Mobile Telecommunication Company of Iran</t>
  </si>
  <si>
    <t>http://www.mci.ir</t>
  </si>
  <si>
    <t>Mobile Telecommunication Company of Iran provides mobile communication solutions. The companyÂ’s products and services include enterprise SIM cards, SMS boxes, enterprise bundles, enterprise data bundles, corporate ring back tones, virtual private network, machine-to-machine, voice messages, cell broadcasts, USSD, m-Health, enterprise VAS, and intelligent routing systems. It serves organizations and companies, such as government agencies, large corporations, medium and small businesses, small offices, and home offices in various sectors, including industry and mine, banking and financial institutions, contracting and construction, water and power plants, transportation and distribution, information and communication technology, food, health, education, trading, media and advertising, and tourism, as well as oil, gas, and petroleum sectors. The company was founded in 1994 and is headquartered in Tehran, Iran.</t>
  </si>
  <si>
    <t>Tehran</t>
  </si>
  <si>
    <t>Iran</t>
  </si>
  <si>
    <t>Smart Grid, Fiber Networks</t>
  </si>
  <si>
    <t>smart / signal / fiber optic / monitor</t>
  </si>
  <si>
    <t>intelligent / analysis system / voltage power / tones</t>
  </si>
  <si>
    <t>machine to machine; intelligent; communication solutions; bundles; well as oil; transportation and distribution; tones; sms; small businesses; sim cards; sim; serves organizations; routing systems; routing; private network; messages; medium and small; large corporations; broadcasts; ring; cards; corporations; tourism; cell; health; government agencies; trading; boxes; media; medium; agencies; petroleum</t>
  </si>
  <si>
    <t>09ef7093549403830454316582c28353</t>
  </si>
  <si>
    <t>Victor Mining Industry Group Inc.</t>
  </si>
  <si>
    <t>http://www.victorminingindustrygroup.com</t>
  </si>
  <si>
    <t>Victor Mining Industry Group, Inc. does not have significant operations. Previously, it was engaged in the manufacture and assembly of sensors and micro systems. The company, formerly known as Sensor System Solutions Inc., is based in Carson City, Nevada.</t>
  </si>
  <si>
    <t>Carson City</t>
  </si>
  <si>
    <t>Nevada</t>
  </si>
  <si>
    <t>characterization / industry group / radioactive materials / radiological analysis</t>
  </si>
  <si>
    <t>Yorkville Advisors Global LP (3)</t>
  </si>
  <si>
    <t>VMTG (Pink Sheets LLC)</t>
  </si>
  <si>
    <t>victor; industry group; micro</t>
  </si>
  <si>
    <t>http://www.event38.com</t>
  </si>
  <si>
    <t>Event 38 designs and builds UAS and mission specific optical sensors. Formed in 2011, Event 38 designs and manufactures drones, specialized optical sensors,  and a precision analytics data platform  for small and medium sized businesses. Today we have customers in 49 countries using our products for agriculture, surveying, construction and mining. For more information please visit www.Event38.com.</t>
  </si>
  <si>
    <t>Aerial Surveying, Drones</t>
  </si>
  <si>
    <t>surveying / unmanned aerial / gis / uav</t>
  </si>
  <si>
    <t>surveying / construction site monitoring / computer vision / imagery</t>
  </si>
  <si>
    <t>Start-Up Chile</t>
  </si>
  <si>
    <t>uas; surveying; optical sensors; drones; event; optical; small and medium; sized businesses; platform for small; mission specific; medium sized businesses; medium sized; construction and mining; formed; sized; builds; medium; countries; today; mission; specialized; specific</t>
  </si>
  <si>
    <t>Certain data and content provided by https://www.crunchbase.com/organization/event-38-unmanned-technology</t>
  </si>
  <si>
    <t>1a882fa0cec1a26965bc1e373090335f</t>
  </si>
  <si>
    <t>Currie Management Consultants, Inc.</t>
  </si>
  <si>
    <t>http://www.curriemanagement.com</t>
  </si>
  <si>
    <t>Currie Management Consultants, Inc. offers management consulting services to industrial equipment manufacturers and dealers. The firm provides market research and analytics, meeting facilitation, management and organizational development, and sales training services. It also offers seminar conduction, distributor development, and performance management services. Additionally, the firm publishes workbooks focusing on performance management. It caters to agricultural, construction, power generation, and mining and drilling sectors. The firm's clientele include Nissan, Thermo King, Kohler, Atlas-Copco, Toyota, and Husqvarna. It has a partnership with Accruit. Currie Management Consultants, Inc. was founded in 1973 and is headquartered in Worcester, Massachusetts.</t>
  </si>
  <si>
    <t>services to industrial; publishes; organizational; meeting; conduction; partnership; equipment manufacturers; dealers; caters; additionally; manufacturers</t>
  </si>
  <si>
    <t>f7a9db76143a65835ad10df7d736bb90</t>
  </si>
  <si>
    <t>BACTEC International Limited</t>
  </si>
  <si>
    <t>http://www.bactec.com</t>
  </si>
  <si>
    <t>BACTEC International Limited, an explosive ordnance disposal and landmine clearance company, provides unexploded ordnance (UXO), landmine clearance, and bomb disposal services. It offers mine action-landmine clearance and detection services, such as landmine detection, project management support, manual clearance teams, mine detection dog teams, and mechanical systems; and consulting, QA/QC, and mine action/EOD survey solutions. The company also provides UXO services, including investigation, disposal, and certification; consultancy; desk top threat and risk assessment; site support; and surveys. In addition, it offers site investigation services, which include cone penetrometer, geotechnical drilling, and geophysical survey; geophysical technologies, including digital and analogue for the location of buried UXO; and geophysical surveys for mineral, archaeological, and environmental targets. Further, the company provides marine services and underwater explosive ordnance surveys, which include multi sensor, single sensor, and ROV surveys; target investigation services, such as diver and mechanical investigations; and marine magnetometer surveys for various applications, including UXO survey in water areas, archaeological prospection in water, and location of metallic targets on the seabed. Furthermore, it offers various training services, such as capacity and training development, training development and delivery, and training skill sets. The company serves governments; specialist units of the MoD, the UN, EC, DFID, and NATO; multi nationals, including the oil, gas, and construction industries; organizations and companies in the United Kingdom and internationally. BACTEC International Limited was founded in 1991 and is based in Dartford, United Kingdom with offices in Australia, Cambodia, Iraq, Lao PDR, and Mozambique. As of August 12, 2011, BACTEC International Limited operates as a subsidiary of Area Clearance Services Group GmbH.</t>
  </si>
  <si>
    <t>Dartford</t>
  </si>
  <si>
    <t>Area Clearance Services Group GmbH</t>
  </si>
  <si>
    <t>uxo; underwater; surveys; survey; mine detection; landmine; explosive; certification; ordnance; investigation; mine action; investigation services; explosive ordnance; archaeological; disposal; geophysical; teams; action; uxo survey; unexploded ordnance; unexploded; survey solutions; skill; site support; site investigation; single sensor; seabed; rov; qa; ordnance disposal; offers mine action; nato; multi sensor; metallic; magnetometer; including digital; include multi; geophysical surveys; geophysical survey; explosive ordnance disposal; eod; ec; diver; disposal services; development and delivery; detection services; desk; cone; buried; bomb</t>
  </si>
  <si>
    <t>uxo; underwater; surveys; survey; mine detection; landmine; explosive; certification; ordnance; investigation; mine action; investigation services; explosive ordnance; archaeological; disposal; geophysical; teams; action; uxo survey; unexploded ordnance; unexploded; survey solutions; skill; site support; site investigation; single sensor; seabed; rov; qa; ordnance disposal; offers mine action; nato; multi sensor; metallic; magnetometer; including digital; include multi; geophysical surveys; geophysical survey; explosive ordnance disposal; eod; ec; diver; disposal services; development and delivery; detection services; desk; cone; buried; bomb; analogue; location; threat; specialist; governments; investigations; capacity; manual; top; delivery; international</t>
  </si>
  <si>
    <t>ee52eee78c89f48fc6633de66a626926</t>
  </si>
  <si>
    <t>JSC Kamensk machine-building plant</t>
  </si>
  <si>
    <t>JSC Kamensk machine-building plant manufactures mining equipments. The company is based in Russian Federation. As of September 16, 2008, Kamianka Machine Building Plant Ltd. operates as a subsidiary of System Capital Management Limited.</t>
  </si>
  <si>
    <t>machine building plant / heat / precious metals / sheets</t>
  </si>
  <si>
    <t>JSC System Capital Management</t>
  </si>
  <si>
    <t>machine building plant; machine building; jsc</t>
  </si>
  <si>
    <t>88050b7b34637df2be04547e920b22b0</t>
  </si>
  <si>
    <t>senseFly SA</t>
  </si>
  <si>
    <t>http://www.sensefly.com</t>
  </si>
  <si>
    <t>senseFly SA develops and manufactures autonomous ultralight unmanned aerial vehicles and related software solutions for professionals. It offers swinglet CAM, a mini drone/flying camera; and Postflight software for after-flight image processing and map generation. The company also provides technical support, and online image processing and mapping services. Its solutions are used in 2D/3D mapping, aerial photography, surveying, construction, geospatial, monitoring, geospatial positioning, precision agriculture, geoinformatic, land surveying, GNSS trading, and photogrammetry and computer vision software applications; and surveying equipment and unmanned aerial systems. senseFly SA sells its products in Australia, Brazil, Canada, Croatia, Denmark, Greece, Ireland, Italy, the Russian Federation, Taiwan, and the United Kingdom. The company was founded in 2009 and is based in Ecublens, Switzerland. As of July 23, 2012, senseFly SA operates as a subsidiary of Parrot S.A.</t>
  </si>
  <si>
    <t>Ecublens</t>
  </si>
  <si>
    <t>Vaud</t>
  </si>
  <si>
    <t>Parrot S.A.</t>
  </si>
  <si>
    <t>Ground Control Points; Collect aerial photography; eBee RTK; base station; aerial imaging drones; related software solutions; unmanned aerial vehicles; unmanned aerial systems; Professional aerial mapping; Collect aerial images; image processing; eBee aerial imagery; professional applications; eBee Ag; Postflight Terra; survey-grade mapping drone; vision software applications; absolute accuracy; Elevation Model accuracy; civil professional applications; after-flight image processing; online image processing; ground control software; eBee Ag ground; market autonomous mini-drones; MP camera; image processing software; eBee Ag land; 3D elevation models; central body; single flight; FULLY INTEGRATED WORKFLOW; Postflight Terra 3D; Postflight Terra LT; data collection tools; high-speed optical sensor; Small UAV Coalition.; simple drag&amp;drop actions; high-resolution Orthomosaic reconstructions; single mouse click; cm; cm precision; SURVEY-GRADE ACCURACY; Postflight software; relative accuracy; high accuracy; GNSS trading; mapping services; third-party software; senseFly SA</t>
  </si>
  <si>
    <t>wings; wing; unmanned aerial vehicles; unmanned aerial systems; unmanned aerial; uav; surveying; survey; software solutions; software applications; processing software; photography; photogrammetry; photogrammetric; monitor; maps; mapped; map; land; inspection; imagery; ground control; gis; geospatial; flying; flight; ebee; drones; drone; crops; construction sites; computer vision; civil; camera; autonomous; aerial vehicles; aerial systems; aerial photography; aerial mapping; aerial imaging; aerial images; aerial imagery; aerial image; cm; sensefly; orthomosaics; base station; terra; rtk; professional applications; orthomosaic; ground control points; ebee ag; absolute; collect; ag; image processing; transformed; survey grade; single flight; shoot; produce orthomosaics; mp; gnss; elevation; brands; mini; station; body; images; accuracy; image; desktop; compatible; produce; plan; models; base; central; professionals; professional; grade; sites; will allow; vision software; update; trajectory; third party software; surveying equipment; small uav; simulate; sa develops; rover; rough; quarries; precisely; party software; overlap; orientation; optical sensor</t>
  </si>
  <si>
    <t>c672606c7f15396df37f57848a6f0bcc</t>
  </si>
  <si>
    <t>UON Pty Ltd.</t>
  </si>
  <si>
    <t>http://www.uon.com.au</t>
  </si>
  <si>
    <t>UON Pty Ltd. engages in the design, supply, and management of turnkey power, air, and water solutions to the mining and resources industry. The company offers power solutions, including power generators, power stations, switchboards and switch rooms, load banks, generators on trailers, remote monitoring solutions, and fuel tanks; and air solutions, such as air compressors, air dryers, blowers and exhausters, vertical receivers, and filters. It also provides water solutions, including dewatering pumps, installation and removal systems, water management solutions, standpipe pump systems, HDPE pipework and lining solutions, trenching and earthworks solutions, and mobile dewatering solutions. In addition, the company is involved in the rental of mining equipment as individual items or as a package of integrated products; and spare parts and services comprising diagnostic and consulting services, in-house and onsite repairs, preventative maintenance and support services, 24/7 emergency support, and condition monitoring services. The company was formerly known as Power Proving Services Pty Ltd. and changed its name to UON Pty Ltd. in May 2010. UON Pty Ltd. was founded in 1998 and is headquartered in Perth, Australia.</t>
  </si>
  <si>
    <t>tanks; rental; remote monitoring; pumps; pump; monitoring services; fuel tanks; dewatering; compressors; generators; trailers; rooms; resources industry; removal systems; pump systems; preventative maintenance; power stations; power generators; mining and resources; maintenance and support; installation and removal; hdpe; emergency support; earthworks; dryers; blowers; banks; air compressors; preventative; receivers; monitoring solutions; items; diagnostic; condition monitoring; turnkey; removal; onsite; involved; package; house; filters; individual; load; spare parts; vertical; stations; emergency; fuel</t>
  </si>
  <si>
    <t>c0a57239ca112f77cc85f32a375a8e0e</t>
  </si>
  <si>
    <t>AFP Transformers , LLC.</t>
  </si>
  <si>
    <t>http://www.afp-transformers.com</t>
  </si>
  <si>
    <t>AFP Transformers , LLC. designs and manufactures power distribution and management products. Its products include control power transformers in metal-clad switchgear; neutral grounding transformers in electric utility networks and cubicles; pad-mount distribution transformers in industrial plants, high-rise buildings, hotels, schools, refineries, oil drilling platforms, or airports; power transformers for mining equipment; and replacement of oil filled or other types of liquid cooled transformers. The companyÂ’s products also comprise power transformers; harmonic filter inductors that range from small single or three phase, low voltage units to large single-phase devices used in medium voltage applications; specialty and custom transformers for UPS machines, PDU/PDM equipment for data centers, voltage regulators, power conditioners, and active and passive filter systems; standard and specialty magnetic components for the motor drive and motor control center industries; and transformers and power distribution assemblies for furnace or heating applications. Its products also include custom transformers/products, such as control power, drive isolation, K-factor, zig-zag, phase-shifting, rectifier, plate, scott-T and LaBlanc configured transformers, as well as autotransformers, chokes/inductors/reactors, contactor coil assemblies, saturable reactors, and medium voltage fuse holder assemblies. AFP Transformers serves medium and low voltage switchgear, motor control center, power factor correcting equipment, power conditioning equipment, industrial heating equipment, mining machine, waste water and water purification equipment/system, and OEM machine manufacturers, as well as utilities and municipalities globally. The company was founded in 1992 and is based in Edison, New Jersey. AFP Transformers , LLC. operates as a subsidiary of United Capital Corp.</t>
  </si>
  <si>
    <t>Edison</t>
  </si>
  <si>
    <t>United Capital Corp.</t>
  </si>
  <si>
    <t>transformers; specialty; networks; cooled; power transformers; switchgear; reactors; power distribution; motor control; inductors; custom transformers; control center; voltage; low voltage; factor; phase; filter; medium; motor; heating; center; voltage applications; three phase; standard and specialty; specialty and custom; single phase; rise buildings; rise; regulators; rectifier; purification; power factor; pdm; passive; oil filled; mining machine; machine manufacturers; liquid cooled; isolation; holder; high rise buildings; high rise; grounding; fuse; filled; data centers; correcting; conditioners; coil; chokes</t>
  </si>
  <si>
    <t>transformers; specialty; networks; cooled; power transformers; switchgear; reactors; power distribution; motor control; inductors; custom transformers; control center; voltage; low voltage; factor; phase; filter; medium; motor; heating; center; voltage applications; three phase; standard and specialty; specialty and custom; single phase; rise buildings; rise; regulators; rectifier; purification; power factor; pdm; passive; oil filled; mining machine; machine manufacturers; liquid cooled; isolation; holder; high rise buildings; high rise; grounding; fuse; filled; data centers; correcting; conditioners; coil; chokes; active and passive; refineries; hotels; furnace; schools; pad; municipalities; mount; configured; airports; plate; globally; drive; magnetic; active; centers; types; replacement; oem; manufacturers; three; platforms; waste</t>
  </si>
  <si>
    <t>http://www.atrexenergy.com</t>
  </si>
  <si>
    <t>Atrex Energy, Inc. designs and manufactures remote power generation systems for harsh operating conditions and remote locations. The company has a network of authorized distributors in Alaska, Canada, the United States, and Mexico. It serves oil and gas, mining and construction, off-grid telecom and radio, railroads, and environmental monitoring industries. Atrex Energy, Inc. was formerly known as Acumentrics SOFC Corporation and changed its name to Atrex Energy, Inc. in May 2016. The company was founded in 1994 and is headquartered in Walpole, Massachusetts.</t>
  </si>
  <si>
    <t>power for remote / temperatures / Âºc / demonstrating</t>
  </si>
  <si>
    <t>fuel cell; solid oxide fuel; Acumentrics; oxide fuel cells; fuel cell systems; Acumentrics UPS power; Acumentrics UPS products; Acumentrics power systems; Acumentrics fuel cells; uninterruptible power supplies; Acumentrics solid oxide; industrial power conditioning; state-of-the art Acumentrics; Acumentrics SOFC; Acumentrics RUPS; natural gas; oxide fuel cell; DC uninterruptible power; Acumentrics Rugged-UPS; fuel cell designs; exclusive Acumentrics; Acumentrics Edge; Rugged UPS Products; tubular solid oxide; custom power products; DC power; fuel cell technology; electrical generation process; commercial fuel cell; fuel cell process; fuel cell generation; DC electrical power; clean fuel cells; fuel cell design; planar fuel cell; fuel cell stack; high-temperature fuel cell; JP-8 jet fuel; off-grid power systems; carbon monoxide; quiet electrical power; Trusted Power Innovations; uninterruptible power supply; regulated electrical power; Ceramic fuel cells; tubular oxide fuel; ruggedized uninterruptible power; back-up power interruptions</t>
  </si>
  <si>
    <t>wind; turbines; turbine; smaller; ruggedized; reconnaissance; promise; hydrocarbons; hydrocarbon; heat; fuel cells; frequency; diesel; cooling; conductors; circuit; cells; biggest; hydrogen; oxide; cell; tubular; fuels; backup; ceramic; uninterruptible power; uninterruptible; propane; oxygen; monoxide; carbon monoxide; ac and dc; rugged; ac; dc; trusted; clean; tubes; watts; quiet; planar; kw; durable; dc power; cycles; cogeneration; chassis; shock; ceramics; natural gas; inside; tube; output; generators; carbon; electricity; Âºc; temperatures; stack; spikes; relies; released; preferred; power generators; oxides; military applications; jet fuel; ion; introduction; interruptions; industry leader; highly efficient; high efficiency; harsh environments; dioxide; carbon dioxide; fuel; high temperature; harsh; solid; computers; electrochemical; efficiencies; input; emissions; external; mission critical; efficient; produce; battery; rich; minimal; electro; reliable; producing; internal; deployed; seamlessly; temperature; weather</t>
  </si>
  <si>
    <t>808bf6c66c46542e8efd199ef0eab753</t>
  </si>
  <si>
    <t>Drone USA, Inc.</t>
  </si>
  <si>
    <t>http://www.drone1usa.com</t>
  </si>
  <si>
    <t>Drone USA, Inc., together with its subsidiaries, operates as a diversified gold, mineral, and rock mining company. Its projects include the Yellow Jacket Mine, which covers approximately 160 acres located in Moapa, Nevada; and the Blue Jacket Mine covering approximately 70 acres located in Nelson, Nevada with gold and silver claims. It also operates the Legacy Rock Calcium Mine, a calcium carbonate project; and engages in extracting, processing, and selling decorative landscaping rock in the Greater Las Vegas area. The company was formerly known as Texas Wyoming Drilling, Inc. Drone USA, Inc. is headquartered in New York, New York.</t>
  </si>
  <si>
    <t>DRUS (Pink Sheets LLC)</t>
  </si>
  <si>
    <t>drone; calcium; acres; rock; usa; gold; silver; landscaping; gold and silver; extracting; diversified; decorative; carbonate; calcium carbonate; legacy; greater; blue; claims; covers; covering</t>
  </si>
  <si>
    <t>8c6e43b2b5df27be6046a9cf55457ce2</t>
  </si>
  <si>
    <t>PMX Communities, Inc.</t>
  </si>
  <si>
    <t>http://www.pmxgold.com</t>
  </si>
  <si>
    <t>PMX Communities, Inc., through its subsidiaries, focuses on the retail sale of gold through its dispensing terminals. It also intends to sell 24k bullion gold bars and coins on its online PMX Goldstore; and dispensing terminals through direct sales and distributor channels worldwide. The company was formerly known as Merge II, Inc. and changed its name to PMX Communities, Inc. in February 2009. PMX Communities, Inc. was founded in 2004 and is based in Boca Raton, Florida.</t>
  </si>
  <si>
    <t>Boca Raton</t>
  </si>
  <si>
    <t>PMXO (Pink Sheets LLC)</t>
  </si>
  <si>
    <t>dispensing terminals; Gold dispensing terminal; gold mining industries; retail gold sales; gold bars; gold bullion; gold bullion bars; MGIV gold terminal; distributor channels; online Goldstore; direct sales; account management functions; social networking portal; Developmental Stage Company; gold terminals; fine art industries; green energy technology; terminal prototype; retail sale; Saline deposits; unmanned dispenser; common man; touch-screen technology; Internal drainage; coins; teller machine; exploration target; leveraged opportunities; revenue streams; stem cell; different stages; business operation</t>
  </si>
  <si>
    <t>portals; portal; dispensing; terminals; terminal; gold mining; gold; lithium; direct sales; prototype; channels; called; online; traded; touch screen; stem; social networking; revenue streams; represent; remaining; mechanism; involving; involve; intends; green energy; fine; energy technology; dispenser; developmental; deposits; deposit; concentrations; concentrated; business operation; atm; account management; conduct; account; incorporates; biotechnology; streams; drainage; touch; globally; cell; screen; networking; green; revenue; common; third; deployed; functions; internal; conventional; allow</t>
  </si>
  <si>
    <t>http://www.tflighttech.com</t>
  </si>
  <si>
    <t>Top Flight Technologies, Inc. provides commercial solutions of unmanned aircraft vehicles (UAVs) using advanced technologies driving automation and safety. It offers The Airborg H6 1500, a 1500mm enhanced endurance extended payload hex rotor UAV; application specific solutions for aerial imaging, mapping, inspection, object tracking, remote sensing, and security applications; and consulting, training, data collection, and analysis services. The company serves advertising/sports, agricultural, construction, emergency response, environmental, energy, facilities management, humanitarian aid and disaster relief, oil/gas/mining, research, real estate, security, situational awareness, transportation, and wildlife preservation markets. It has strategic technology and service partnerships with MIT Lincoln Laboratory, MIT, Draper Laboratory, HeliDirect, True Dynamic, Beeworks, Georgia Tech Flight Mechanics and Controls, VIA Science, and Adaptive Flight. The company was incorporated in 2014 and is headquartered in Malden, Massachusetts.</t>
  </si>
  <si>
    <t>Scrum Ventures; ff Venture Capital; Silicon Straits</t>
  </si>
  <si>
    <t>unmanned aircraft vehicles; full-scale autopilot operation; remote sensing; hex rotor UAV; payload hex; commercial solutions; application specific solutions; UAV market space; feature-rich UAV solutions.; Flight Hybrid Propulsionâ„¢; onboard flight data; Flight application specialists; Airborg H6; aerial imaging; mAh LiPo battery; data collection; 2-mile max range; carbon fiber propellers; Address specific applications; real-time multi-spectral imaging; 4G network communications; long range communications; application specific solution; Charles Stark Draper; open-platform modular approach; Flight Technologies; payload applications; maximum payload; Application-specific Solutions; large UAVs; Advance Autopilot; advanced technologies; Flight products; enhanced duration; analysis services; maximum range; Flight team; security applications; Airborgâ„¢ H6; maximum velocity; high-definition downlink; battery solutions; aircraft services; wind/gust conditions; collect information; propulsion system fuel; hybrid engine; new services; commercial development; open-framework hardware</t>
  </si>
  <si>
    <t>wind; unmanned aircraft; uavs; uav; tank; tagging; rotor; remotely piloted; remotely; remote sensing; recorder; propulsion; piloted; payload; object; lbs; inspection; fully autonomous; flying; flight; endurance; complete solution; combination; camera; autonomous; application specific; aircraft; aerial imaging; mph; commercial solutions; autopilot; extended; framework; top; varying degrees; reach locations; open framework; mm; miles; inspect; hard to reach; full scale; advanced technologies; degrees; collect; maximum; hybrid; enhanced; hard; data collection; reach; specific; open; driving; modular; imaging; battery; collection; tracking; scale; partners; locations; sensing; tracking remote; team of engineers; spectral imaging; specific applications; specialists; semi autonomous; represent; rc; range communications; propulsion system; propellers; processing data; post processing; modular approach; mile; members; mega; max; manned aircraft; long range communications; lipo; high definition; flight data recorder; flight data; finder; estimated; equipped; downlink; data recorder; charles; carbon fiber; analysis services; advisors; address specific; minimum; hardware and software; final</t>
  </si>
  <si>
    <t>b01f0bc331edf55fe703b27866dee6e7</t>
  </si>
  <si>
    <t>Avery India Limited</t>
  </si>
  <si>
    <t>http://www.averyindia.co.in</t>
  </si>
  <si>
    <t>Avery India Limited designs, manufactures, markets, and services industrial products and weighing systems in India and internationally. The company provides weighbridges and truck scales; weighing scales and systems, including axle weighers, check weighers, forklift truck scales, liquid filling machines, and platform and floor scales; process weighing solutions, and train and rail weighing scales; digital weight indicators; and software for weighing scales and systems, such as MI Payload truck scale and weighbridge software. It also offers load cells and load sensing devices comprising analogue, digital, and vibrating beam load cells, as well as weigh bar transducers; weighing platforms and indicators to weigh hazardous materials; dormants; testing machines; fuel dispensing units; mechanical and electronic weighing scales; and accessories consisting of display products, unmanned systems, computers, UPS, printers, and IP cameras. In addition, the company provides after sales services, such as maintenance contracts, breakdown and repairs, retrofits, capacity enhancements, installations, civil foundations, calibration and re-verification, dismantling, re-erection, and certification of its products. It serves chemical and pertrochemical, construction, food and beverage, manufacturing, mining and aggregates, transport and logistics, waste and recycling, medical, hospitals, utilities, engineering, OEM, public sector, and defense industries. The company was incorporated in 1947 and is headquartered in Ballabgarh, India. Avery India Limited operates as a subsidiary of Avery Weigh-Tronix LLC.</t>
  </si>
  <si>
    <t>Ballabgarh</t>
  </si>
  <si>
    <t>Haryana</t>
  </si>
  <si>
    <t>civil / civil engineering / steel processing / offers civil</t>
  </si>
  <si>
    <t>Illinois Tool Works Inc.</t>
  </si>
  <si>
    <t>526556 (Mumbai Stock Exchange)</t>
  </si>
  <si>
    <t>weighing; unmanned systems; recycling; payload; installations; civil; certification; cameras; axle; scales; weighers; weigh; truck scales; cells; truck; load; indicators; weighing systems; waste and recycling; vibrating; transport and logistics; sensing devices; sales services; retrofits; printers; maintenance contracts; ip cameras; hazardous materials; foundations; forklift; filling; erection; enhancements; dispensing; defense industries; analogue; aggregates; breakdown; hospitals; consisting; verification; transducers; floor; beam; computers; hazardous; check; train; ip; capacity</t>
  </si>
  <si>
    <t>weighing; unmanned systems; recycling; payload; installations; civil; certification; cameras; axle; scales; weighers; weigh; truck scales; cells; truck; load; indicators; weighing systems; waste and recycling; vibrating; transport and logistics; sensing devices; sales services; retrofits; printers; maintenance contracts; ip cameras; hazardous materials; foundations; forklift; filling; erection; enhancements; dispensing; defense industries; analogue; aggregates; breakdown; hospitals; consisting; verification; transducers; floor; beam; computers; hazardous; check; train; ip; capacity; weight; calibration; display; scale; oem; platforms; waste; fuel; sensing; logistics</t>
  </si>
  <si>
    <t>http://foghorn-systems.com</t>
  </si>
  <si>
    <t>Foghorn Systems Inc. develops Internet of Things application platform for remote monitoring and diagnostics, predictive maintenance, anomaly detection, alarm management, and asset and yield optimization solutions. It serves manufacturing, mining, energy and utilities, transportation, healthcare, retail, oil and gas, and aviation industries. Foghorn Systems Inc. was incorporated in 2014 and is based in Mountain View, California.</t>
  </si>
  <si>
    <t>internet of things / iot / communications platform / things</t>
  </si>
  <si>
    <t>Darling Ventures LLC; GE Ventures; March Capital Partners; Yokogawa Electric Corp.; Robert Bosch Venture Capital GmbH</t>
  </si>
  <si>
    <t>edge application development; multi-tier IoT application; IoT application deployment; path-breaking multi-tier IoT; application deployment platform; IoT application solutions; edge intelligence software; Things application platform; footprint Edge Application; on-premise edge environment; advanced analytics; performance edge processing; yield optimization solutions; fog computing; Application Development SDK; machine performance optimization; Lightning Micro; Lightning Micro edition; High-speed data ingestion; VEL Analytic expression; small memory footprint; Lightning Standard Edition; physical sensor infrastructure; Management console scaling; Built-in time series; central management console; easy-to-use expression language; easily repeatable deployments; familiar developer Platform-as-a-service; commonly used algorithms; Information Technology; Predictive Analytics; Software platform; real-time analytics; optimized analytics; edge applications; embeddable software; edge compute; predictive maintenance; edge configurations; remote monitoring; Industrial Internet; software installation; anomaly detection; things. software; advanced monitoring; data processing; alarm management; Fog infrastructure; heterogeneous applications</t>
  </si>
  <si>
    <t>things; specialties; remotely; remote monitoring; premise; predictive analytics; predictive; path; operational intelligence; monitor; machine learning; learning; iot; internet of things; integrators; insights; industrial internet; industrial automation; iiot; edge; connected devices; cloud computing; cloud based; cloud; lightning; iot application; fog; tier; sdk; paas; monitoring and diagnostics; languages; features include; expression; edition; console; bridges; advanced analytics; footprint; micro; computing; efficiently; diagnostics; deployment; developer; features; versions; ua; time insights; time analytics; systems integrators; streaming; speed data; software for industrial; simplified; scaling; repeatable; real time insights; real time analytics; protocols; proactive maintenance; predictive maintenance; optimization solutions; opc; oe; nodes; multiple languages; memory; mb; language; intelligence software; intel; industry leaders; industrial and commercial; host; historical analysis; historical; high speed data; familiar; embeddable; embed; editions; configurations; compute; cloud based data; cisco; based data; backend; anomaly detection; anomaly; alarm management; deployments; commonly; optimization; proactive; hosted; transformation; leaders; operational; built</t>
  </si>
  <si>
    <t>dd3f033f281b05a836088d0835995707</t>
  </si>
  <si>
    <t>Sensor Geophysical Ltd.</t>
  </si>
  <si>
    <t>http://sensorgeo.com</t>
  </si>
  <si>
    <t>Sensor Geophysical Ltd., a geosciences technology company, provides customized reservoir imaging and characterization solutions to the petroleum industry, and hardrock seismic imaging services to the mining industry. It offers PP and PS AVO modeling, AVO and LMR analysis, seismic inversion, seismic facies classification, PP-PS registration and joint inversion, spectral decomposition, fracture detection analysis, time-frequency adaptive noise suppression, and offset consistent gain control solutions. The company was incorporated in 1994 and is based in Calgary, Canada. As of January 4, 2012, Sensor Geophysical Ltd. operates as a subsidiary of Global Geophysical Services, Inc.</t>
  </si>
  <si>
    <t>Global Geophysical Services, LLC</t>
  </si>
  <si>
    <t>inversion; frequency; seismic; geophysical; suppression; seismic imaging; reservoir imaging; registration; petroleum industry; offset; imaging services; geosciences; facies; decomposition; consistent; adaptive; reservoir; imaging; spectral; noise; characterization; classification; joint; gain; customized; petroleum</t>
  </si>
  <si>
    <t>1ce0ef1492f17a2d3de6057d0bb6144f</t>
  </si>
  <si>
    <t>TYCROP Manufacturing Limited</t>
  </si>
  <si>
    <t>http://www.tycrop.ca</t>
  </si>
  <si>
    <t>TYCROP Manufacturing Limited designs, engineers, and manufactures trailers for the transportation industry. The company offers moving floor trailers, B-train trailers, mining transportation systems, end dump bulk haulers, heavy-haul flat decks, pressure pumps, rapid deployment proppant handling systems, chemical transportation and additive units, remanufacturing systems (for pressure pump renewals), industrial control panels and integrated control stands, and custom components (fluid heaters, grab handles, and Pro-Latch products for industrial applications). It also provides repair, upgrade, and maintenance services. The company offers its products for companies that produce or transport various resource based natural materials, such as forest, mining, agriculture, and oil and gas products. It serves customers worldwide. The company was founded in 1982 and is based in Rosedale, Canada.</t>
  </si>
  <si>
    <t>Rosedale</t>
  </si>
  <si>
    <t>trailers; pumps; pump; additive; pressure; stands; resource based; remanufacturing; pro; haulers; haul; grab; heaters; handling systems; handles; forest; control panels; floor; flat; upgrade; bulk; train; maintenance services; panels; moving; produce; deployment; rapid; resource</t>
  </si>
  <si>
    <t>http://www.hardmet.com</t>
  </si>
  <si>
    <t>Marshalls Hard Metals Ltd. designs, manufactures, and supplies tungsten carbide products to DTH, drifter, and tricone drill bit manufacturers. It offers various products for oil and gas applications, such as substrates, nozzles, sleeves, retainers, stabilizer tips, needles, chokes, and wear carbide that are used in PDC drill bits, tricone bits, stabilizers, MWDs, well completion, and sub-sea valves. The company also offers tungsten carbide drilling inserts that are used in DTH, drifter, and tricone drill bits for mining, construction, quarrying, exploration, water well drilling, blast hole drilling, and water well and civil engineering operations. In addition, it offers intricate tool sets and precision components for aerospace and specialist engineering applications. The companyÂ’s products are also used for agriculture, automotive, utility, building, chemical, pharmaceutical, paper, timber, and transportation applications. It serves clients in China, India, the Russian Federation, and internationally. The company is based in Sheffield, United Kingdom with operations in the United Kingdom and internationally. As of March 27, 2015, Marshalls Hard Metals Ltd operates as a subsidiary of Mincon Group Plc.</t>
  </si>
  <si>
    <t>Kingbell Company</t>
  </si>
  <si>
    <t>valves; civil; blast; bits; carbide; tungsten carbide; tungsten; drill bits; well completion; tips; timber; substrates; stabilizers; sleeves; retainers; quarrying; pdc drill bits; pdc drill; pdc; nozzles; intricate; inserts; hole drilling; chokes; blast hole; bit; serves clients; completion; specialist; wear; hole; hard; sea; civil engineering; manufacturers</t>
  </si>
  <si>
    <t>d1b6e00d8e00726ff67eeb84a7f98eb7</t>
  </si>
  <si>
    <t>BT Applied Technology</t>
  </si>
  <si>
    <t>http://www.btat.com</t>
  </si>
  <si>
    <t>BT Applied Technology offers Information and Communications Technology (ICT) system integration services. It provides infrastructure integration, information technology consulting, and business analytics and life cycle management services. Additionally, the company offers network implementation services. Its clientele include Saudi Binladin Group, Qassim Cement Co., Jordan Phosphate Mining Co., and Zahid Tractor. BT Applied Technology is headquartered in Jeddah, Saudi Arabia.</t>
  </si>
  <si>
    <t>Jeddah</t>
  </si>
  <si>
    <t>Saudi Arabia</t>
  </si>
  <si>
    <t>remote monitoring / life cycle management / monitoring services / insurance</t>
  </si>
  <si>
    <t>offers network; life cycle management; life cycle; ict; cycle management; business analytics; technology offers; cycle; applied; additionally; life</t>
  </si>
  <si>
    <t>d0291992cdace6ed65754f9cc3e8fa2a</t>
  </si>
  <si>
    <t>Varis Mine Technology Ltd.</t>
  </si>
  <si>
    <t>http://www.varismine.com</t>
  </si>
  <si>
    <t>Varis Mine Technology Ltd. manufactures underground wireless communication, tracking systems, and remote blasting devices to mining and tunneling companies worldwide. The company offers remote firing devices for two-way blast control in underground and surface applications; and leaky feeder and Ethernet communications systems that utilize a cable modem technology to provide wired and wireless Ethernet applications, such as computer networking, IP cameras, tele-operation, and VoIP in underground hotspots. It also provides Smart Tag, a long range radio frequency identification tagging technology that reliably tracks the location and movement of resources, including personnel, vehicles, and goods for underground mines and tunnels. The company was founded in 1996 and is based in Sudbury, Canada. As of November 1, 2006, Varis Mine Technology Ltd. operates as a subsidiary of Becker Mining Systems AG.</t>
  </si>
  <si>
    <t>Becker Mining Systems AG</t>
  </si>
  <si>
    <t>wired; tagging; tag; smart; radio frequency identification; radio frequency; radio; personnel; identification; frequency identification; frequency; ethernet; cameras; cable; blasting; blast; wireless ethernet; wireless communication; wired and wireless; voip; underground wireless; underground and surface; tunnels; tracking systems; tele operation; tele; offers remote; modem; mining and tunneling; mines and tunnels; location and movement; leaky feeder; leaky; ip cameras; communications systems; cable modem; feeder; tracks; reliably; tunneling; utilize; movement; long range; wireless; networking; goods; ip; location; tracking; computer</t>
  </si>
  <si>
    <t>6808ace8-bfe4-f0da-f064-3ab973b1224a</t>
  </si>
  <si>
    <t>Sonamine</t>
  </si>
  <si>
    <t>http://www.sonamine.com</t>
  </si>
  <si>
    <t>Sonamine is a provider of predictive analytics and lifecycle management services for digital games and other applications. Sonamine provides predictive analytics and lifecycle management services for digital games and other applications.  Leveraging patent pending distributed large graph mining technology, Sonamine improves conversion rates and reduces churn through better targeting and offer management.  Customers include Sony Online Entertainment and AeriaGames.</t>
  </si>
  <si>
    <t>Boston</t>
  </si>
  <si>
    <t>predictive / smart decisions / cloud / iot</t>
  </si>
  <si>
    <t>predictive analytics; predictive; games; graph; churn; patent pending; improves; mining technology; conversion; patent; reduces</t>
  </si>
  <si>
    <t>Certain data and content provided by https://www.crunchbase.com/organization/sonamine</t>
  </si>
  <si>
    <t>cfe055b508c1121b4fd9ce67be5f7081</t>
  </si>
  <si>
    <t>Spectro Scientific, Inc.</t>
  </si>
  <si>
    <t>http://www.spectroinc.com</t>
  </si>
  <si>
    <t>Spectro Scientific, Inc. develops and supplies instruments for machine condition monitoring based on oil and fuel analysis. It offers oil and fuel analysis spectrometers; in-service oil analysis laboratory spectrometers; particle analysis counters, wear particle classifiers, and ferrous monitors; bench-top semi-automatic kinematic temperature bath viscometers; ferrogram makers; fuel analysis dilution meters; infrared spectrometers; fluidscan analyzers; portable kinematic viscometers; infracal soot meters; oil in water/soil analyzers; lubricant degradation and contamination analyzers; wear metal analyzers; and turnkey systems. The company also provides SpectroTrack, an information management system for laboratories that specializes in the analysis of inÂ–service lubricants for machine condition monitoring; and MicroLab, a multi-component analyzer for engine, generator, gear box, power steering, and transmission fluids. It offers its products for use in various fluid types, such as biodiesels, fuels, hydraulics, oils, and oil in water/soils. The company provides training courses, condition-based maintenance support services, quality control/incoming inspections, regulatory compliances, fleet maintenance, and service parts and consumables. It serves various markets, including marine, military, mining, rail fleet, academia and research centers, biodiesel, industrial manufacturing, engine test and development, metals processing, municipalities, off-highway heavy equipment, lubricant and additive manufacturers, power generation, pulp and paper, racing, and testing laboratories, as well as aviation, aerospace, and airlines through representatives in the United States and internationally. Spectro Scientific, Inc. was formerly known as Spectro Inc. and changed its name to Spectro Scientific, Inc. in April 2014. The company was founded in 1981 and is based in Chelmsford, Massachusetts. Spectro Scientific, Inc. is a former subsidiary of Foster-Miller, Inc.</t>
  </si>
  <si>
    <t>Chelmsford</t>
  </si>
  <si>
    <t>kinematic viscosity; Used Oil Viscosity; dynamic viscosity measurement; tradition kinematic viscometer; lubricant physical property; Spectro Incorporated; up-to-date solid-state electronics; Electrode Atomic Emission; Used Lubricating Oils; ASTM D6595 Standard; Standard Capillary Tube; particle analysis instruments; instrumentation company; analytical instruments; machine condition; fuel analysis; SpectroLNF Q200; complete turnkey systems; diverse client base; Spectroil Q100; emission spectrometers; Spectroil M family; optical systems; Hydraulic Fluids; wear particles; LNF Q200; Wear Metals; density correction; unique ability; Spectroil line; application note; broad network; accurate insight; military customers; applications support; Contaminants; correlation; Spectrometry; Rotating; Determination; step; design; performance; requirements; Method; factor; Measurements; World; Products; software</t>
  </si>
  <si>
    <t>viscosity; serve; insight; hydraulic; machine condition; kinematic; spectro; specializes in analytical; machine condition monitoring; fuel analysis; analytical instruments; analysis instruments; spectrometers; lubricant; incorporated; emission; condition monitoring; wear; analytical; instrumentation; wear metals; unique ability; turnkey systems; systems for oil; spectrometry; rotating; relied; particles; particle analysis instruments; particle analysis; optical systems; oil or fuel; oil and fuel; note; lubricating oils; lubricating; industrial and military; hydraulic fluids; fulfills; fuel analysis laboratories; electrode; disc; determination; demonstrates; correlation; correction; contaminants; complete turnkey systems; complete turnkey; comparison; client base; capillary; capable of providing; atomic; astm; analysis laboratories; ability to track; specializes; particle; factor; fuel; representatives; family; step; density; utilizing; turnkey; established; continuously; tube; client; broad; diverse; founded; capable; applied; dynamic; solid; property; optical; years; track; base; requirements</t>
  </si>
  <si>
    <t>b9a09acb0b3538390063a7f6ca702ebe</t>
  </si>
  <si>
    <t>EnergyFlow Consulting Company LLC</t>
  </si>
  <si>
    <t>http://energyflowconsulting.com</t>
  </si>
  <si>
    <t>EnergyFlow Consulting Company LLC provides software and hardware tools, and consulting services for energy producing and consuming industry sectors. It offers feasibility and impact studies, project development consultancy, value engineering, designs, project management, testing and commissioning, performance assessments and benchmarking, condition assessment, remote condition monitoring, field repair, spare part optimization, predictive maintenance consultancy, rehabilitation/replacement analysis, organization alignment assessments, and staff training services. The company also resells NEPLAN, a software suite that provides planning, optimization, and simulation tools for transmission, distribution, generation, and industrial networks. In addition, it offers consultancy services, such as IPP project development, power interconnection projects, Scada/EMS systems, business strategy development, and review, organizational alignment; engineering analysis and design services, including technical assessment, design and control tuning, and project economic evaluations; and asset management services, which include assessments, asset management plans, and implementation consulting. Further, EnergyFlow Consulting Company provides field services to assess and diagnose the condition of electrical, mechanical, and automation assets; partial discharge measurements; remote condition monitoring; testing and commissioning of electrical and automation systems; and failure analysis. It serves oil and gas, chemical, and mining and metals companies; power and water utilities; and heavy industries. The company was founded in 2009 and is based in Amman, Jordan. As of October 20, 2011, EnergyFlow Consulting Company LLC operates as a subsidiary of Petra Solar, Inc.</t>
  </si>
  <si>
    <t>Amman</t>
  </si>
  <si>
    <t>Jordan</t>
  </si>
  <si>
    <t>bearings / mining machinery / cylindrical roller / roller bearings</t>
  </si>
  <si>
    <t>Petra Systems, Inc.</t>
  </si>
  <si>
    <t>NEPLAN; EnergyFlow Consulting Company; NEPLAN software suite; Middle East; Dr. Hisham Othman; energy asset developers; 20-year learning journey; various technical consulting; World-renowned international experts; Flow Consulting Company; GCC Gulf Cooperating; experienced professional staff; local young talent; high swiss quality; engineering software market; Dr. Othman; BCP Switzerland; electro-mechanical investments; managerial capacities; best value; synergistic disciplines; Cooperating Council; value-added reseller; strategic partnerships; industrial networks; power system planning; engineering companies; complete planning; LLC; simulation tools; Wind Power; Gas networks; Water networks; industrial organizations; large utilities; leading companies; District Heating; ABB; Levant; Giants; owners; USA; R&amp;D; strategy; opportunity; customers; operators; optimization; distribution; generation</t>
  </si>
  <si>
    <t>wind power; wind; networks; learning; bcp; young; user friendly; universities; talent; software suite; small and large; seasoned; reseller; renowned; relies; partnerships; journey; international experts; ge; extract; engineering software; electro mechanical; district; covers all aspects; council; authorized; attracting; friendly; aspects; modern; disciplines; usa; regions; developers; covers; year; electro; heating; experts; local; founded; developer; increased; staff; simulation; countries; working; operators; flow; optimization; transmission; international; best; professional</t>
  </si>
  <si>
    <t>e7be654167f6e576a006fbe24b6a6dcd</t>
  </si>
  <si>
    <t>Powervision LTD</t>
  </si>
  <si>
    <t>http://www.powervisionoptical.com</t>
  </si>
  <si>
    <t>Powervision LTD develops equipment to apply anti-reflective coatings to spectacles. Powervision LTD was incorporated in 2010 and is based in Whitwick, United Kingdom.</t>
  </si>
  <si>
    <t>Whitwick</t>
  </si>
  <si>
    <t>Leicestershire</t>
  </si>
  <si>
    <t>Enterprise Ventures Limited; The North West Fund</t>
  </si>
  <si>
    <t>PV Express; AR coating; Power Vision; anti-reflective coating; PV Precision; Express Anti-Reflective Coating; load lock; Affordable Anti-Reflective Coating; coating plastic substrates; surface coating technology; multilayer coating; Reflexion Coating Machines; PV Solar; compact optical coating; new coating designs; ultra-low reflection coating; high precision optics; high index materials; hard coating; problem free coating; vacuum load lock; hard coating lacquers; contact Powervision; spin hard coating; anti-glare coating; fast cycle times; coating facility; anti-reflective coatings; coating time; magnetron sputtering; magnetron sputtering process; AR cycle time; Vision Ease Lenses; spectacle lenses; Powervision supplies replacement; PV Express.; hi index lenses; target materials; AR coatings; Precision Optical Coatings; deposition chamber; specialist equipment; process development; high deposition rates; Compact magnetron sources; quality multilayer coatings; fast process cycle; Power Vision products</t>
  </si>
  <si>
    <t>startup; smaller; pv; pumping; pumped; pump; personnel; monitor; inspection; heated; cooling; chiller; care; mm; lenses; ar; substrates; coating; express; reflective; thin; lock; deposition; sputtering; thin film; lens; vacuum; diameter; coated; coatings; vacuum load; positions; optics; anti; ease; film; oxides; oven; consumables; chamber; carrier; carried; applies; ultrasonic; room; footprint; compact; load; times; cycle; specialist; uv; uniformity; uk; touch screen; spin; rotating; room temperature; requirement; reactive; purity; outstanding; night; mirror; minimise; low maintenance; loaded; hz; holder; gun; fitted; exciting; evaporation; equipped; ease of installation; drying; details; dense; conducting; coats; cleaner; batch; resistance; labs; reduced; depending; static; hard; operator; glass; surfaces; affordable; vision; highest; touch; developer; screen; factory; capable; ultra</t>
  </si>
  <si>
    <t>a3ed3908-e996-5746-f51d-917db90dbf53</t>
  </si>
  <si>
    <t>24Wave</t>
  </si>
  <si>
    <t>http://www.24wave.com/</t>
  </si>
  <si>
    <t>24Wave is a startup specializing in predictive wireless analytics, predicting geographical wireless outages before they occur.
They create a software package that ensures critical systems hosted on your mobile wireless network perform everywhere that you do. Save money and time lost to wireless network problems. Identify and fix communications issues before they occur.</t>
  </si>
  <si>
    <t>Mount Prospect</t>
  </si>
  <si>
    <t>wireless network; startup; predictive; occur; wireless; software package; predicting; outages; geographical; wave; hosted; specializing; money; save; package; create</t>
  </si>
  <si>
    <t>Certain data and content provided by https://www.crunchbase.com/organization/24wave</t>
  </si>
  <si>
    <t>http://www.solarmatrix.com.au</t>
  </si>
  <si>
    <t>BayWa r.e. Solar Systems Pty Ltd. is a solar power company that specializes in the engineering of commercial large scale solar energy systems and the wholesale of high quality photovoltaic components. The company designs turnkey solar power systems in Europe, South East Asia, the Middle East, and Australia. It specializes in on-grid connected residential and commercial solar power systems; off-grid remote area power systems for residential households, housing estates villages, mining companies, and telecommunication installations; general battery charging applications; water pumping systems; and project design analysis and consultancy. The company offers solar modules, inverters, battery storage systems, mounting systems, accessories, batteries, solar bikes, and tools; and system engineering, financial modelling, and system monitoring services. It serves business, government, education, and remote area clients. BayWa r.e. Solar Systems Pty Ltd. was formerly known as Solarmatrix Pty Ltd. As a result of the acquisition of Solarmatrix by Baywa re GmbH, Solarmatrix's name was changed to BayWa r.e. Solar Systems Pty Ltd. The company was founded in 2007 and is based in Perth, Australia. As of September 2, 2016, BayWa r.e. Solar Systems Pty Ltd. operates as a subsidiary of Baywa re GmbH.</t>
  </si>
  <si>
    <t>BayWa AG</t>
  </si>
  <si>
    <t>solar power; pumping; monitoring services; installations; financial; solar; remote area; grid; battery; system monitoring services; system monitoring; storage systems; south east; solar energy; serves business; scale solar; pumping systems; modelling; inverters; households; grid connected; estates; commercial solar; charging; specializes; mounting; south; large scale; photovoltaic; wholesale; housing; batteries; turnkey; connected; modules; scale; acquisition; storage</t>
  </si>
  <si>
    <t>3df684d0ece360c4b7ebee78c145a99d</t>
  </si>
  <si>
    <t>Realtime Group Ltd</t>
  </si>
  <si>
    <t>http://www.realtimegrp.com</t>
  </si>
  <si>
    <t>Realtime Group Ltd. designs, manufactures, supplies, and services online analysis, measuring, and detection equipment. Its products include belt scales/belt weighers/weightometers, density gauges, online ash analyzers, online elemental analyzers, online moisture analyzers, tramp metal detectors, tramp metal removal systems, cross-belt coal ash analyzers, on-belt analyzers, in-pipe analyzers, in-chute analyzers, on-belt filter analyzers, on-disk filter analyzers, and in-screw feeder analyzers. The company also sells radiation sources, source holders, and related equipment. In addition, it engages in the distribution of process automation belt weighers and radiation detection systems; and remote monitoring of tank levels. The companyÂ’s services include application assessment, installation, commissioning, calibration, maintenance, and after sales service and support; radiation source management, training, consulting, safety surveys, and audits; environmental radiation consultancy; and radiological analytical. Its microwave technology is used to accurately measure moisture levels in mining, agriculture, food, building, and other materials, as well as bio-fuels. The company serves coal and power, cement, iron ore and steel, mining and minerals, biofuels, food processing, oil and gas, refining and smelting, medical and research, and manufacturing industries, as well as commercial, government, and private sectors. It sells its products directly to customers in Australia, as well as through a network of authorized distributors in the Russian Federation and CIS, China, the United States, Canada, Mexico, Columbia, Chile, Brazil, Peru, Argentina, India, Pakistan, Serbia, Bulgaria, Japan, Malaysia, Indonesia, Iran, Latin America, Korea, New Zealand, Europe, Northern and Southern Africa, and the Middle East. The company was incorporated in 2004 and is based in Mackay, Australia with additional offices in Brisbane, Perth, Newcastle, and Melbourne.</t>
  </si>
  <si>
    <t>Mackay</t>
  </si>
  <si>
    <t>surveys / studies / remote sensing / photo</t>
  </si>
  <si>
    <t>tank; surveys; remote monitoring; radiation; mining and minerals; commissioning; belt; weighers; belt weighers; ash; moisture; filter; online; levels; source; well as commercial; tank levels; southern; smelting; sales service; removal systems; radiological; online analysis; network of authorized; microwave; metal removal; metal detectors; latin america; latin; holders; gauges; fuels; elemental; disk; detection equipment; cross belt; cis; chute; biofuels; bio; authorized distributors; authorized; audits; accurately measure; service and support; iron ore; feeder; scales; process automation; america</t>
  </si>
  <si>
    <t>tank; surveys; remote monitoring; radiation; mining and minerals; commissioning; belt; weighers; belt weighers; ash; moisture; filter; online; levels; source; well as commercial; tank levels; southern; smelting; sales service; removal systems; radiological; online analysis; network of authorized; microwave; metal removal; metal detectors; latin america; latin; holders; gauges; fuels; elemental; disk; detection equipment; cross belt; cis; chute; biofuels; bio; authorized distributors; authorized; audits; accurately measure; service and support; iron ore; feeder; scales; process automation; america; screw; detection systems; density; removal; refining; accurately; detectors; sources; cross; calibration; analytical; ore; measuring; measure; directly</t>
  </si>
  <si>
    <t>613a48a15993aa1f07ec564de8db3975</t>
  </si>
  <si>
    <t>Pix4D SA</t>
  </si>
  <si>
    <t>http://pix4d.com</t>
  </si>
  <si>
    <t>Pix4D SA provides image processing software solutions for professional unmanned aerial vehicles (UAV). The company offers Pix4UAV, a general cloud computing service and standalone desktop software solution that provides a way to process images. Its solution includes georeferenced orthomosaic and georeferenced digital surface model generation; automatic aerial triangulation, bundle block adjustment, and camera calibration; automatic reconstruction and accuracy report; images processing; ground control points and coordinate reference system support; thermal, infrared, and multispectral; multi-camera support; DSM and cloud of points with dense matching; and rapid processing mode features. The company offers its products for mine and quarry surveys, emergency response, and vegetation monitoring applications. It offers its solution as a cloud service and as a desktop license. The company sells its products to UAV manufacturers for bundling; and directly to farming, mining, construction, and exploration companies that need to create a timeline of 3D maps. It serves the United Nations, mining companies, and local surveying companies all over the world. The company was founded in 2011 and is based in Ecublens, Switzerland.</t>
  </si>
  <si>
    <t>professional geo-referenced images; 3D surface models; vision. drones. geospatial.; image recognition. software; standard pictures; software package; point clouds; edge software; cloud-processing solutions; Linux platforms.; Pix4D technology; 3D map; iOS; plane; mosaics; thousands; developer; hand; base; mapping; tool; future; individuals; professionals</t>
  </si>
  <si>
    <t>surveying; survey; point clouds; pix; mosaics; map; geospatial; geo; drones; drone; computer vision; clouds; cloud; converts; images; models; survey grade; software package; referenced; pictures; models and point; mapping and surveying; linux; ios; instantly capture; image recognition; georeferenced; geo referenced; edge software; civilian drones; windows; plane; recognition; cutting edge; individuals; civilian; forms; lightweight; edge; package; thousands; developer; capture; professionals; image; future; hand; grade; cutting; vision; base; platforms; professional; computer</t>
  </si>
  <si>
    <t>bcff71deefa34e20406f16b5023e2b91</t>
  </si>
  <si>
    <t>Vaughan Co., Inc.</t>
  </si>
  <si>
    <t>http://www.rotamix.com</t>
  </si>
  <si>
    <t>Vaughan Co., Inc. designs and manufactures chopper pumps and triton screw centrifugal pumps. Its products are used for municipal applications, such as clarifier scum, digester scum blanket, digester mixing, digester recirculation, lift stations, septage, and sludge transfer; and agriculture/dairy applications, including barn flush pit, separator feed, lagoons, digester mixing, scraped manure, unmanned floating platform, and turbo agitator. The companyÂ’s products are also used for automotive/steel, chemical/petrochemical, contractor services, food processing, institutional and correctional, mining/sand and gravel, and paper and wood products industrial applications. Vaughan Co., Inc. was incorporated in 1960 and is based in Montesano, Washington.</t>
  </si>
  <si>
    <t>Montesano</t>
  </si>
  <si>
    <t>wood; pumps; petrochemical; municipal; mixing; turbo; triton; sludge; separator; sand and gravel; gravel; floating; dairy; correctional; chopper; centrifugal; blanket; agitator; pit; institutional; lift; contractor; screw; sand; feed; transfer; stations</t>
  </si>
  <si>
    <t>01f6b8c9b0d25fcf425bdc01aa00c3e6</t>
  </si>
  <si>
    <t>UPPC GmbH</t>
  </si>
  <si>
    <t>UPPC GmbH develops and manufactures epoxy resins, epoxy hardeners, and glycidyl ethers that are primarily used in civil engineering, specialty coating, and composite industries. The company's products are used in impregnation/primers, scratch coats, roller coats, self-leveling coatings, mortar systems, chemical resistant systems, decorative systems, elastic systems, structural adhesives, water-washable tile grouts, and crack sealing and injections; and additives, such as defoamers and air release agents, flow control agents, and rheological additives. The companyÂ’s products are also used in adhesives, plastics, fibre-reinforced plastic resins, manufacturing of tools and moulds, and formulation additives, such as reactive diluents in photographical and graphics, mineral oil, paper, pharmaceutical, pesticide, surfactant, textile, and textile additive industries, as well as in polyurethane foams, polyester resins, antistatic agents, and stabilizers. The company sells its products in Austria, Bahrain, Belgium, Bulgaria, China, Croatia, the Czech Republic, Denmark, Estonia, Finland, France, Germany, the United Kingdom, Greece, Hong Kong, Hungary, Iceland, Ireland, Israel, Italy, Jordan, Kuwait, Latvia, Lebanon, Lithuania, Luxembourg, Macedonia, the Netherlands, Norway, Oman, Pakistan, Poland, Portugal, Romania, Russia, Saudi Arabia, Sweden, Switzerland, Slovakia, Slovenia, South Africa, South Korea, Spain, Syria, Taiwan, Turkey, Ukraine, the United Arab Emirates, and Yugoslavia. The company was founded in 1986 and is headquartered in Baltringen, Germany. UPPC GmbH operates as a subsidiary of Dow Deutschland Anlagengesellschaft mbH.</t>
  </si>
  <si>
    <t>Baltringen</t>
  </si>
  <si>
    <t>The Dow Chemical Company</t>
  </si>
  <si>
    <t>specialty; roller; resins; injections; civil; additives; additive; agents; epoxy; coats; surfactant; stabilizers; sealing; scratch; release; reactive; polyurethane; polyester; pesticide; moulds; mortar; leveling; impregnation; graphics; formulation; flow control; fibre; decorative; chemical resistant; coating; develops and manufactures; composite; resistant; coatings; civil engineering; flow</t>
  </si>
  <si>
    <t>u-blox Espoo Oy develops GPS receivers for mobile phones, vehicle navigation devices, sports instruments, and handheld computers. Its products include OEM GPS receiver modules; OEM boards; development tools; and iSuite 3 SDK, a software development kit for GPS applications. The company also provides consultation, design, and implementation services in areas, such as electronics design, RF design, manufacturing, and software development. The company provides its products for use in applications, such as cars, trucks and buses, inland waterways, personal outdoor recreation, and integrated personal navigation and communication; timing, space, scientific applications, oil and gas, vehicle control and robotics, construction and civil engineering, GIS and mapping, fleet market, asset management, precision agriculture, fisheries and EEZ, environmental, and mining; and air, rail, maritime, ambulance, police/fire, search and rescue, personal protection, secured data, and traffic surveillance. It serves user segments, such as consumer market, professional market, and safety of life. The company offers its products through a network of distributors worldwide. u-blox Espoo Oy was formerly known as Fastrax Oy. As a result of the acquisition of Fastrax Oy by u-blox Holding AG, Fastrax OyÂ’s name was changed. The company was founded in 1999 and is based in Espoo, Finland. As of October 29, 2012, u-blox Espoo Oy operates as a subsidiary of u-blox Holding AG.</t>
  </si>
  <si>
    <t>Startupfactory (2); Suunto Oy (2); Innocap (2); CapMan Oyj; Eqvitec Partners Oy</t>
  </si>
  <si>
    <t>u-blox Holding AG</t>
  </si>
  <si>
    <t>search and rescue; robotics; rf; rescue; oy; maritime; gis; civil; cars; gps; oem; waterways; vehicle control; trucks and buses; timing; software development kit; sdk; scientific applications; recreation; police; oy develops; navigation devices; navigation and communication; inland waterways; inland; fisheries; development kit; consultation; construction and civil; buses; boards; ambulance; outdoor; network of distributors; handheld; receiver; kit; receivers; ag; holding; computers; phones; civil engineering; trucks; traffic; scientific; fleet; asset management; modules; consumer</t>
  </si>
  <si>
    <t>search and rescue; robotics; rf; rescue; oy; maritime; gis; civil; cars; gps; oem; waterways; vehicle control; trucks and buses; timing; software development kit; sdk; scientific applications; recreation; police; oy develops; navigation devices; navigation and communication; inland waterways; inland; fisheries; development kit; consultation; construction and civil; buses; boards; ambulance; outdoor; network of distributors; handheld; receiver; kit; receivers; ag; holding; computers; phones; civil engineering; trucks; traffic; scientific; fleet; asset management; modules; consumer; acquisition; search; professional; life</t>
  </si>
  <si>
    <t>http://www.msmgroup.mn</t>
  </si>
  <si>
    <t>Mongolian Star Melchers LLC engages in the distribution of industrial, automotive, agricultural, and beverage products in Mongolia. It engages in the sale, rental, and service of air and power equipment, cranes, and aerial work platforms; sale of spare parts for mining trucks; sale and service of spare parts of industrial engines, exploration diamond drilling consumables and rigs, and welding equipment and consumables; sale and supply of safety apparel and equipment, and tools; production, formulation, supply, and monitoring of chemicals for construction and mining process purposes; and providing OEM parts, warranty support, maintenance, and service of the machinery. The company also engages in the import and retail of passenger cars and trucks; and provides parts and after sales support, and remote onsite technical services. In addition, it imports and distributes agricultural machinery, and truck and buses; and alcoholic beverages and wines to trade outlets. Further, the company offers specialized engine, maintenance, and rebuild operations; and compressed air and power generation solutions, tools, equipment, and accessories for workshop needs. It serves business to business and business to consumer channels, mining and exploration companies and projects, and construction customers. Mongolian Star Melchers LLC was founded in 1998 and is based in Ulaanbaatar, Mongolia.</t>
  </si>
  <si>
    <t>Mongolia Opportunities Capital</t>
  </si>
  <si>
    <t>rental; cranes; consumables; cars; beverages; trucks; spare parts; welding equipment; star; serves business; sales support; rebuild; passenger cars; passenger; parts for mining; outlets; monitoring of chemicals; mining and exploration; imports; formulation; equipment and consumables; compressed air; compressed; business to consumer; business to business; buses; diamond; agricultural machinery; construction and mining; warranty; purposes; trade; import; channels; rigs; onsite; engines; truck; welding; oem; consumer; specialized; platforms</t>
  </si>
  <si>
    <t>e4a0f0e69796cd1413888fb4e1e75f3e</t>
  </si>
  <si>
    <t>Coasin Chile S.A.</t>
  </si>
  <si>
    <t>http://www.coasin.cl</t>
  </si>
  <si>
    <t>Coasin Chile S.A., through its subsidiaries, provides information and communication technology outsourcing services and solutions. It offers data center and virtualization, and desktop virtualization solutions; mobility solutions, which include mobile sales platform solutions, logistics management systems for stores, and mobility solutions for service/utility companies; information security information security solutions, including identification, people management, and logical access solutions; and unified collaboration and communication products and services. The company also provides traceability and asset management solutions; communication solutions, which include connectivity, corporate wireless, IP MPLS backbone, corporate Internet platform, and optical network solutions; retail solutions, such as multiservice kiosk, POS/self checkout/vending machine, store software platform, retailer software, centralized management, POS for secure payment, digital signage, RFID, and warehouse management system solutions; and technological solutions for banking and finance sectors. In addition, it offers clinical healthcare procedure consulting, clinical and hospital sterilization system, clinical software, and laboratory information system solutions; monitoring and management solutions for mining facilities; wireless operator, last mile, and Internet operator platform solutions for telecommunication operators; and consulting/development/business process control solutions; and business process consulting, and business process enabling technology solutions. In addition, it offers professional, business service management, and operational and technological support services; and information technology strategy and performance, business process outsourcing, software development, on demand and custom service, and project orchestration consulting services. Coasin Chile S.A. was founded in 1966 and is based in Las Condes, Chile. It has subsidiary locations in Argentina and Peru.</t>
  </si>
  <si>
    <t>Las Condes</t>
  </si>
  <si>
    <t>Region Metropolitana (Santiago)</t>
  </si>
  <si>
    <t>Chile</t>
  </si>
  <si>
    <t>rfid / identification / services and solutions / mobility solutions</t>
  </si>
  <si>
    <t>rfid; identification; connectivity; communication solutions; clinical; virtualization; pos; platform solutions; mobility solutions; technological; sa; mobility; operator; warehouse management; vending machine; vending; traceability; technological solutions; sterilization; solutions for mining; retailer; procedure; payment; offers professional; offers data; network solutions; monitoring and management; mile; logistics management; logical; internet platform; hospital; enabling technology; data center; checkout; centralized; backbone; asset management solutions; access solutions; warehouse; security solutions; services and solutions; software platform; desktop; wireless; stores; ip; store; asset management; enabling</t>
  </si>
  <si>
    <t>rfid; identification; connectivity; communication solutions; clinical; virtualization; pos; platform solutions; mobility solutions; technological; sa; mobility; operator; warehouse management; vending machine; vending; traceability; technological solutions; sterilization; solutions for mining; retailer; procedure; payment; offers professional; offers data; network solutions; monitoring and management; mile; logistics management; logical; internet platform; hospital; enabling technology; data center; checkout; centralized; backbone; asset management solutions; access solutions; warehouse; security solutions; services and solutions; software platform; desktop; wireless; stores; ip; store; asset management; enabling; center; people; optical; locations; operators; facilities; professional; operational; logistics</t>
  </si>
  <si>
    <t>31516c89de8da2699f85af84999f9f14</t>
  </si>
  <si>
    <t>Gravity Sensor Systems Ltd</t>
  </si>
  <si>
    <t>Gravity Sensor Systems Ltd develops devices which to measure differences in gravity and magnetic fields for the purposes of mineral exploration, geological mapping, and carbon capture. Gravity Sensor Systems Ltd is based in United Kingdom.</t>
  </si>
  <si>
    <t>gravity; gravity sensor systems; gravity sensor; gravity and magnetic; geological mapping; differences; develops devices; purposes; sensor systems; magnetic; geological; capture; carbon; measure; fields</t>
  </si>
  <si>
    <t>8068763dc6a66e8cfc910605f6158fa9</t>
  </si>
  <si>
    <t>Wavetrend Ltd.</t>
  </si>
  <si>
    <t>http://www.wavetrend.net</t>
  </si>
  <si>
    <t>Wavetrend Ltd. provides radio-frequency identification solutions for construction, oil and gas, defense, security, and mining sectors worldwide. It offers personnel tags and personnel tags with motion sensor; windshield, indoor asset, asset, asset strap, micro, micro strap, and key fob tags; fixed infrastructure serial readers; and whip, stub, wave whip, and patch antennas and ancillaries. The company also provides accessories, including intelligent power supplies, tag attachment kits, and anti tamper attachment kits; mobile reader software; and consulting, engineering, delivery, and support services. It offers products for personnel tracking, access control, time and attendance, asset tracking and management, vehicle tracking, transport and logistics, health and safety, and supply chain management, as well as governance, regulation, and compliance applications. Wavetrend Ltd. was founded in 1997 and is headquartered in Richmond, United Kingdom.</t>
  </si>
  <si>
    <t>Richmond</t>
  </si>
  <si>
    <t>Surrey</t>
  </si>
  <si>
    <t>Frontiers Capital Partners LLP (2)</t>
  </si>
  <si>
    <t>tags; tag; strap; readers; reader; radio frequency identification; radio frequency; radio; personnel; intelligent; identification; frequency identification; frequency; attachment; kits; micro; tracking; vehicle tracking; transport and logistics; tracking and management; time and attendance; stub; personnel tracking; patch; offers personnel; motion sensor; intelligent power; indoor; identification solutions; governance; frequency identification solutions; attendance; antennas; regulation; wave; asset tracking; serial; health and safety; anti; motion; fixed; delivery; compliance; logistics; health</t>
  </si>
  <si>
    <t>ff526ffb44b566c723c9d6170b4590ca</t>
  </si>
  <si>
    <t>Omnitech Robotics International, LLC</t>
  </si>
  <si>
    <t>http://www.omnitech.com</t>
  </si>
  <si>
    <t>Omnitech Robotics International, LLC engages in designing, manufacturing, and supporting robotic components, controls, and systems for unmanned ground vehicles and broad-based automation in public safety, construction and mining, government and military, environmental, reconnaissance and surveillance, and emergency response markets. It offers standardized teleoperation system, standardized robotic system, command vehicle components, precision motion control and electromechanical systems, precision electronics, sheet metal, machined components, fisheye lens, UV and IR filters, lens adapters, and two-way safety radio systems for use in tractors; forklifts; tanks; and high-mobility multipurpose wheeled, all-terrain, unmanned ground, skid-steered, and military vehicles. The company also provides systems engineering and integration services. Omnitech Robotics International, LLC was incorporated in 1999 and is based in Englewood, Colorado.</t>
  </si>
  <si>
    <t>Englewood</t>
  </si>
  <si>
    <t>radio / reconnaissance / tactical / command</t>
  </si>
  <si>
    <t>unmanned ground; tanks; robotics; robotic; reconnaissance; radio; machined; lens; ir; uv; unmanned ground vehicles; tractors; teleoperation; systems for unmanned; steered; skid; robotic system; reconnaissance and surveillance; radio systems; multipurpose; motion control; military vehicles; ground vehicles; government and military; forklifts; engages in designing; adapters; machined components; electromechanical; wheeled; sheet metal; construction and mining; emergency response; mobility; terrain; broad; filters; designing; sheet; motion; command; response; emergency; international</t>
  </si>
  <si>
    <t>4149f52b3abc525e8f1b9001a32ad573</t>
  </si>
  <si>
    <t>Instantel, Inc.</t>
  </si>
  <si>
    <t>http://www.instantel.com</t>
  </si>
  <si>
    <t>Instantel, Inc. designs and manufactures vibration and overpressure monitors for mining, construction, and geotechnical applications. It offers seismographs to monitor ground vibration, and air and water over pressure; vibration monitor for short term monitoring applications; and vibration and overpressure monitors. The companyÂ’s products are used in blast and construction, dynamic compaction, pile driving, remote access, tunnel/subway, underwater, specialty demolition activity, heavy transportation, dynamic compaction, structural, bridge, remote access, and vibration dose value monitoring applications. Instantel offers its products through dealers in Africa, Asia, Australasia, Europe, North America, South America, and internationally. The company was founded in 1982 and is based in Ottawa, Canada. Instantel, Inc. operates as a subsidiary of Xmark Corporation.</t>
  </si>
  <si>
    <t>Stanley Black &amp; Decker, Inc.</t>
  </si>
  <si>
    <t>underwater; specialty; remote access; monitors; monitoring applications; monitor; blast; vibration; dynamic; term monitoring applications; term monitoring; subway; short term; pile; demolition; dealers; bridge; tunnel; activity; short; driving; term; pressure</t>
  </si>
  <si>
    <t>16c70994ea313f21d173b44141280815</t>
  </si>
  <si>
    <t>Carver Machine Works, Inc.</t>
  </si>
  <si>
    <t>http://www.cmwglobal.com</t>
  </si>
  <si>
    <t>Carver Machine Works, Inc. operates as a manufacturer and re-manufacturer of equipment and components in titanium, hastelloy, inconel, stainless, nickel, and various nickel alloys. The company specializes in the repair of process equipment and metal fabrication. It offers equipment refurbishment services, such as weld repair, machining, and investment recovery services. The company also provides welding services, including structural, pipe, and aerospace fusion welding services. In addition, it offers machining services; and field work, such as flange facing, line boring, journal build-up and machining, pump base milling, and 24/7 emergency repair services. Further, the company provides waterjet cutting, dynamic balancing, and liberator rapid rescue services. It serves aerospace/defense, chemical, mining, industrial and municipal waste water management, nuclear, pharmaceutical, power generation, and pulp and paper industries. Carver Machine Works, Inc. was formerly known as Carver's Machine Works, Inc. and changed its name to Carver Machine Works, Inc. in January 1992. The company was founded in 1976 and is based in Washington, North Carolina.</t>
  </si>
  <si>
    <t>welding services; rescue; pump; municipal; milling; machining; machine works; nickel; manufacturer; welding; weld; titanium; serves aerospace; refurbishment services; refurbishment; recovery services; offers machining; municipal waste; machining services; inconel; flange; facing; equipment refurbishment; emergency repair; boring; fusion; alloys; dynamic; recovery; nuclear; specializes; rapid; emergency; cutting; base; waste; build</t>
  </si>
  <si>
    <t>http://www.comops.com.au</t>
  </si>
  <si>
    <t>ComOps Limited provides workforce management software and services in Australia and internationally. Its workforce management solutions include rostering and scheduling, award interpretation, labor cost management, fatigue risk management, leave management, time and attendance, employee self-service portals, risk management and safety compliance, and workforce analytics. The company serves customers operating in the ports, aviation, security, transportation, health, childcare, government, retail, hospitality, and services industries. ComOps Limited was founded in 1972 and is headquartered in North Sydney, Australia.</t>
  </si>
  <si>
    <t>Pie Funds Management Ltd.; Jetan Pty Ltd</t>
  </si>
  <si>
    <t>COM (Australian Securities Exchange); CSMD.F (Pink Sheets LLC); COM (Chi-X Australia)</t>
  </si>
  <si>
    <t>workforce management; workforce management solutions; fatigue risk management; employee self-service portals; workforce management software; workforce management solution; workforce analytics; Efficient workforce management; Labour Cost Management; labor cost management; Claims Management solution; proactive labour control; fully integrated Microster; labour law-related restrictions; safety compliance; various industry sectors; award interpretation; crucial areas; workforce software; workforce optimisation; private sector organizations; ComOps Salvus Identification; significant fiscal savings; scalable modular product; wide user acceptance; Analysis Mitigation Reporting; future staffing requirements; optimal staff deployment; short-term peak loads; Leave Management; labour utilisation; compliance management; labour costs; labour force; future risk; business software; end-to-end solutions; services industries; compliance solution; comprehensive Safety; applicable safety; ComOps specialises; compliance standards; staff schedules; bullet-proofed businesses; administration costs; OH&amp;S solution; roster cycle; huge improvements; budget responsibility</t>
  </si>
  <si>
    <t>portals; personnel; learning; labour; identification; optimising; award; scheduling; organisation; leave; crucial; budget; profitability; fatigue; attendance; savings; interpretation; employee; claims; staff; covering; compliance; comprehensive; future; productivity; people; winning; whilst; week; ultimate; translate; time attendance; time and attendance; staffing requirements; staffing; specialises; solutions can provide; short term; serves public; schedules; roles; retaining; restrictions; responsibility; public and private; proofed; peak loads; organisations; optimise; optimisation; mitigation; management software; loads; learning and development; large enterprises; introduces; huge; guarantees; full featured; fiscal; ferries; featured; enforcing; customised; current and future; culture; corrections; contractual; compliant; compliance management; award winning; attracting; assists; allowances; acceptance; absence; licensing; engagement; completely; productive; implement; three; skills; profit; proactive; labor; fundamental; force; employees; terms; peak; millions; grow; administration; ports; bottom; law; improved; import; hospitality</t>
  </si>
  <si>
    <t>ac766b012fbc01824f921d7224188782</t>
  </si>
  <si>
    <t>S.C. Rosar S.A.</t>
  </si>
  <si>
    <t>http://www.rosar.ro</t>
  </si>
  <si>
    <t>S.C. Rosar S.A. manufactures and sells cutting tools in Romania. The company offers lathe tools, such as steel tool bits, tools for turning bars, and end mill heads cutters, as well as cutting-off, blade cutting-off, straight rough-cutting, rough-cutting offset, straight finishing, side, face, slot, internal, and internal corner rounding tools. It also provides gear cutting tools, including monoblock hobbing cutters, hobbing cutters, gear and fly cutters, tapered gear planing tools, tapered gear tools, and rack shaped and shaving cutters. In addition, the company offers milling cutters comprising slotting milling and end mill cutters, slotting backed off cutters, staggered teeth side and face milling cutters, concave and angular milling cutters, double angle and convex milling cutters, double equal angle milling cutters, cylindrical cutters, shell end mills, and slotting cutters. Further, it provides mining tools, including rotary percussion drilling couplings, radial and tangential mining tools, detachable bits for rotary percussion drilling and rotary drilling, and step enlarger diggers. Additionally, the company offers taps, such as machine and hand short taps, long shank machine taps, nut taps, machine and hand taps, and taps for taper metric thread and inch taper thread; spare parts for railways and carriages; and engine mount and crankshafts reconditioning, and mechanical processing tools. The company exports various metal processed items to Germany, Italy, Sweden, etc. S.C. Rosar S.A. is based in Radauti, Romania. S.C. Rosar S.A. is a subsidiary of SC Profil Exim SRL.</t>
  </si>
  <si>
    <t>Radauti</t>
  </si>
  <si>
    <t>Romania</t>
  </si>
  <si>
    <t>SC Profil Exim SRL</t>
  </si>
  <si>
    <t>ROSV (RASDAQ); ROSV (Bucharest Stock Exchange)</t>
  </si>
  <si>
    <t>tapered; taper; mills; milling; mill; gear; fly; cylindrical; cutters; thread; straight; rough; percussion; hobbing; bits; angle; sa; side; rotary; cutting; double; internal; hand; teeth; slot; shell; shaving; shaped; reconditioning; railways; radial; rack; offset; nut; metric; inch; gear cutting; face milling; equal; engine mount; detachable; crankshafts; convex; concave; carriages; blade; backed; angular; mount; items</t>
  </si>
  <si>
    <t>tapered; taper; mills; milling; mill; gear; fly; cylindrical; cutters; thread; straight; rough; percussion; hobbing; bits; angle; sa; side; rotary; cutting; double; internal; hand; teeth; slot; shell; shaving; shaped; reconditioning; railways; radial; rack; offset; nut; metric; inch; gear cutting; face milling; equal; engine mount; detachable; crankshafts; convex; concave; carriages; blade; backed; angular; mount; items; heads; finishing; couplings; turning; step; exports; additionally; short; spare parts</t>
  </si>
  <si>
    <t>e7426ea28d98f071262e17c3d1a7eb78</t>
  </si>
  <si>
    <t>Heads Up Display, Inc.</t>
  </si>
  <si>
    <t>http://www.headsupsafe.com</t>
  </si>
  <si>
    <t>Heads Up Display, Inc. provides hearing loss prevention, two-way communication, and emergency notifications systems that allow operators to receive personal safety and time critical updates. It enables instant communication between operators, safety crews, management teams, and life-saving sensory technology. The company serves construction, demolition, mining, manufacturing, oil and gas, and energy industries. Heads Up Display, Inc. was incorporated in 2014 and is based in Buffalo, New York.</t>
  </si>
  <si>
    <t>Buffalo</t>
  </si>
  <si>
    <t>cloud / learning / sap / recruitment</t>
  </si>
  <si>
    <t>cloud / big data / data analytics / big</t>
  </si>
  <si>
    <t>real-time wearable IIoT; industrial hygiene platform.; big data. electronics.; hardware. internet. internet; Heads Up Safe; things. machine; Display; industry</t>
  </si>
  <si>
    <t>wearable; things; machine learning; learning; internet of things; iiot; heads; big data; big; safely; hygiene; heads up display; communicating; display; hardware</t>
  </si>
  <si>
    <t>cc562572e992052d62ccb3984c318ddf</t>
  </si>
  <si>
    <t>RTD Embedded Technologies, Inc.</t>
  </si>
  <si>
    <t>http://www.rtd.com</t>
  </si>
  <si>
    <t>RTD Embedded Technologies, Inc. engages in the research, design, and manufacture of computer boards and systems for the commercial, industrial, military, and aerospace markets. It offers single board CPUs; DSP modules, such as coprocessors, accelerators, and DSP platform bus products; power modules, which include power supplies and battery backup UPS products; analog I/O modules; digital I/O modules; peripheral modules, such as data modems, GPS satellite receivers, mass storage modules, dual port memory products, bridge modules, cellular/telematics, GSM/GPRS and GPS products, and GSM-R/GPRS and GPS products. The company also provides network modules, which include serial interfaces, Ethernet, wireless LANs, USB controllers, and firewires; video modules, including video controller modules, frame grabbers, and MPEG compression products; motion controllers; other products, which include PCI slot boards; systems; software and drivers; accessories, such as PC/104 spacer boards, terminal boards, development kits, backplanes/platforms, cables, front-end boards, and hardware. It offers its products for use in industrial, educational, and government applications, such as lunar impact and crater observation, vehicle event data recording, space telescope positioning, geological surveying, small arms detection and localization, beyond-line-of-sight communications, aerial surveillance and threat detection, radar control, aerospace tracking systems, locomotives, unmanned vehicles, mining and exploration, torpedo defense, vehicle performance monitoring, border security, precision steel bending, aircraft navigation, smart power grid, rockets, electromagnetic aircraft launch, antenna beam steering, mesospheric research, commercial boat sonar, star tracking, paper mills, aircraft-ground communications, jet engine monitoring and control, and rainfall radiometry. The company was incorporated in 1985 and is headquartered in State College, Pennsylvania.</t>
  </si>
  <si>
    <t>State College</t>
  </si>
  <si>
    <t>(Moved) airborne / unmanned aerial / missile / weapon</t>
  </si>
  <si>
    <t>(Moved) aircraft / rotary wing / institute / wing</t>
  </si>
  <si>
    <t>unmanned vehicles; torpedo; surveying; sonar; smart; mills; cables; border; boards; arms; aircraft; gsm; gprs; dsp; modules; gps; controllers; usb; tracking systems; torpedo defense; threat detection; telescope; telematics; star; smart power grid; smart power; small arms; slot; single board; sight communications; rtd; rockets; power grid; pc; paper mills; mining and exploration; memory; lunar; localization; jet engine; front; embedded technologies; educational; development kits; data recording; data modems; crater; border security; bending; battery backup</t>
  </si>
  <si>
    <t>unmanned vehicles; torpedo; surveying; sonar; smart; mills; cables; border; boards; arms; aircraft; gsm; gprs; dsp; modules; gps; controllers; usb; tracking systems; torpedo defense; threat detection; telescope; telematics; star; smart power grid; smart power; small arms; slot; single board; sight communications; rtd; rockets; power grid; pc; paper mills; mining and exploration; memory; lunar; localization; jet engine; front; embedded technologies; educational; development kits; data recording; data modems; crater; border security; bending; battery backup; backup; aerial surveillance; recording; modems; compression; boat; observation; monitoring and control; controller; cellular; antenna; threat; steering; receivers; analog; tracking; terminal; sight; port; dual; drivers; bridge; beam; serial; electromagnetic; frame; ethernet; launch; bus; jet; kits; event; mass; interfaces; embedded; geological; grid; radar; motion; positioning; board; battery; satellite; impact; platforms; storage; wireless; computer; hardware</t>
  </si>
  <si>
    <t>4350dd41f3d83e487e0341ba32b7e56d</t>
  </si>
  <si>
    <t>LABWORKS LLC</t>
  </si>
  <si>
    <t>http://labworks.com</t>
  </si>
  <si>
    <t>LABWORKS LLC develops and markets laboratory information management systems. Its software solution enables to schedule samples, manage instrument data collection, and ensure compliance, as well as facilitates data visualization and analytics. The company provides its solutions for agriculture, environmental and water quality, food and beverage, hydrocarbon processing and biofuels, manufacturing and product quality, and mining industries. LABWORKS LLC was incorporated in 2015 and is based in Alpine, Utah.</t>
  </si>
  <si>
    <t>Alpine</t>
  </si>
  <si>
    <t>visualization and analytics; solutions for agriculture; solution enables; software solution enables; software solution; laboratory information management; facilitates; ensure compliance; develops and markets; data visualization; biofuels; schedule; samples; data collection; collection; compliance</t>
  </si>
  <si>
    <t>c70a422bfa9b513f745d7042a5928446</t>
  </si>
  <si>
    <t>Baraja Pty Ltd</t>
  </si>
  <si>
    <t>Baraja Pty Ltd develops and manufactures high-resolution 3D machine vision systems for autonomous vehicles, robotics, site surveying, and mining applications. The company develops solid state LiDAR for self-driving cars using the CSIROÂ’s optical systems. Its product facilitates navigation through complex urban environments by using light in the form of a pulsed laser to measure distances. The company was incorporated in 2015 and is based in Sydney, Australia.</t>
  </si>
  <si>
    <t>Sydney</t>
  </si>
  <si>
    <t>vision systems; urban environments; surveying; self driving; robotics; pulsed; optical systems; machine vision systems; machine vision; laser; facilitates; driving cars; distances; cars; autonomous vehicles; autonomous; lidar; develops and manufactures; driving; solid; form; measure; urban; optical; complex; vision; light</t>
  </si>
  <si>
    <t>33b791d80613290dab8a2cc3bab42915</t>
  </si>
  <si>
    <t>Molded Dimensions Inc.</t>
  </si>
  <si>
    <t>http://www.moldeddimensions.com</t>
  </si>
  <si>
    <t>Molded Dimensions Inc. manufactures precision molded rubber and cast polyurethane mechanical components. The company custom molds rubber for hoses, bumpers, grommets, pads, seals, diaphragms, bushings, boots, rollers, gaskets, mounts, impellors, bellows, handles, bladders, straps, valves, isolators, caps, connectors, gears, grippers, tubes, covers, straps, cushions, and plugs; and cast polyurethane for scrapers, liners, couplings, wheels, insulators, U-cups, squeegees, plates, cams, bumpers, fans, seals, mounts, guides, guide rings, wear plates, springs, and wipers. It serves industries, including marine, small engine, power transmission, medical, automotive, recreation, packaging, industrial machine, mining, industrial cleaning, food processing, fire protection, instrument manufacturing, machine tool, valve and pipe fitting, sporting and athletic goods, construction equipment, weighing systems and scales, cash counting systems, military, lighting equipment, plumbing, printing, motorcycle, playground equipment, agricultural processing, aerospace, foundry, water and sewer, material handling, filtration and exhaust systems, HVAC controls, fastener, electronic controls, merchandising and display, paper processing, pump and compressor, vibration and damping, brake and suspension systems, oil and gas exploration, wind power, electrical equipment, office equipment, carts and enclosures, mechanical testing and simulation, container and pallet, hydraulic pump, food service, wire processing, can forming, concrete equipment, sampling systems and equipment, sand and investment casting, automated surface blasting, water craft, mechanical conveying and screening, cookware, and fire suppression worldwide. The company was formerly known as Robbins Plastics and Rubber and changed its name to Molded Dimensions Inc. in 1969. Molded Dimensions Inc. was founded in 1954 and is based in Port Washington, Wisconsin.</t>
  </si>
  <si>
    <t>Port Washington</t>
  </si>
  <si>
    <t>Wisconsin</t>
  </si>
  <si>
    <t>wire; wind power; wind; valves; valve; rollers; pump; printing; motorcycle; molded; hydraulic; gears; compressor; casting; cast; blasting; seals; polyurethane; mounts; dimensions; plates; weighing systems; systems and equipment; suspension systems; suspension; suppression; small engine; sewer; serves industries; scrapers; sand and investment; sampling systems; recreation; pump and compressor; power transmission; plumbing; plugs; pallet; pads; molds; merchandising; liners; lighting equipment; isolators; investment casting; insulators; industrial machine; hydraulic pump; guides; grippers</t>
  </si>
  <si>
    <t>wire; wind power; wind; valves; valve; rollers; pump; printing; motorcycle; molded; hydraulic; gears; compressor; casting; cast; blasting; seals; polyurethane; mounts; dimensions; plates; weighing systems; systems and equipment; suspension systems; suspension; suppression; small engine; sewer; serves industries; scrapers; sand and investment; sampling systems; recreation; pump and compressor; power transmission; plumbing; plugs; pallet; pads; molds; merchandising; liners; lighting equipment; isolators; investment casting; insulators; industrial machine; hydraulic pump; guides; grippers; fire suppression; fastener; exhaust; enclosures; cushions; counting systems; counting; carts; caps; bushings; brake; bellows; weighing; filtration; fans; conveying; handles; guide; wheels; scales; craft; forming; couplings; tubes; rings; hvac; sand; cleaning; cash; lighting; foundry; covers; connectors; wear; concrete; sampling; goods; vibration; simulation; material handling; display; transmission</t>
  </si>
  <si>
    <t>e8f00e32-24f4-9664-2747-67cd23567188</t>
  </si>
  <si>
    <t>Sense 4 Things</t>
  </si>
  <si>
    <t>http://www.sense4things.io</t>
  </si>
  <si>
    <t>Industrial Internet of Things Solutions company focused in OEM, Oil&amp;Gas, F&amp;B and Mining. The IoT Simplified and made easy 4 everyone to develop the next Killer app in just 3 steps; 
The www.IotSolutionKiT.com is the IoT in a box that includes:
1. Industrial Wireless Sensor Mesh (connect existing sensors) including Ethernet or Cellular gateway
2. No Coding Internet of Things platform
3. Self starter IoT Academy to get you going
The Solution is build on the www.ThingWorx.com (A PTC Company) platform that makes cloud, on premise or even embedded deployments possible to drive the IoT Applications deployed as the customer likes.</t>
  </si>
  <si>
    <t>Dubai</t>
  </si>
  <si>
    <t>United Arab Emirates</t>
  </si>
  <si>
    <t>things; premise; machine learning; learning; iot; internet of things; industrial internet; cloud; app; wireless sensor; things solutions; steps; starter; simplified; mesh; killer; iot applications; industrial wireless; gateway; academy; deployments; coding; cellular; box; ethernet; connect; embedded; deployed; oem; existing; build; wireless; drive</t>
  </si>
  <si>
    <t>Certain data and content provided by https://www.crunchbase.com/organization/sense-4-things</t>
  </si>
  <si>
    <t>a325c0f53440c7e6991373b3c72444ef</t>
  </si>
  <si>
    <t>GyanSys Inc.</t>
  </si>
  <si>
    <t>http://www.gyansys.com</t>
  </si>
  <si>
    <t>GyanSys Inc. provides SAP system integration and consulting services. It offers assessment services; support services, such as form developments, layout modifications, data conversion tools, backups and archiving, upgrade and applying service packs, user authorization maintenance, interfaces and connectors, and report monitoring and alert management; implementation services; and project management services, including project delivery and production support services. The company also provides manual and automated testing services for SAP projects; and training, change management, and delivery services. In addition, it resells SAP business all-in-one and mobility solutions; and Microsoft enterprise solutions. The company provides services in the areas of SAPÂ’s analytics solutions, customer relationship management, human capital management, product life-cycle management, supplier relationship management, enterprise mobility, and gCATS, as well as governance, risk, and compliance. It serves automotive, chemical, consumer products, engineering, construction and operations, high technology, higher education and research, industrial machinery and components, life sciences, mining, professional services, retail, transportation and logistics, and utility industries. GyanSys Inc. was founded in 2005 and is headquartered in Indianapolis, Indiana. It also has locations in New Jersey; Texas; Bengaluru, India; Muntinlupa City, the Philippines; and Amsterdam, the Netherlands.</t>
  </si>
  <si>
    <t>SAP Business All-in-One; global systems integrator; SAP services; cloud solutions; channel partner; GyanSys Inc.</t>
  </si>
  <si>
    <t>sap; cloud; sap services; partner; channel</t>
  </si>
  <si>
    <t>fbb5e98698f50ef37a8f8f9ea8867500</t>
  </si>
  <si>
    <t>KPM Analytics, Inc.</t>
  </si>
  <si>
    <t>http://kpmanalytics.com</t>
  </si>
  <si>
    <t>KPM Analytics, Inc. manufactures scientific instrumentation solutions. It offers solutions for customers in food quality and safety, agriculture, environmental, and industrial markets. The company manufactures and sells analytical instrumentation, such as near infrared spectrometers, wet chemistry analyzers, and sample preparation equipment for quality control applications in production processes and laboratory environments. It also manufactures and supplies near infrared moisture sensors for continuous monitoring and measurement of moisture, coatweight, oils, and other constituents in the manufacture of food products, animal food, wood products, tobacco, pharmaceutical products, as well as paper/converting, chemical, mineral and bulk material, and other manufacturing industries. The company was formerly known as Statera Analytics, Inc. and changed its name to KPM Analytics, Inc. in May 2016. KPM Analytics, Inc. was founded in 2015 and is based in Milford, Massachusetts with direct offices in the United States. It also has locations in Frankfurt, Germany; and service and support facilities in the United Kingdom, Poland, and Malaysia.</t>
  </si>
  <si>
    <t>Milford</t>
  </si>
  <si>
    <t>additive / analytical instrumentation / expandable / animal</t>
  </si>
  <si>
    <t>wood; moisture; manufactures and supplies; infrared; instrumentation; wet; tobacco; sample preparation equipment; sample preparation; preparation equipment; moisture sensors; instrumentation solutions; continuous monitoring; chemistry; bulk material; analytical instrumentation; spectrometers; animal; sample; preparation; bulk; scientific; analytical; continuous</t>
  </si>
  <si>
    <t>f7e8ba39804e63c4164108a7a34a8436</t>
  </si>
  <si>
    <t>Carlson Tool &amp; Manufacturing Corp.</t>
  </si>
  <si>
    <t>http://www.carlsontool.com</t>
  </si>
  <si>
    <t>Carlson Tool &amp; Manufacturing Corp. operates as a contract drilling company that provides precision machining services in North America. The company offers tooling, gundrilling, honing, deep hole drilling, and contract machining services for various applications in automotive, military/defense, railroad, fastener, and agriculture markets; and specialty tubing, paper/plastic machine components, packaging machine components, recycling machinery components, and food processing equipment. It also serves energy, heavy equipment, medical, oil/gas, mining, forging, and metals industries. The company was founded in 1958 and is headquartered in Cedarburg, Wisconsin.</t>
  </si>
  <si>
    <t>Cedarburg</t>
  </si>
  <si>
    <t>tooling; specialty; recycling; precision machining; machining services; machining; machine components; railroad; packaging machine; hole drilling; fastener; deep hole drilling; deep hole; tubing; corp; forging; hole; deep</t>
  </si>
  <si>
    <t>9df8943623b0a8dd718166da0a662b22</t>
  </si>
  <si>
    <t>Arnold Machine Inc.</t>
  </si>
  <si>
    <t>http://www.arnoldmachine.com</t>
  </si>
  <si>
    <t>Arnold Machine Inc. designs and manufactures industrial automation equipment in the United States. It offers automotive engine mount assembly machines, automotive seat trim relaxing ovens, vertical stress relieving oven components, custom CNC prototype mold tooling components, custom built haas machine enclosures, wrinkle relieving infrared seat ovens, appliance ring fill and seal machines, and underwater hydraulic engine mount assembly machines. The company also offers robotic paint/spray machines, machines to recycle used automotive oil filters, custom hydraulic filter adaptors, custom hydraulic flanges, custom display drawers, rack traps for hunting, black oxide coated steel gears, black oxide coated machined parts, and electrical control panels; and powder coating services for steel frames and door hardware. In addition, it provides contract manufacturing services, including engineering, precision CNC machining, custom sheet metal fabrication, assembly, and finishing services; and anodizing, painting, powder coating, passivating, and grinding services. The company serves aerospace, automotive, chemical, construction, electrical, electronics, energy, food processing, machinery, marine, medical, mining, nuclear, packaging, pharmaceutical, appliance, and heavy equipment industries; and oil, gas, and petroleum industries. Arnold Machine Inc. was founded in 1994 and is based in Tiffin, Ohio.</t>
  </si>
  <si>
    <t>Tiffin</t>
  </si>
  <si>
    <t>underwater; tooling; robotic; oxide; ovens; machining; machined; industrial automation; hydraulic; grinding; gears; engine mount; coated; cnc machining; cnc; assembly machines; mount; black; powder; coating; appliance; wrinkle; trim; sheet metal fabrication; seal; recycle; rack; precision cnc machining; precision cnc; painting; oven; offers automotive; mold; machined parts; machine enclosures; haas; grinding services; flanges; fill; enclosures; custom built; automation equipment; anodizing; adaptors; spray; hunting; door; sheet metal; ring; control panels</t>
  </si>
  <si>
    <t>underwater; tooling; robotic; oxide; ovens; machining; machined; industrial automation; hydraulic; grinding; gears; engine mount; coated; cnc machining; cnc; assembly machines; mount; black; powder; coating; appliance; wrinkle; trim; sheet metal fabrication; seal; recycle; rack; precision cnc machining; precision cnc; painting; oven; offers automotive; mold; machined parts; machine enclosures; haas; grinding services; flanges; fill; enclosures; custom built; automation equipment; anodizing; adaptors; spray; hunting; door; sheet metal; ring; control panels; stress; finishing; frames; prototype; paint; filter; infrared; filters; sheet; panels; nuclear; display; vertical; petroleum; built; hardware</t>
  </si>
  <si>
    <t>http://www.novariant.com</t>
  </si>
  <si>
    <t>Novariant, Inc. develops and provides precision steering solutions. Its solutions include precision positioning technologies, precision steering, global positioning systems/global navigation satellite systems (GNSS), positioning sensors, vision sensors, human machine interface, communications, software data services, GNSS correction services, vehicle interface, intelligent sensor and control systems, steering hardware, and applications software, as well as 7D RTK, a GNSS positioning technology that manages various dimensions of information. The company serves precision agriculture, construction, automotive, and sensors and control solutions industries worldwide. Novariant, Inc. was formerly known as IntegriNautics Corporation and changed its name to Novariant, Inc. in August 2004. The company was founded in 1994 and is based in Fremont, California. As of October 1, 2015, Novariant, Inc. operates as a subsidiary of AgJunction Inc.</t>
  </si>
  <si>
    <t>networks / monitor / fiber optic / substations</t>
  </si>
  <si>
    <t>Clearstone Venture Partners (4); Pacifica Fund (3); Argonaut Private Equity (2); RedShift Ventures (2); Marubeni America Corporation (2); Kirlan Venture Capital, Inc. (2); Yasuda Enterprise Development Co. Ltd. (2); Arcturus Capital; Ridgewood Capital Management, LLC; Sierra Ventures; Investor Growth Capital; Metdist Limited</t>
  </si>
  <si>
    <t>AgJunction Inc.</t>
  </si>
  <si>
    <t>autosteering solutions; Novariant autosteering solutions; GNSS; Original Equipment Manufacturers; Value Added Resellers; software data services; precision agriculture; Novariant dual GNSS; gnss sources; GNSS smart antenna; precision autosteering solutions; GNSS receiver; GNSS Inputs; RTK GNSS Positioning; Single GNSS Inputs; high precision autosteering; Dual GNSS Inputs; Novariant software data; vertical markets; dual GNSS antenna; Novariant precision steering; GNSS Correction Services; GNSS solutions; diverse GNSS; Novariant autosteering controllers; communication technologies; Global Navigation Satellite; wireless communication technologies; Novariant steering solutions; GNSS satellites; Novariant autosteering technology; revolutionary autosteering solutions; Novariant single-antenna autosteering; precision autosteering systems; Novariant solutions; Novariant automatic controllers; field data; Novariant offers; precision hands-free control; precision autosteering technology; Multiple Display Solutions; Novariant human-machine interface; Novariant controllers; superior autosteering solutions; vehicle interface systems; ultra-precise steering accuracy; hands-free automatic steering; hands-free autosteering; machine control solutions</t>
  </si>
  <si>
    <t>wired; valves; tank; smart; self driving; robotics; radio; paths; path; monitors; monitor; maps; machine control; hydraulic; gnss; combination; cars; cameras; camera; autonomous vehicles; autonomous; steering; vertical markets; inputs; hands free; hands; receiver; wireless communication; rtk; resellers; original equipment manufacturers; interoperability; inch; field data; correction; numerous; antenna; equipment manufacturers; signals; move; dual; accuracy; vital; suit; steering solutions; satellite system; omnistar; obstacles; navigation satellite system; navigation satellite; mechanisms; maximizing; machine control solutions; industry standard; industrial and agricultural; increasing safety; implementing; human machine; gnss receiver; glonass; global navigation satellite; global navigation; galileo; ditches; dimensions; dgps; centralized; avoiding; accidents; interfaces; utilize; positioning; display; tablet; pass; controllers; high precision; satellites; achieve; cm; gather; free; satellite; connection; certified; gps; vertical; moving; capable; variety; interface; utilizing; maximum; levels; receive; accurately; superior; server; reducing; increasing</t>
  </si>
  <si>
    <t>074861e6cee94e9f304782d9965e8d7b</t>
  </si>
  <si>
    <t>SGS SA</t>
  </si>
  <si>
    <t>http://www.sgs.com</t>
  </si>
  <si>
    <t>SGS SA provides inspection, verification, testing, certification, and quality assurance services in Europe, Africa, the Middle East, the Americas, and the Asia Pacific. The company operates in nine segments: Agriculture, Food and Life; Minerals Services; Oil, Gas, &amp; Chemicals Services; Consumer and Retail Services; Certification and Business Enhancement; Industrial Services; Environment, Health and Safety Services; Transportation Services; and Governments and Institutions Services. It offers certification services that enable clients to demonstrate compliance of their products, processes, systems, or services with national and international regulations and standards; and inspection services to reduce risk, control quality and quantity, and meet relevant regulatory requirements in various regions and markets. The company also provides outsourcing services; product testing services; workforce training services; verification services; consultancy services; and data analytics services. It serves agriculture and food, automotive, chemical, construction, consumer goods and retail, energy, industrial manufacturing, life sciences, mining, and oil and gas industries, as well as public and transportation sectors. SGS SA was founded in 1878 and is headquartered in Geneva, Switzerland.</t>
  </si>
  <si>
    <t>Geneva</t>
  </si>
  <si>
    <t>inspection / experience in designing / certification / regions</t>
  </si>
  <si>
    <t>SGSN (SIX Swiss Exchange); 0QMI (London Stock Exchange); SUVN (Deutsche Boerse AG); SUVN (XETRA Trading Platform); SGSO.F (Pink Sheets LLC); SGSNZ (BATS &amp;#x27;Chi-X Europe&amp;#x27;)</t>
  </si>
  <si>
    <t>standards. outsourcing. skill; relevant regulatory requirements; certification company; world-leading inspection; global benchmark; shorten time; verification services; core services; comprehensive range; experienced personnel; different regions; testing facilities; relevant health; global network; assessment. test; quality; transshipment; SGS; safety; quantity; integrity; risks; laboratories; employees; offices; categories; condition; weight; goods; market; performance</t>
  </si>
  <si>
    <t>verification; personnel; inspection; certification; regulatory; world's leading; verification services; traded; test and measurement; staffed; skill; shorten time; shorten; regulatory requirements; quantity; knowledgeable; comprehensive range; checking; benchmark; recognized; employees; categories; integrity; regions; goods; weight; comprehensive; standards; meet; reduce; enable; facilities; core; requirements; health</t>
  </si>
  <si>
    <t>http://www.ncpe.com.au</t>
  </si>
  <si>
    <t>NC Precision Engineering Pty Ltd. provides precision engineering services for tool manufacturing applications. It offers CNC machining, CNC turning, production, and prototype services for hydraulic components. The company also provides in house cad/cam design services; and a cutting service for customers in the fabricating industry. It serves a range of industries, including marine, automotive, hydraulics, transport, agriculture, leisure, mining, and tooling for the building industry. The company was incorporated in 1992 and is based in Ernest, Australia. As of April 22, 2013, NC Precision Engineering Pty Ltd. operates as a subsidiary of Novagen Finance Pty Ltd.</t>
  </si>
  <si>
    <t>Ernest</t>
  </si>
  <si>
    <t>Novagen Ingenium Inc.</t>
  </si>
  <si>
    <t>tooling; precision engineering; machining; hydraulic; cnc machining; cnc; nc; range of industries; leisure; hydraulic components; cnc turning; cam; hydraulics; turning; cad; prototype; house; cutting</t>
  </si>
  <si>
    <t>15a846f62b3fa36e2021ff9509452df2</t>
  </si>
  <si>
    <t>ABB Enterprise Software Pty Ltd</t>
  </si>
  <si>
    <t>http://new.abb.com/enterprise-software</t>
  </si>
  <si>
    <t>ABB Enterprise Software Pty Ltd. develops and markets enterprise software solutions for utility, mining, chemical, oil and gas, transportation, and communication markets in Australia and internationally. The company offers asset optimization and management, workforce and operation management, real-time control and management, energy portfolio management, technical mining operation and control, and process control software solutions. It provides services in the areas of cyber security, engineering and consulting, maintenance, training, product optimization support, and online customer community aspects. ABB Enterprise Software Pty Ltd. was formerly known as Ventyx Pty Ltd. and changed its name to ABB Enterprise Software Pty Ltd. in February 2015. The company was founded in 1979 and is based in Fortitude Valley, Australia. As of July 29, 2011, ABB Enterprise Software Pty Ltd. operates as a subsidiary of ABB Ltd.</t>
  </si>
  <si>
    <t>Fortitude Valley</t>
  </si>
  <si>
    <t>ABB Ltd.</t>
  </si>
  <si>
    <t>asset suite; customer suite; asset management; operations management; real-time performance management; Asset Suite pages; mobile workforce management; Suite mobile workforce; market prices; enterprise asset management; generation operations; ENERGY OPERATIONS SOFTWARE; market power; Ventyx Customer Suite; energy market prices; plant operations management; asset management information; MARKET PRICE FORECASTING; capacity market prices; DEEP ASSET MANAGEMENT; Class Asset Management; optimizing asset management; unit commitment; management field service; generation management systems; energy market intelligence; operations management information; distribution management systems; comprehensive customer management; energy market participants; operations management automation; customer service operations; Shift Operations Management; Customer Relationship Management; asset intensive enterprise; demand response management; market management; technical mining operations; customer information systems; asset operations; energy portfolio optimization; OPERATIONS SOFTWARE SOLUTION; Service Suite; enterprise software solutions; asset related tasks; Integration Suite; complex plant operations; enterprise business processes; electric market prices; customer-facing processes</t>
  </si>
  <si>
    <t>software solutions; software solution; software application; prices; petrochemical; business intelligence; ventyx; operations management; forecasting; dispatch; short term; forecasts; facing; tasks; commitment; total cost; resource optimization; operational decisions; minimizes; cost of ownership; baseline; ownership; link; overview; asset management; unit; scheduling; relationship; programming; timely; tailored; analytics software; capacity; price; term; step; call; short; comprehensive; deployed; optimization; valuable; total; enterprises; simulation; portfolio; resource; class; fuel; xml; workflow capabilities; valuable asset; transactions; time and cost; third party service; technicians; stakeholders; specialists; shift; service operations; schema; schedules; resource planning; relationship management; purchased; profits; production accounting; procedures; petrochemical industries; petro chemical; petro; party service providers; party service; participants; offers asset; nurturing; network management; mining operations; minimize; mine planning; mathematical; marketplace; management information systems; interact; intelligence and analytics; integrated software; integer; inquiries; include mine planning; impacting; heavily; hands; gui; graphical user interface; graphical user; fuel consumption; frequent; forefront; forecast; field service</t>
  </si>
  <si>
    <t>341e62121926931337ab1e6e1d422623</t>
  </si>
  <si>
    <t>MachLink Corp.</t>
  </si>
  <si>
    <t>http://www.machlink.ca</t>
  </si>
  <si>
    <t>MachLink Corp. provides wireless broadband solutions for under serviced rural Internet users in Canada. It offers high speed wireless broadband Internet solutions, including Voice over IP, wireless telephone, digital phone, multiÂ–channel digital TV, and FM radio solutions; and integrated communication systems. The company also provides H2SCAPE, an early warning system for sour gas monitoring and protection for oilfield, refining, mining, food processing, mills, wastewater, and other sectors. In addition, it offers video surveillance technology and software/hardware video behavior detection technology; SmrtCOUNT, which identifies and counts persons, vehicles, and objects in indoor and outdoor environments using video analytics technologies; In Vehicle View, a mobile smart digital video in-vehicle system; Tailings Ponds Solution, a solution to detect environmental hazards; Automatic License Plate Recognition, a software that identifies, records, and organizes license plates; Secure Perimeter Surveillance, a video software solution to secure perimeters and sensitive areas; Industrial Smart Video, a security and data collection solution for vehicle identification, intelligence gathering, and intrusion monitoring; analytics that turns passive cameras into intelligent video devices; and Mobile Smart Video Solution, a self-contained crime prevention video surveillance solution. It offers services to homes, offices, and remote industry sites and camps. MachLink Corp. is based in Edmonton, Canada.</t>
  </si>
  <si>
    <t>base station; machlink; half duplex; duplex half duplex; high speed broadband; Multimedia Terminal Adapter; base station equipment; wireless broadband; EMTA; UHF spectrum; wireless services; signal range; internet; wireless broadband solution; urban broadband services; speed broadband networks; data; MachLinks broadband network; Wi-MAXs half duplex; Half Duplex Half; wireless broadband applications; tower; MachLink engineering team; duplex broadband; rural Internet user; Machlink Wi-Max Satellite; premier wireless services; proprietary upstream solution; high speed Internet/phone; todays global economy; 55km signal range; VoIP adapter MTA; unused television frequencies; fast internet connections; Customer Premise Equipment; HD movies online; duplex voice; connection preferred fiber; Machlink equipment; Internet services; data capabilities; wireless operators; rural user; installation support; data speeds; Canadian corporation; Internet speed; broadcast tower; Required Required; antenna</t>
  </si>
  <si>
    <t>uhf; television; radio; premise; networks; frequencies; duplex; cabling; cable; wi; mb; broadband; tower; max; base station; mhz; half; full duplex; adapter; antenna; wireless broadband; speeds; preferred; photos; music; multimedia; connection; station; terminal; times; high speed; spectrum; distance; thousands; base; satellite; wireless; speed; signal; source; online; today; watch; voip; voice and data; versus; upstream; tv; times faster; streaming; speed determined; single device; remote communities; receives; radius; premier; piece of equipment; piece; multiplexing; movies; modem; listen; introduce; internet services; internet connections; internet connection; installation support; hd; global economy; games; essentially; enjoy; engineering team; employed; dramatically; downstream; diameter; designs and engineers; customer receives; customer premise; computer equipment; compete; canadian; cable modem; bundled; broadcast; broadband services; broadband network; blink; believes; assists; transmit; licensing; determined; communities; will enable; upload; connections; eye; typical</t>
  </si>
  <si>
    <t>d1adcb5edd2b9144f2f370f1a355f838</t>
  </si>
  <si>
    <t>GeoShack North America, Inc.</t>
  </si>
  <si>
    <t>http://www.geoshack.com</t>
  </si>
  <si>
    <t>GeoShack North America, Inc. distributes leveling, alignment, measurement, guidance, and grade control solutions to the construction, survey, engineering, agricultural, landfill, mining, and industrial markets in North America. It also rents lasers and survey equipment. The companyÂ’s products comprise machine control systems for graders, dozers, scrapers, excavators, pavers, millers, trenchers, loaders, and rollers; SiteLINK 3D, a communications system for control suite of products; paving machine control products; and construction lasers, layout equipment, and supplies, as well as total stations, theodolites, levels, tripods, surveying bipods, planimeters, auto-levels, land markers, prisms, prism poles, global positioning systems, bags and cases, roll flagging, transits, grade rods, transit levels, surveying supplies, and survey stake supplies. Its products also include precision farming technologies; imaging and scanning solutions; remote asset management solutions; and GeoNet, an RTK network that enables to access real time data for surveyors, engineers, contractors, and GIS users. In addition, the company offers inspection, repair, parts replacement, and support services. It serves machine control, landfill, general construction, survey, geographic information systems, and agricultural industries. The company is headquartered in Dallas, Texas with service and retail locations in Arkansas, Louisiana, Ohio, Oklahoma, and Texas; and Canada.</t>
  </si>
  <si>
    <t>surveying / gis / machine control / positioning</t>
  </si>
  <si>
    <t>surveying; survey; rollers; machine control; lasers; landfill; land; inspection; gis; levels; grade; trenchers; total stations; theodolites; surveyors; survey equipment; stake; sitelink; serves machine; scrapers; scanning solutions; rtk; rents; remote asset management; remote asset; prisms; prism; precision farming; positioning systems; paving; parts replacement; markers; machine control systems; leveling; layout; grade control; global positioning systems; global positioning; geographic information systems; excavators; dozers; construction lasers; communications system; bags; asset management solutions; agricultural industries; loaders; farming; transit; roll</t>
  </si>
  <si>
    <t>surveying; survey; rollers; machine control; lasers; landfill; land; inspection; gis; levels; grade; trenchers; total stations; theodolites; surveyors; survey equipment; stake; sitelink; serves machine; scrapers; scanning solutions; rtk; rents; remote asset management; remote asset; prisms; prism; precision farming; positioning systems; paving; parts replacement; markers; machine control systems; leveling; layout; grade control; global positioning systems; global positioning; geographic information systems; excavators; dozers; construction lasers; communications system; bags; asset management solutions; agricultural industries; loaders; farming; transit; roll; alignment; auto; time data; scanning; real time data; contractors; guidance; total; asset management; positioning; replacement; stations; imaging</t>
  </si>
  <si>
    <t>cffd412457c3e8e4cea7f6039ca21234</t>
  </si>
  <si>
    <t>Scintrex Limited</t>
  </si>
  <si>
    <t>http://www.scintrexltd.com</t>
  </si>
  <si>
    <t>Scintrex Limited develops and manufactures geophysical instrumentation products. Its products include gravity meters, absolute gravimeters, cesium magnetometers, proton magnetic systems, time domain induced polarization and resistivity receivers, transmitters, resistivity systems, VLF systems, multi-channel gamma ray spectrometers and sensors, GPS and DGPS navigation systems and displays, data acquisition systems, ancillary equipment, and multi-supplier affiliation systems. The company also provides services such as hardware and software system designing and integration, system operation and maintenance training, data processing training, equipment rentals, and flight testing, as well as aircraft, boat, and moving vehicle installations and approvals. Its products are used in mineral and petroleum exploration, reconnaissance geological mapping, environmental monitoring and assessments, GPS and DGPS navigation and flight planning, pipeline detection, detection of radioactive materials, remote sensing, archaeological and search, airborne data acquisition, mobile and marine data acquisition, engineering, scientific, and industrial applications. Scintrex Limited was formerly known as E.J. Sharpe Instruments of Canada Ltd. and changed its name in January 1967. The company was founded in 1961 and is based in Concord, Canada. Scintrex Limited operates as a subsidiary of LaCoste &amp; Romberg-Scintrex, Inc.</t>
  </si>
  <si>
    <t>Concord</t>
  </si>
  <si>
    <t>LaCoste &amp; Romberg-Scintrex, Inc.</t>
  </si>
  <si>
    <t>SCT (The Toronto Stock Exchange)</t>
  </si>
  <si>
    <t>resistivity; rentals; remote sensing; reconnaissance; operation and maintenance; installations; flight; dgps; aircraft; airborne; data acquisition; acquisition; gps; vehicle installations; transmitters; system operation; scintrex; ray; radioactive materials; radioactive; proton; polarization; multi channel; moving vehicle; mineral and petroleum; magnetometers; induced polarization; induced; geophysical instrumentation; geological mapping; gamma; flight testing; flight planning; domain; data acquisition systems; archaeological; approvals; ancillary equipment; ancillary; acquisition systems; absolute; spectrometers; hardware and software; gravity; boat; software system; receivers; displays; environmental monitoring; supplier</t>
  </si>
  <si>
    <t>resistivity; rentals; remote sensing; reconnaissance; operation and maintenance; installations; flight; dgps; aircraft; airborne; data acquisition; acquisition; gps; vehicle installations; transmitters; system operation; scintrex; ray; radioactive materials; radioactive; proton; polarization; multi channel; moving vehicle; mineral and petroleum; magnetometers; induced polarization; induced; geophysical instrumentation; geological mapping; gamma; flight testing; flight planning; domain; data acquisition systems; archaeological; approvals; ancillary equipment; ancillary; acquisition systems; absolute; spectrometers; hardware and software; gravity; boat; software system; receivers; displays; environmental monitoring; supplier; develops and manufactures; channel; data processing; meters; magnetic; geophysical; designing; geological; scientific; pipeline; moving; instrumentation; petroleum; search; sensing; hardware</t>
  </si>
  <si>
    <t>b6ce533a1dba92592dfdbb808d72b99d</t>
  </si>
  <si>
    <t>Consolidated Casting Corporation</t>
  </si>
  <si>
    <t>http://consolicast.com</t>
  </si>
  <si>
    <t>Consolidated Casting Corporation manufactures custom precision investment castings. It offers carbon and low steel alloy, austenitic stainless steel, duplex and martensitic stainless steel, tool steel, nickel base alloy, and cobalt base alloy castings. The company also provides computerized, manufacturing process control, design engineering support, CAD/CAM, tooling, and rapid prototyping services. It serves customers in various industries, including agricultural equipment, automotive, construction equipment, conveyors, dental equipment, fabricated products, fluid handling, food and beverage, HVAC, hand tools, industrial hardware, industrial gas turbines, industrial machinery, lock hardware, machine tool, marine, measuring instruments, medical equipment, mining machinery, oilfield equipment, packaging machinery, power generation, power tools, printing equipment, pumps, rescue tools, textile machinery, transportation, valves, and more. Consolidated Casting Corporation was founded in 1966 and is based in Hutchins, Texas.</t>
  </si>
  <si>
    <t>Hutchins</t>
  </si>
  <si>
    <t>tooling; castings; casting; alloy; steel alloy; rapid prototyping; manufactures custom; investment castings; duplex; corporation manufactures; consolidated; cobalt; carbon and low; cam; nickel; base; prototyping; cad; carbon; corporation; rapid</t>
  </si>
  <si>
    <t>http://www.symcom.com</t>
  </si>
  <si>
    <t>SymCom, Inc. designs and manufactures electronic control and protection equipment. Its products include alternating relays, auxiliary products, communication modules, single-phase and three-phase current monitors, current transformers, liquid level controls/seal leak detectors, load sensors, remote monitoring devices, power monitors/overload relays, pump controllers, single-phase and three-phase pump savers, intrinsically-safe relays, solutions software, timers, single-phase and three-phase voltage monitors, and custom controller boards. The companyÂ’s products are used in air conditioning, mining, refrigeration, industrial pumping, and submersible pumping applications. It sells its products through electrical, fresh and waste water pumping, and HVAC equipment distributors and sales representatives in the United States and internationally. SymCom, Inc. was founded in 1974 and is based in Rapid City, South Dakota. As of January 3, 2014, SymCom, Inc. operates as a subsidiary of Littelfuse Inc.</t>
  </si>
  <si>
    <t>Littelfuse, Inc.</t>
  </si>
  <si>
    <t>voltage monitors; load sensors; single phase; phase PumpSaver monitors; current monitors; three-phase voltage monitors; three-phase current monitors; specialty voltage monitors; single phase PumpSaver; level controls/seal leak; controls/seal leak detectors; liquid level controls/seal; single phase monitors; current transformers; power factor; overload relays; three-phase pump savers; submersible pumping applications; Power Monitors/Overload Relays; single phase systems; industrial pumping applications; controller boards; submersible pumping experience; remote monitoring devices; solutions software; communication modules; custom controller boards; intrinsically-safe relays; auxiliary products; self-contained A/C systems; HVAC equipment distributors; panel meters; air handling units; ground fault monitoring; speed compressor controls; variable speed controls; timers; trade names PumpSaver; supermarket refrigeration racks; specially calculated formula; SymCom; pump controllers; companys products; protection equipment; electronic control; SymCom devices; rooftop systems; United States; waste water; walk-in systems</t>
  </si>
  <si>
    <t>transformers; specialty; single phase; remote monitoring; relays; pumps; pumping; pump; monitors; monitor; heat; dewatering; compressors; compressor; chillers; timers; three phase; overload; phase; commonly; power factor; voltage; factor; current; submersible; seal; pump controllers; power monitors; panel meters; liquid level; leak detectors; boards; load; leak; auxiliary; relay; controller; panel; measure; meters; detectors; three; controllers; modules; walk; variable speed; systems to perform; standard and specialty; specially; shut; sales representatives; remote power; racks; protection devices; programmed; prevent damage; outdoor air; names; microprocessor; indoor; hvac equipment; heat pumps; fresh; formula; fault monitoring; existing systems; contained; outdoor; protected; crushers; collected; clear; wide variety; understanding; screw; representatives; hvac; fault; speed; trade; variable; reverse; prevent; damage; conveyors; functions; motor; customized; petroleum; motors; years; fixed; variety; waste; existing; operational; built; wide</t>
  </si>
  <si>
    <t>http://www.infinite-uptime.com</t>
  </si>
  <si>
    <t>Infinite Uptime, Inc. provides an integrated industrial solution with hardware, cloud analytics, and control software to monitor equipment, diagnose problems, and drive smart decision making. It offers an industrial data analytics platform (IDAP) that is used to automatically find patterns in data, calculate overall equipment effectiveness, define parameters and detect non-conformance, identify productivity trends by using big data, report for ISO compliance, and monitor multiple tools on the same machine. The company also provides an industrial data enabler that is used to detect anomalies and defects in real-time through visual LED indicators. It serves institutions and businesses in manufacturing, test rigs, reactors and compressors, tool tracking, aerospace, material handling, power generation, HVAC, petrochemical, food procession, mining, and automotive industries worldwide. Infinite Uptime, Inc. was incorporated in 2015 and is based in Berkeley, California.</t>
  </si>
  <si>
    <t>Plug and Play Tech Center</t>
  </si>
  <si>
    <t>industrial internet platform; decision making; drive smart decision; data-driven decision making; smart decision making; manufacturing industry; industrial data analytics; cloud analytics; industrial data enabler; diagnose problems; control software; industrial solution; big data; visual LED indicators; Sensor-based magnetic monitoring; key manufacturing problems; improper machining conditions; increase machine productivity; directly benefits manufacturers; operator training time; predictive analytics; IoT platform; industrial machines; ISO compliance; multiple tools; equipment effectiveness; food procession; productivity trends; predictive maintenance; machine downtime; test rigs; material handling; automotive industries; tool tracking; power generation; initial focus; machine maintenance; machine operators; tool failure; hardware; company; uptime; reactors; calculate; anomalies; IDAP; patterns; non-conformance; report; parameters</t>
  </si>
  <si>
    <t>uptime; smart; predictive analytics; predictive; petrochemical; monitor; machining; iot platform; iot; internet platform; industrial internet platform; industrial internet; data analytics; compressors; cloud; big data; big; driven decision making; driven decision; data driven decision; data driven; industrial data; diagnose; control software; detect; driven; productivity; test rigs; sensor based; senses; reactors; predicts; predictive maintenance; predict; power of big; operator training; offers an industrial; making and increased; machine operators; machine maintenance; informed decisions; improve safety; host; helps machine; harnesses; defects; conformance; automotive industries; anomalies; reduce; informed; manufacturers; iso; define; analytics platform; patterns; parameters; hvac; detects; drive; hardware; effectiveness; rigs; led; indicators; magnetic; developer; increased; material handling; visual; operator; benefits; operators; improve; directly; increase; compliance; tracking; device</t>
  </si>
  <si>
    <t>9e372164be5d38b5bbd22a5f635a980c</t>
  </si>
  <si>
    <t>Haskel International, Inc.</t>
  </si>
  <si>
    <t>http://www.haskel.com</t>
  </si>
  <si>
    <t>Haskel International, Inc. designs, manufactures, and markets fluid and gas handling equipment used to generate, store, and control high pressure gases and liquids. Its products include pneumatic pumps, such as liquid pumps, refrigerant pumps, and pump systems; pneumatic and hydraulic driven gas boosters; air driven air pressure amplifiers and air amplifier systems; system components, such as stainless steel check valves, air pilot switches, air operated release valves, regulating relief valves, hydraulic accumulators and gas receivers, filters, and plenum chambers; heat exchanger tube expansion equipment; and high pressure valves, fittings, and tubing products. The company also offers operation and maintenance, service and repair, and product training services for its customers. Its products are used in aerospace and aviation, automotive, defense, diving, fire and rescue, university, fluid power, machine tooling, manufacturing, mining and tunneling, oil and gas, power, electronics, ceramic, hydrogen, and plastic applications, as well as typical high pressure applications, such as pressure testing, pressing and clamping, research and laboratory, precision lubrication, cylinder positioning, processing, chemical metering, and super critical fluid extraction. Haskel International, Inc. markets products through its group companies and distributors in the United States and internationally. The company was formerly known as Haskel Engineering and Supply Company and changed its name to Haskel International, Inc. in November, 1986. The company was founded in 1946 and is based in Burbank, California with facilities worldwide. As per the transaction announced on September 1, 2004, Haskel International, Inc. operates as a subsidiary of UTC Aerospace Systems.</t>
  </si>
  <si>
    <t>Burbank</t>
  </si>
  <si>
    <t>United Technologies Corporation</t>
  </si>
  <si>
    <t>HSKL (Nasdaq Global Market)</t>
  </si>
  <si>
    <t>valves; tooling; rescue; relief; pumps; pump; pilot; operation and maintenance; machine tooling; hydraulic; high pressure; heat; cylinder; pneumatic; pressure; driven; service and repair; release; pump systems; pressing; pneumatic and hydraulic; plenum; mining and tunneling; metering; lubrication; liquid pumps; hydrogen; expansion; diving; clamping; check valves; chambers; amplifiers; amplifier systems; amplifier; accumulators; university; tubing; ceramic; international; tunneling; super; receivers; fittings; typical; handling equipment; extraction; tube; filters; check</t>
  </si>
  <si>
    <t>valves; tooling; rescue; relief; pumps; pump; pilot; operation and maintenance; machine tooling; hydraulic; high pressure; heat; cylinder; pneumatic; pressure; driven; service and repair; release; pump systems; pressing; pneumatic and hydraulic; plenum; mining and tunneling; metering; lubrication; liquid pumps; hydrogen; expansion; diving; clamping; check valves; chambers; amplifiers; amplifier systems; amplifier; accumulators; university; tubing; ceramic; international; tunneling; super; receivers; fittings; typical; handling equipment; extraction; tube; filters; check; store; generate; positioning; aviation</t>
  </si>
  <si>
    <t>f0e7e0c4c92937b734cd11ad2857b883</t>
  </si>
  <si>
    <t>Liebherr-International Deutschland GmbH</t>
  </si>
  <si>
    <t>http://www.liebherr.com</t>
  </si>
  <si>
    <t>Liebherr-International Deutschland GmbH, along with its subsidiaries, manufactures construction machinery. It offers tower cranes, truck cranes, hydraulic excavators, dumper trucks, hydraulic rope excavators, wheeled loaders, crawler tractors and loaders, pipe-laying machines, concrete mixing plants, and truck mixer model lines; ship, containers; dockside cranes for cargo handling applications; machine tools, interlinked machine systems, and aviation equipment; and refrigerators and freezers. The company also provides domestic appliances, mobile cranes, crawler cranes, port equipment, maritime cranes, deep foundation machines, construction cranes, mobile construction cranes, earthmoving equipment, attachments, mining equipment, material handling equipment, machine tools, components, and transportation systems. In addition, it offers machinery rental services; used machines/used parts; and know-how transfer/licensing, planning of production plants, supply of manufacturing equipment, technical documentation, technical training, and technical support services. Further, the company engages in activities, such as operating hotels; developing and manufacturing electronic sub-assemblies and components; offering data transmission and positioning systems; and selling construction machinery models, clothing, and accessories through the Internet. It offers its products through its sales and service centers and partners in Germany and internationally. The company was founded in 1949 and is based in Biberach an der Riss, Germany. It has production facilities in Austria, Brazil, Bulgaria, China, France, Germany, Great Britain, India, Ireland, Mexico, the Russian Federation, Spain, Switzerland, Thailand, and the United States. Liebherr-International Deutschland GmbH operates as a subsidiary of Liebherr-International AG.</t>
  </si>
  <si>
    <t>Biberach an der Riss</t>
  </si>
  <si>
    <t>Baden-WÃ¼rttemberg</t>
  </si>
  <si>
    <t>Liebherr-International AG</t>
  </si>
  <si>
    <t>rental; maritime; hydraulic; cranes; construction machinery; excavators; crawler; loaders; truck; tractors; service centers; sales and service; rope; rental services; production facilities; positioning systems; mixer; material handling equipment; machine systems; laying; hydraulic excavators; earthmoving equipment; earthmoving; data transmission; crawler tractors; clothing; aviation equipment; attachments; appliances; tower; mixing; licensing; hotels; foundation; wheeled; domestic; port; cargo; handling equipment; documentation; ship; concrete; trucks; offering; centers; material handling; positioning; transfer; deep; aviation</t>
  </si>
  <si>
    <t>rental; maritime; hydraulic; cranes; construction machinery; excavators; crawler; loaders; truck; tractors; service centers; sales and service; rope; rental services; production facilities; positioning systems; mixer; material handling equipment; machine systems; laying; hydraulic excavators; earthmoving equipment; earthmoving; data transmission; crawler tractors; clothing; aviation equipment; attachments; appliances; tower; mixing; licensing; hotels; foundation; wheeled; domestic; port; cargo; handling equipment; documentation; ship; concrete; trucks; offering; centers; material handling; positioning; transfer; deep; aviation; model; lines; partners; models; activities; transmission; international; facilities</t>
  </si>
  <si>
    <t>9a74703d-4e74-9f6b-568b-4c3238be6b44</t>
  </si>
  <si>
    <t>AeroScout</t>
  </si>
  <si>
    <t>http://www.aeroscout.com</t>
  </si>
  <si>
    <t>AeroScout provides unified asset visibility solutions for the healthcare, manufacturing, logistics and mining industries. AeroScout provides Wi-Fi-based RFID tags, exciters, and location receivers.  The company offers two main integrated products: Engine, a software component, enabling location-based applications in a wireless LAN environment, and MobileView, an application for enterprise visibility solutions. The company also provides professional services, which include site planning and pre-installation.</t>
  </si>
  <si>
    <t>Acquired</t>
  </si>
  <si>
    <t xml:space="preserve"> 83North (3);  Pitango Venture Capital (3);  Star Ventures (2);  Intel Capital (2);  Cisco (2);  Menlo Ventures (2); 83North; Evergreen Venture Partners;  Greylock Partners; Star Ventures; Menlo Ventures</t>
  </si>
  <si>
    <t>tags; rfid tags; rfid; aeroscout; visibility; wi fi based; wi fi; wi; unified asset; site planning; location based; lan; include site; fi based; fi; based applications; asset visibility; location; receivers; professional services; wireless; main; enabling; pre; professional; logistics</t>
  </si>
  <si>
    <t>Certain data and content provided by https://www.crunchbase.com/organization/aeroscout</t>
  </si>
  <si>
    <t>35cc65a81864469c7585bf0740bc396b</t>
  </si>
  <si>
    <t>Tochu Corporation</t>
  </si>
  <si>
    <t>http://www.tochu.com</t>
  </si>
  <si>
    <t>Tochu Corporation produces and markets silicon sand to industrial customers worldwide. The company also produces resin coated sand by recycling the casting sand. In addition, it manufactures aluminum die casting products, including automotive function parts, valve parts, and other aluminum die castings. Further, the company offers various casting materials, including binders, mold washes, parting agents, grinding materials, non-iron materials, mineral products, molding materials, and refractory and melting materials. Its sand is used in automobile, industrial machine, precision machine, glass, pottery, construction, and chemical industries. Tochu Corporation was founded in 1933 and is based in Chita-Gun, Japan. It has factories in Japan, Australia, Thailand, Indonesia, and China.</t>
  </si>
  <si>
    <t>Chita-Gun</t>
  </si>
  <si>
    <t>Aichi</t>
  </si>
  <si>
    <t>valve; sand; recycling; precision machine; molding; grinding; castings; casting; automobile; aluminum die; die; aluminum; silicon; refractory; produces and markets; pottery; mold; melting; industrial machine; including automotive; factories; die castings; coated; binders; aluminum die castings; agents; produces; glass; function; corporation</t>
  </si>
  <si>
    <t>773a2f12f17745d3226e9ed242d37956</t>
  </si>
  <si>
    <t>PT Surveyor Indonesia</t>
  </si>
  <si>
    <t>PT Surveyor Indonesia provides professional services in the fields of technical inspection, survey, assessment, appraisal, and control over commodities and business units. Its services include technical verification engineering, surplus monitoring, legal aspects, technical aspects, and technical survey and supervision. The company also provides marine, draft, shipment warranty, damage, condition, on/off hire, bunker, tank table, land, geological, terrestrial, topographical, mapping, global positioning systems, geografic information systems, remote sensing, mining, geophysical, geotechnical, topograhical, resources and reserves analysis, and quantity and quality surveys; marine consulting, marine transportation analysis, natural resources exploitation evaluation and analysis, feasibility study on marine and mining, and environmental impact study; technical testing and inspection services; design conformity, product conformity, system conformity, operational conformity, decomissioning, and non-destructive testing services; and quality and environmental management systems consulting services. It serves oil and gas, electricity power plant, electronic, chemical, transportation, automotive, construction, civil engineering, and export-import markets. The company is based in Jakarta, Indonesia.</t>
  </si>
  <si>
    <t>Jakarta</t>
  </si>
  <si>
    <t>Indonesia</t>
  </si>
  <si>
    <t>tank; surveys; survey; study; remote sensing; land; inspection; feasibility; civil; aspects; topographical; testing and inspection; surveyor; supervision; shipment; reserves; quantity; pt; positioning systems; inspection services; hire; global positioning systems; global positioning; feasibility study; exploitation; environmental impact; draft; destructive testing; commodities; business units; bunker; appraisal; destructive; warranty; verification; professional services; legal; export; import; electricity; damage; civil engineering; natural resources; geophysical; geological; evaluation; positioning; impact; fields; sensing</t>
  </si>
  <si>
    <t>tank; surveys; survey; study; remote sensing; land; inspection; feasibility; civil; aspects; topographical; testing and inspection; surveyor; supervision; shipment; reserves; quantity; pt; positioning systems; inspection services; hire; global positioning systems; global positioning; feasibility study; exploitation; environmental impact; draft; destructive testing; commodities; business units; bunker; appraisal; destructive; warranty; verification; professional services; legal; export; import; electricity; damage; civil engineering; natural resources; geophysical; geological; evaluation; positioning; impact; fields; sensing; professional; operational</t>
  </si>
  <si>
    <t>73bf6f25-6921-b56d-d310-5350a712fbd6</t>
  </si>
  <si>
    <t>Risher Enginnering</t>
  </si>
  <si>
    <t>http://risherengineering.com</t>
  </si>
  <si>
    <t>Manufacturer of Industrial Fasteners. Risher Engineering â€“ Manufacturers and suppliers of Industrial Fasteners Products. Petrochemical Bolting. Power Bolting. Standard Fasteners. Semi Finished Products. 
Risher is a professional managed, experienced &amp; capable firm with Indian origins and a global footprint that specialized in the production of special fasteners according to customer requirements (screws, fasteners, special nuts, washers, bushes and so on), by hot / cold forging , by means of the latest progressive advanced CNC machining technology for a number of industries including resources (mining, oil and gas), defense, manufacturing, energy, aerospace and utilities industries..</t>
  </si>
  <si>
    <t>Chennai</t>
  </si>
  <si>
    <t>petrochemical; machining; fasteners; cnc machining; cnc; bolting; washers; semi finished; screws; progressive; nuts; number of industries; indian; global footprint; finished; customer requirements; footprint; suppliers; forging; semi; cold; latest; hot; capable; manufacturer; number; manufacturers; specialized; professional; requirements</t>
  </si>
  <si>
    <t>Certain data and content provided by https://www.crunchbase.com/organization/risher-enginnering</t>
  </si>
  <si>
    <t>3eb030889b909f3b91918520657fc87c</t>
  </si>
  <si>
    <t>Lagen Spatial Pty Ltd.</t>
  </si>
  <si>
    <t>http://www.lagenspatial.com.au</t>
  </si>
  <si>
    <t>Lagen Spatial Pty Ltd. engages in the distribution and reselling of spatial software solutions. It offers software solutions that enable users to get vector GIS, CAD, and attribute data; MapInfo Professional, a Windows-based mapping application that enables business analysts and GIS professionals to visualize the relationships between data and geography; and MapInfo access program solutions. The company also provides MapInfo Exponare, an enterprise offering with a ready-to-use suite of applications allowing users to access data through a map-enabled portal; MapInfo Professional Vertical Mapper that helps users to display, manage, and interpret grid-based continuous spatial information; label-placement solutions for government mapping agencies; mobile and desktop data solutions; and commercial dataset solutions. In addition, it offers spatial training and support services; and consulting services in the areas of analytics, cartography, product training, database design, application development, solution architecture, implementation, configuration, and support. The company serves government, utilities, primary industry, natural resources, mining, architecture and design, engineering and resources, commercial, project and customer management, and environmental and town planning sectors. Lagen Spatial Pty Ltd. was incorporated in 1993 and is based in Cronulla, Australia with additional offices in Sydney, Melbourne, and Bathurst, Australia. The company has operations in Australia, South Pacific, and the South East Asia. As of April 19, 2011, Lagen Spatial Pty Ltd. operates as a subsidiary of 1Spatial Holdings plc.</t>
  </si>
  <si>
    <t>Cronulla</t>
  </si>
  <si>
    <t>1Spatial Plc</t>
  </si>
  <si>
    <t>spatial; software solutions; portal; map; gis; architecture; windows based; vector; training and support; town; solutions that enable; solutions for government; solution architecture; serves government; reselling; offers software; mapper; interpret; geography; enables business; dataset; data solutions; attribute; windows; enabled; professional; desktop; cad; relationships; natural resources; offering; grid; configuration; primary; ready; professionals; display; vertical; agencies; continuous; program</t>
  </si>
  <si>
    <t>http://www.visedo.fi</t>
  </si>
  <si>
    <t>Visedo Oy develops, manufactures, and delivers hybrid and electric drive trains for transportation vehicles, heavy duty machinery, and marine applications. It offers power control products that include components used in standard industrial inverters; DC/DC converters for high power and high current applications; multiconverters that are combination of inverters and DC/DC-converters; electric machines for motor and generator applications; and super capacitor energy storage solutions. The companyÂ’s products are also used in electric system, heavy duty system, and commercial vehicle applications. Visedo Oy was incorporated in 2009 and is based in Lappeenranta, Finland.</t>
  </si>
  <si>
    <t>VNT Management Oy (4); Sinituote Oy (3); Finnish Industry Investment Ltd (2); SEMIKRON International GmbH (2); Ilmarinen Mutual Pension Insurance Company; Emerald Technology Ventures AG; Green Campus Innovations Ltd.; AXCO-Motors Oy; LocalTapiola Group</t>
  </si>
  <si>
    <t>permanent magnet; mobile work machine; permanent magnet technology; permanent magnet motors; Visedo machine series; visedo motors; VISEDO PowerSERIES products; work machine applications; visedo generators; standard permanent magnet; marine electric machines; mobile work machines; heavy duty requirements; tight places; lighter weight; VISEDO Synchronous Reluctance; better efficiency; smaller dimensions; traditional drive trains; Low coolant flow; marine vessels; various speed; wide operation area; work load cycle; harsh operating environments; Special PowerDRUM Double-Generator; fully redundant DC-grid; actual desired workload; traction motors; SRPM motors; perfect motors; Visedo Oy; harsh environment; power range; agriculture industries; high power; marine vessel; bus applications; nominal speed; latest technology; product selection; high efficiency; optimal solutions; -Ideal design; essential components; coolant temperature; standard SAE-flanges; available e.g.; modular structure; conventional products</t>
  </si>
  <si>
    <t>smaller; premises; permanent magnet; magnet; land; diesel; cooling; cooled; permanent; kw; generators; Âºc; tight; marine vessels; machine series; lighter; kva; dimensions; axial; motors; fit; harsh; length; weight; voltage; vessels; efficiency; series; load; short; conventional; speed; workload; trains; traction; technology based; systems for marine; synchronous; starters; sae; redundant; ratings; pm; plain; perfect; patents; oy develops; mw; modular structure; mixture; meet the requirements; mechanically; machine applications; liquid cooled; latest technology; induction; ice; high power; high efficiency; harsh operating; harsh environment; glycol; flanges; find a solution; enclosure; discuss; diesel engine; designed to work; allowed; converters; assisted; actual; oy; hybrid; emission; desired; attached; noise; vessel; torque; ranges; essential; conversion; requirements; ports; compared; lower; dc; cycle; bus; maximize; save; reduces; feed; double; compact; basis; selection; package; latest</t>
  </si>
  <si>
    <t>c4e55b9605ed1198c7c50dcd51b2df41</t>
  </si>
  <si>
    <t>MATECH Corporation</t>
  </si>
  <si>
    <t>MATECH Corporation researches and develops metal fatigue detection, measurement, and monitoring technologies in the United States and internationally. The company develops devices and systems that indicate the true status of fatigue damage in a metal component. The company produces Fatigue Fuse, a device that integrates the effect of fatigue loading in a structural member. The company's Fatigue Fuse is designed to be affixed to a structure to give warnings at pre-selected percentages of the fatigue life that has been used up. It also develops Electrochemical Fatigue Sensor, an instrument that detects very small growing fatigue cracks in metals. The company's technology applies to various market sectors, such as bridges and aerospace, as well as ships, cranes, railways, power plants, nuclear facilities, chemical plants, mining equipment, piping systems, and heavy iron. The company was formerly known as Material Technologies Inc. and changed its name to MATECH Corporation in October 2008. MATECH Corporation was founded in 1983 and is based in Los Angeles, California.</t>
  </si>
  <si>
    <t>status / programmable logic controllers / develops and commercializes / cranes</t>
  </si>
  <si>
    <t>Palisades Advisors, LLC.</t>
  </si>
  <si>
    <t>UAWB (Deutsche Boerse AG); MTCH (Pink Sheets LLC)</t>
  </si>
  <si>
    <t>fatigue; cranes; fuse; warnings; researches and develops; railways; piping systems; nuclear facilities; member; indicate; devices and systems; develops devices; cracks; corporation researches; bridges; applies; researches; electrochemical; piping; selected; detects; status; loading; true; ships; damage; growing; nuclear; structure; corporation; pre; produces; facilities; device; life</t>
  </si>
  <si>
    <t>90712a4b4f71a4d586a697f630afb33b</t>
  </si>
  <si>
    <t>Merrill Technologies Group</t>
  </si>
  <si>
    <t>http://www.merrilltg.com</t>
  </si>
  <si>
    <t>Merrill Technologies Group engages in machining services; metal fabrication and welding services; automation, system integration, and machine design for machining, assembly, and testing; and aerospace manufacturing and maintenance activities. Its precision machining services include grinding, milling, turning, solid model machining, electrical discharge machining, water jet cutting, industrial painting, inspection, testing, validation, and large part machining; and metal fabrication and welding services comprise certifications, training, cutting, forming, straightening, stress relief, abrasive blasting, painting and finishing, delivery, precision and efficiency, and welding processes. The company manufactures, repairs, overhauls, and tests aircraft components. Merrill Technologies Group serves automotive, aerospace/aviation, chemical processing, construction, defense, energy, food systems, machine build, machine tool, mining, plastic injection, prototype, rail systems, and wind power industries. The company was formerly known as Merrill Tool Holding Company. Merrill Technologies Group was founded in 1968 and is based in Saginaw, Michigan.</t>
  </si>
  <si>
    <t>Saginaw</t>
  </si>
  <si>
    <t>machined / precision machined components / weldments / specialty</t>
  </si>
  <si>
    <t>Merrill Technologies Group; world-class manufacturer; state-of-the-art equipment gallery; heavy equipment; robotic industries; single-source solution; square feet; machine tool; complex assemblies; defense industries; MTG; energy; weldments; pounds; manufacturing; length; aerospace; operations; engineering; 1,000,000</t>
  </si>
  <si>
    <t>robotic; privately; machined; owned; feet; manufacturer; class; weldments; square feet; square; single source; pounds; gallery; exceeding; engineering and manufacturing; defense industries; machined components; aerospace and defense; length; combined; source; complex; specialized; create</t>
  </si>
  <si>
    <t>d910ca348f2ef6aa7d51b640d717b21c</t>
  </si>
  <si>
    <t>Invensys Systems, Inc.</t>
  </si>
  <si>
    <t>http://iom.invensys.com</t>
  </si>
  <si>
    <t>Invensys Systems, Inc. develops and provides automation technology solutions and consulting services for clients in chemicals, facilities management, food and beverage, hydrocarbon processing, life sciences, metals, minerals and mining, nuclear, power, pulp and paper, transportation, upstream oil and gas, and water and wastewater industries. It offers Enterprise Asset Management solution, an asset management and plan maintenance solution; InStep PRiSM predictive analytics software; Avantis software, a return on investment solution; Avantis Condition Manager, a condition management solution; and Avantis.DSS a decision making solution. The company also provides InduSoft Web Studio, a development software that enables tool users to create SCADA Human Machine Interface (HMI) applications, dashboards, and OEE interfaces; InduSoft EmbeddedView that provides SCADA and HMI software; InduSoft CEView, a process monitoring and operator interface software; and InduSoft Add-ons that allows users to access the proprietary database. In addition, it offers InFusion enterprise control systems for business optimization and operational excellence; and SimSci simulation software for safety and critical control applications, process design tools, simulation and training tools, and optimization solutions, as well as SimSci Spiral Software that enables users to make choices for sourcing and refining crude. Further, the company provides Wonderware, a HMI, SCADA, and operations management software; and provides HMI and supervisory control, manufacturing operations management, and production information management solutions. It offers business value consulting, simulation and operator training, optimization, security and compliance, supervisory control consulting, training, and software maintenance and support services. The company was formerly known as The Foxboro Company. The company was incorporated in 1914 and is based in Houston, Texas. Invensys Systems, Inc. operates as a subsidiary of Invensys Limited.</t>
  </si>
  <si>
    <t>Schneider Electric SE</t>
  </si>
  <si>
    <t>predictive analytics; predictive; hmi; scada; supervisory control; supervisory; operations management; simulation; optimization; asset management; operator; upstream oil; upstream; studio; spiral; sourcing; software maintenance; simulation software; simulation and training; services for clients; return on investment; process monitoring; prism; predictive analytics software; optimization solutions; operator training; operator interface; operational excellence; ons; management software; maintenance and support; machine interface; human machine interface; human machine; facilities management; development software; crude; choices; automation technology; asset management solution; add ons; manager; excellence; interface; analytics software; refining; plan; life sciences; interfaces; sciences</t>
  </si>
  <si>
    <t>predictive analytics; predictive; hmi; scada; supervisory control; supervisory; operations management; simulation; optimization; asset management; operator; upstream oil; upstream; studio; spiral; sourcing; software maintenance; simulation software; simulation and training; services for clients; return on investment; process monitoring; prism; predictive analytics software; optimization solutions; operator training; operator interface; operational excellence; ons; management software; maintenance and support; machine interface; human machine interface; human machine; facilities management; development software; crude; choices; automation technology; asset management solution; add ons; manager; excellence; interface; analytics software; refining; plan; life sciences; interfaces; sciences; nuclear; add; web; proprietary; compliance; create; facilities; operational; life</t>
  </si>
  <si>
    <t>29934dbd83609c3d5a8927b8f4f7afc3</t>
  </si>
  <si>
    <t>Lord, Whalen LLC</t>
  </si>
  <si>
    <t>http://www.institutionalriskanalytics.com</t>
  </si>
  <si>
    <t>Lord, Whalen LLC, doing business as Institutional Risk Analytics, provides customized risk management solutions and advisory services to enterprises. The company publishes financial risk benchmarks and analytics for credit officers, auditors, corporate lenders, regulators, and financial risk decision makers. It also provides business process and risk management consulting services to financial institutions, corporations, investment managers, legal counsels, and public agencies. The company offers Bank Monitor, a bank analytics system for banking institutions, which includes financial tests, Basel II credit ratings and risk metrics, and economic capital and risk adjusted return benchmarks that are used for risk surveillance and merger and acquisition analysis. Additionally, it provides Corporate Monitor, a fundamental analytics and peering system that offers online inspection, Excel downloads, and content search services and SEC Catalog system that provides tools to manage and mine the SECÂ’s document base.  Further, the company offers advisory services for investments, operations, and public policy, including business planning and process design; portfolio analysis and risk tracking; valuation and target selection for merger and acquisition transactions; and due diligence and market intelligence gathering activities. Lord, Whalen LLC was founded in 2003 and is headquartered in Torrance, California.</t>
  </si>
  <si>
    <t>Torrance</t>
  </si>
  <si>
    <t>monitor; merger and acquisition; merger; inspection; financial; benchmarks; bank; transactions; system that offers; search services; regulators; ratings; publishes; public agencies; officers; offers online; makers; investment managers; ii; downloads; diligence; decision makers; credit ratings; catalog; auditors; analytics system; adjusted; valuation; policy; institutional; acquisition; gathering; fundamental; excel; corporations; legal; managers; document; selection; content; capital; additionally; enterprises; portfolio; agencies; customized; activities; base; search; online</t>
  </si>
  <si>
    <t>monitor; merger and acquisition; merger; inspection; financial; benchmarks; bank; transactions; system that offers; search services; regulators; ratings; publishes; public agencies; officers; offers online; makers; investment managers; ii; downloads; diligence; decision makers; credit ratings; catalog; auditors; analytics system; adjusted; valuation; policy; institutional; acquisition; gathering; fundamental; excel; corporations; legal; managers; document; selection; content; capital; additionally; enterprises; portfolio; agencies; customized; activities; base; search; online; tracking</t>
  </si>
  <si>
    <t>17201407aa176c749cace8a1166f4e5d</t>
  </si>
  <si>
    <t>Eneida Wireless &amp; Sensors, S.A.</t>
  </si>
  <si>
    <t>http://eneidaws.com</t>
  </si>
  <si>
    <t>Eneida Wireless &amp; Sensors, S.A. designs, develops, and delivers smart sensors networks for the electric utilities and large process industries providing remote and online monitoring, control, and optimization of the condition and operation of their critical assets. The companyÂ’s solutions include LV networks, power substations, photovoltaic parks, eMining, RTLS, and pipelines. It serves energy and mining, as well as oil and gas, and chemical industries. The company is headquartered in Coimbra, Portugal.</t>
  </si>
  <si>
    <t>Coimbra</t>
  </si>
  <si>
    <t>Centro</t>
  </si>
  <si>
    <t>Portugal</t>
  </si>
  <si>
    <t>wireless sensors; well as oil; substations; smart sensors; smart; serves energy; rtls; providing remote; parks; networks; energy and mining; critical assets; pipelines; photovoltaic; sa; optimization; delivers; online; wireless; assets</t>
  </si>
  <si>
    <t>52dd3864dc28614997be0dac37e15e51</t>
  </si>
  <si>
    <t>Machine-Building Works Miner's Light</t>
  </si>
  <si>
    <t>Machine-Building Works Miner's Light manufactures chain-and-flight conveyors for mine faces, caplamps and lamp gadgetry, and replacement parts for mining equipment. The company was founded in 1922 and is based in Kharkiv, Ukraine. As of December 5, 2012, Miner's Light operates as a subsidiary of Ukrainian Machine Building Holding Limited.</t>
  </si>
  <si>
    <t>Kharkiv</t>
  </si>
  <si>
    <t>Kharkivska obl.</t>
  </si>
  <si>
    <t>Ukraine</t>
  </si>
  <si>
    <t>parts for mining; lamp; flight; replacement parts; machine building; chain; conveyors; replacement; light</t>
  </si>
  <si>
    <t>8798ad1084ccb4227f43936ff19e3b4d</t>
  </si>
  <si>
    <t>Sonneborn, Inc.</t>
  </si>
  <si>
    <t>http://www.sonneborn.com</t>
  </si>
  <si>
    <t>Sonneborn, Inc. manufactures and supplies specialty hydrocarbons and vegetable-based emollients for the consumer and industrial marketplaces. Its products include white mineral oils, polymer and process oils, petrolatums, vegetable bases, candle bases, sensory enhanced emollients, microcrystalline waxes, sodium sulfonates, oxidized petrolatums, light specialty hydrocarbons, compressor lubricants, refrigeration oils, telecommunication cable compounds, and wax blends. The company serves personal care, pharmaceutical, polymers and adhesives, candle base, metalworking and corrosion protection, food grade lubricants, baking and food, agriculture, microcrystalline wax, oilfield and drilling, refrigeration and HVAC, telecom, household, industrial and institutional, ink and coatings, and specialty and custom markets. It markets and sells its products through a network of distributors in Europe, North America, Africa, the Asia Pacific, Latin America, and the Middle East. The company was founded in 1903 and is based in Parsippany, New Jersey with additional offices in the United States and internationally. It has manufacturing facilities in the United States and the Netherlands. Sonneborn, Inc. is a former subsidiary of Sonneborn Holding LLC.</t>
  </si>
  <si>
    <t>Parsippany</t>
  </si>
  <si>
    <t>specialty; sensory; manufactures and supplies; hydrocarbons; compressor; cable; lubricants; bases; white mineral oils; white mineral; white; waxes; specialty and custom; polymers; polymer; pacific; oxidized; oilfield; metalworking; marketplaces; manufacturing facilities; latin america; latin; ink; grade lubricants; compounds; blends; baking; telecom; network of distributors; institutional; household; america; hvac; coatings; enhanced; grade; consumer; base; light; facilities</t>
  </si>
  <si>
    <t>6d4de0b8c30e21fd9af399ca1419fb59</t>
  </si>
  <si>
    <t>Bay Cast, Inc.</t>
  </si>
  <si>
    <t>http://www.baycastinc.com</t>
  </si>
  <si>
    <t>Bay Cast, Inc., along with its subsidiaries, manufactures and supplies heavy-sectioned finished steel castings. It offers mild and alloyed castings, and tool and stainless steel castings; and large-format, precision turning, and milling services to industries and customers in the United States and internationally. The company also provides base, floor, and surface plates for testing, machine tool, and measurement industries. It serves various industries, including oil and gas, hydro-electric, pumps and valves, aerospace, construction and mining, injection-molding, and stamping, as well as test, measurement, and machine tool. The company was founded in 1986 and is based in Bay City, Michigan.</t>
  </si>
  <si>
    <t>Bay City</t>
  </si>
  <si>
    <t>valves; steel castings; pumps; molding; milling; manufactures and supplies; injection molding; injection; castings; cast; well as test; stamping; services to industries; pumps and valves; mild; large format; hydro electric; finished; bay; alloyed; format; construction and mining; plates; floor; turning; hydro; base</t>
  </si>
  <si>
    <t>a0b99101d9d378923a959dd8008c5bb3</t>
  </si>
  <si>
    <t>Zeleziarne Podbrezova AS</t>
  </si>
  <si>
    <t>http://www.zelpo.sk</t>
  </si>
  <si>
    <t>ÂŽeleziarne PodbrezovÃ¡ a.s. produces and sells seamless steel tubes in Europe and internationally. The companyÂ’s products include seamless steel tubes for the use in building, power, and mining industries; and precision seamless tubes that are used in automobiles, engineering products, hydraulic and pneumatic units, and bearings. It also offers cut and bent tubes; welding tube elbows and reducers; and steel blooms and billets, which are used as input material for production of seamless tubes. In addition, the company develops and produces forming machines, forging presses, vulcanizing presses, scrap processing equipment, and rolled product processing equipment, as well as castings, forgings, ingots, and forming tools primarily for automotive industry. Further, it produces fresh, refrigerated, and frozen meals, as well as provides catering services; offers outsourcing services in the fields of information technology and information systems; manages housing stock; performs research and development activities in physical metallurgy, metal forming, material engineering, and process modelling and simulation; provides sports, advertising, and promotion services; and offers outpatient physiotherapy, balneology, and therapeutic rehabilitation services, as well as transportation and forwarding, and tourism services. ÂŽeleziarne PodbrezovÃ¡ a.s. was founded in 1992 and is based in podbrezovÃ¡, Slovak Republic.</t>
  </si>
  <si>
    <t>PodbrezovÃ¡</t>
  </si>
  <si>
    <t>Slovakia</t>
  </si>
  <si>
    <t>ZP TRADE Bohemia, a.s.</t>
  </si>
  <si>
    <t>1ZEP01A (Bratislava Stock Exchange)</t>
  </si>
  <si>
    <t>seamless; hydraulic; castings; bearings; automobiles; tubes; forming; seamless tubes; presses; produces; tourism services; therapeutic; scrap; rolled; rehabilitation; refrigerated; promotion; produces and sells; precision seamless tubes; precision seamless; offers cut; modelling; metal forming; ingots; hydraulic and pneumatic; frozen; fresh; forwarding; forgings; elbows; develops and produces; development activities; catering; blooms and billets; blooms; billets; automotive industry; reducers; tourism; housing; forging; pneumatic; cut; tube; metallurgy; input; stock; simulation; welding; activities</t>
  </si>
  <si>
    <t>seamless; hydraulic; castings; bearings; automobiles; tubes; forming; seamless tubes; presses; produces; tourism services; therapeutic; scrap; rolled; rehabilitation; refrigerated; promotion; produces and sells; precision seamless tubes; precision seamless; offers cut; modelling; metal forming; ingots; hydraulic and pneumatic; frozen; fresh; forwarding; forgings; elbows; develops and produces; development activities; catering; blooms and billets; blooms; billets; automotive industry; reducers; tourism; housing; forging; pneumatic; cut; tube; metallurgy; input; stock; simulation; welding; activities; fields</t>
  </si>
  <si>
    <t>62af53a5b267bdd926fa4559506ad12d</t>
  </si>
  <si>
    <t>InSeT Systems, LLC</t>
  </si>
  <si>
    <t>http://www.insetsystems.com</t>
  </si>
  <si>
    <t>InSeT Systems, LLC develops inertial sensor tracking systems for aiding rescue efforts in mines. It offers InSeT system miner tracker, a battery powered portable device to track the location of a miner in an underground coal mine through inertial navigation technology, as well as to provide emergency two-way voice and text messaging capabilities. The companyÂ’s product is also used in tunnels, shopping malls, urban canyons, and buildings. InSeT Systems, LLC was founded in 2006 and is based in Akron, Ohio.</t>
  </si>
  <si>
    <t>JumpStart, Inc., Investment Arm (2)</t>
  </si>
  <si>
    <t>inertial sensor tracking; miniature inertial sensors; rescue efforts; patented Inertial Sensor; wireless mesh radio; mesh radio network; inertial navigation technology; mines; inertial tracking; sensor tracking systems; underground coal mines; InSeT Systems LLC; Location Tracking Services; mining disasters; Vehicle Tracking Services; unprecedented tracking accuracy; proprietary software; underground mines; Communications Equipment Manufacturing; Communication Service Companies; Global Positioning Equipment; PrivCo Industry Classification; emergency two-way voice; text messaging capabilities; InSeT system miner; tracking miners; precise location; technology company; developer; real-time location; urban canyons; shopping malls; portable device; gps; research; areas; Electronics; sub-industries; buildings; tunnels; PICS; tracker</t>
  </si>
  <si>
    <t>rescue; radio; inertial; geared; disasters; tracking system; aids; miniature; miners; wireless mesh; tracking services; occur; miner; mesh radio; mesh; communications system; classification system; developer; patented; tracking; classification; location; display; proprietary; enabling; gps; working; vehicle tracking; tunnels; tracking systems; tracker; time location; shopping malls; shopping; sensors and software; real time location; precise location; positioning equipment; navigation technology; malls; location tracking; inertial navigation; gps denied; global positioning; equipment and systems; dramatically; denied; communications equipment; communicates; commercializing; battery powered; unprecedented; aid; feet; contractor; device; wireless; patent; matter; precise; positioning; battery; accuracy; urban; portable; specializes; rapid; emergency; track</t>
  </si>
  <si>
    <t>d268978bd1815f673e4b090d04313d83</t>
  </si>
  <si>
    <t>Elyria Foundry Company, LLC</t>
  </si>
  <si>
    <t>http://www.elyriafoundry.com</t>
  </si>
  <si>
    <t>Elyria Foundry Company, LLC manufactures iron castings for plastic and rubber processing, food processing, printing and paper making, petrochemical, and oil and gas field equipment. The company offers refrigeration and gas compressors, pumps and valves, process machinery, internal combustion engines, power and transmission equipment, and metal cutting and metal forming machine tools. It also provides large cylinder blocks, pans, and heads for stationary engines; and tighter grained iron for machine tools used in boring, broaching, milling, drilling, turning, grinding, and polishing. In addition, the company offers statistical process control, bar coding, and CAD/solidification analysis services. It serves air compressor, wind power, mining, wind, fossil fuel, machine tool, construction equipment, agriculture, gas compression, power generation, and refrigeration markets. The company was founded in 1905 and is based in Elyria, Ohio.</t>
  </si>
  <si>
    <t>Elyria</t>
  </si>
  <si>
    <t>EFHF.L (Pink Sheets LLC)</t>
  </si>
  <si>
    <t>wind power; wind; valves; pumps; printing; petrochemical; milling; metal cutting; grinding; engines; cylinder; compressors; compressor; castings; transmission equipment; tighter; statistical process control; statistical process; statistical; stationary engines; solidification analysis; solidification; serves air; pumps and valves; power and transmission; polishing; plastic and rubber; pans; metal forming; iron castings; internal combustion engines; internal combustion; gas compression; fossil fuel; fossil; field equipment; cylinder blocks; cutting and metal; combustion engines; combustion; broaching; analysis services; air compressor; compression; coding; stationary; heads; boring; forming; turning</t>
  </si>
  <si>
    <t>wind power; wind; valves; pumps; printing; petrochemical; milling; metal cutting; grinding; engines; cylinder; compressors; compressor; castings; transmission equipment; tighter; statistical process control; statistical process; statistical; stationary engines; solidification analysis; solidification; serves air; pumps and valves; power and transmission; polishing; plastic and rubber; pans; metal forming; iron castings; internal combustion engines; internal combustion; gas compression; fossil fuel; fossil; field equipment; cylinder blocks; cutting and metal; combustion engines; combustion; broaching; analysis services; air compressor; compression; coding; stationary; heads; boring; forming; turning; cad; blocks; foundry; internal; cutting; transmission; fuel</t>
  </si>
  <si>
    <t>86a92685-1f9e-91f5-cae5-25dca46bdc14</t>
  </si>
  <si>
    <t>Living PlanIT SA</t>
  </si>
  <si>
    <t>http://living-planit.com</t>
  </si>
  <si>
    <t>Living PlanIT SA is a software development and data analysis company that developed the first Urban Operating System. About
Living PlanIT is a software company recognized globally for its leading research, and development of technologies synonymous with the industrialization of the Internet.
Mission
To be relentless in our pursuit for the development, integration and implementation of technology that improves quality of life for all while contributing to the long term viability of civilization and our planet.
Company Overview
Living PlanIT is a privately held software company headquartered in Switzerland recognized globally for its leading research, and development of technologies synonymous with the industrialization of the Internet. 
The company was the recipient of the 2009 World Investment Conference Best Investment in Europe Award, the World Economic Forumâ€™s Technology Pioneer Award in 2012, the UKTI Business Internationalization Award in 2012, and the 2013 Frost &amp; Sullivan Growth Excellence Leadership Award for its PlanIT OS:tm: and PlanIT Urban Operating System:tm: and their application to the development of smart city projects around the world - PlanIT Valley, its research platform and Project of National Interest in Portugal, RAPTOR, a research project with the UK Governmentâ€™s Technology Strategy Board in Greenwich, deployment of PlanIT UOS:tm: in London City Airport improving passenger experiences and operations, and Convida, the first of a new generation of smart communities in Brazil, just to name a few.
Description
Living PlanIT is the developer of the PlanIT OS:tm: and PlanIT Urban Operating System:tm:, the standards based middleware products that provide real time sensing, control, spatial analytics, data integration, security, support and provisioning of ubiquitous context-relevant applications for the Internet of Things. 
The PlanIT OS:tm: provides the infrastructure for solutions across a broad range of vertical markets from manufacturing through mining exploration. 
The PlanIT Urban Operating System:tm: is the implementation of the PlanIT OS:tm: for smart city and urban development vertical markets.</t>
  </si>
  <si>
    <t>tm; things; smart; internet of things; os; living; vertical markets; urban; vertical; ubiquitous; pursuit; provisioning; provide real time; provide real; planet; integration and implementation; industrialization; implementation of technology; development of technologies; data integration; contributing; broad range; recognized; overview; data analysis; sustainability; improves; city; spatial; globally; sa; broad; long term; developer; standards; term; mission; sensing; life</t>
  </si>
  <si>
    <t>Certain data and content provided by https://www.crunchbase.com/organization/living-planit</t>
  </si>
  <si>
    <t>8e7a5973c7fe8d55a80fdbf5052a3036</t>
  </si>
  <si>
    <t>Brad Foote Gear Works, Inc.</t>
  </si>
  <si>
    <t>http://www.bradfoote.com</t>
  </si>
  <si>
    <t>Brad Foote Gear Works, Inc. engages in engineering, building, and repairing precision gears and gearboxes for construction, paper and pulp, industrial manufacturing, maritime, wind energy, mining, steel, and oil and gas industries. It offers spiral bevel gears, loose gearing products, and enclosed drive gearboxes; and custom gear boxes, including parallel shaft, right-hand, planetary, and differential gearboxes. The company also provides gearing heat treating, gear finishing, gearing and gearbox testing, and gearbox services, as well as wind turbine gearing solutions. Its products are used in wind, oil and gas, mining, and other industrial applications worldwide. The company was formerly known as BFG Acquisition Corp. The company was founded in 1924 and is based in Cicero, Illinois with manufacturing plants in Cicero, Illinois; and Pittsburgh, Pennsylvania. As of October 22, 2007, Brad Foote Gear Works, Inc. operates as a subsidiary of Broadwind Energy, Inc.</t>
  </si>
  <si>
    <t>Cicero</t>
  </si>
  <si>
    <t>Broadwind Energy, Inc.</t>
  </si>
  <si>
    <t>wind; turbine; maritime; heat; gears; gearing; gearboxes; gearbox; gear; wind turbine; well as wind; treating; spiral bevel; spiral; precision gears; parallel shaft; parallel; heat treating; gearing and gearbox; gear boxes; engages in engineering; custom gear; bevel; wind energy; differential; shaft; planetary; finishing; boxes; hand; drive</t>
  </si>
  <si>
    <t>414b83193f0b86d4e9ac5e23b4b85536</t>
  </si>
  <si>
    <t>BrÃŒ_el &amp; KjÃŒ_r Vibro A/S</t>
  </si>
  <si>
    <t>http://www.bkvibro.com</t>
  </si>
  <si>
    <t>BrÃ¼el &amp; KjÃ¦r Vibro A/S manufactures and supplies rotating machine monitoring solutions. It offers machine protection, condition monitoring, and diagnostics solutions; and sensors and accessories. The company also provides service and support, which include hotline, repair and calibration, and rentals; and long-term service agreements, training in machine condition monitoring, and surveillance and diagnostics. It serves oil and gas, petrochemical, power generation, mining, steel, cement, maritime, pulp and paper and other manufacturing industries worldwide. The company was incorporated in 1942 and is based in Naerum, Denmark with an additional office in Darmstadt, Germany. BrÃ¼el &amp; KjÃ¦r Vibro A/S operates as a subsidiary of Spectris plc.</t>
  </si>
  <si>
    <t>Naerum</t>
  </si>
  <si>
    <t>Capital Region of Denmark</t>
  </si>
  <si>
    <t>Denmark</t>
  </si>
  <si>
    <t>(Moved) warfare / mine detection / autonomous underwater / manned and unmanned 1</t>
  </si>
  <si>
    <t>(Moved) transportation and logistics / integrity monitoring system / diagnosis and treatment / testing and evaluation</t>
  </si>
  <si>
    <t>Spectris plc</t>
  </si>
  <si>
    <t>rentals; petrochemical; maritime; manufactures and supplies; condition monitoring; diagnostics; rotating; offers machine; machine monitoring; machine condition monitoring; machine condition; service and support; agreements; monitoring solutions; long term; calibration; term</t>
  </si>
  <si>
    <t>4a793feac8a9ab31acaa83df9c67c6e6</t>
  </si>
  <si>
    <t>Universal Robotics, Inc.</t>
  </si>
  <si>
    <t>http://www.universalrobotics.com</t>
  </si>
  <si>
    <t>Universal Robotics, Inc. develops and provides control system software solutions. The companyÂ’s products include Spatial Vision, a 3D vision calibration software tool; Spatial Vision Robotics, a 3D vision guidance software tool that locates 3D objects in 3D space for real-time guidance of new Motoman robots; Sensor Servoing, a motion control software for moving a robot at high speed using various sensor inputs that provides real-time autonomous reaction for robots, as well as motion planning and collision avoidance capabilities; and Neocortex, an artificial intelligence software that serves as the intelligence for various machines, including industrial robots, forklifts, mining equipment, and autonomous vehicles. It also offers non-recurring engineering services in the areas of sensor applications, reactive robotics, machine learning, and middleware, as well as product support services. The company was incorporated in 2001 and is based in Nashville, Tennessee.</t>
  </si>
  <si>
    <t>Nashville</t>
  </si>
  <si>
    <t>Vanderbilt University Office of Investments</t>
  </si>
  <si>
    <t>Universal Robotics; software engineering company; multi-dimensional sensing; state-of-the-art machine intelligence; Spatial Vision; Neocortex moves complexity; Neocortex interactive intelligence; motion control; 3d vision; hardware-independent software engineering; Spatial Vision Robotics; motion control software; flexible machine control; 3D vision image; Spatial Vision Inspection; Spatial Vision products; patented interactive machine; main software product; flexible automation applications; big data. machine; patented Neocortex; artificial intelligence. automotive.; materials handling solutions; vision guidance; machine learning; flagship software; Universal engineers; Software Applications; industrial applications; Universalâ€™s applications; spatial intelligence; Universalâ€™s partners; Universalâ€™s experts; sensor information; wide range; robotics. software; additional engineering; software families; supply chain; Vision Made Easyâ„¢; obstacle avoidance; work cell; application solutions; appropriate wavelengths; never-before-seen objects; reactive control; sensor data; deep knowledge; equipment modifications; dimensional space</t>
  </si>
  <si>
    <t>universal; software applications; sensory; robotics; point cloud; path; objects; object; machine learning; machine control; learning; intelligent; inspection; identification; cloud; big data; big; artificial intelligence; artificial; accomplish; dimensional; multi dimensional; software engineering; random; motion control; making machines; machine intelligence; spatial; react; host; expand; dynamically; creates; guidance; motion; vision; interactive; patented; reach; sensing; modules; three; experts; techniques; wavelengths; unlimited number; unlimited; uniquely; underlying; three main; three dimensional; spatial intelligence; reactive; range of industrial; qualified; orientation; obstacle avoidance; obstacle; moves; modifications; memory; materials handling; manipulation; main software; learn from experience; independently; handling solutions; flagship; dimension; control software; constantly; complexity; automation applications; tasks; sensor data; mixing; conduct; scenarios; excel; appropriate; move; avoidance; understanding; robot; cell; behavior; specializing; handle; utilizing; efficiently; composite; increasing; input; independent; generate; allowing; wide range; image; deep; order</t>
  </si>
  <si>
    <t>598c112b4b580f00e92816165e878cc2</t>
  </si>
  <si>
    <t>Frisa Forjados S.A. de C.V.</t>
  </si>
  <si>
    <t>http://www.frisa.com</t>
  </si>
  <si>
    <t>Frisa Forjados S.A. de C.V. manufactures and supplies forgings for various industries in Mexico and internationally. The company provides rolled rings forgings in various shapes, including rectangular cross section, washer type, sleeves, thin wall, and heavy wall; contoured rolled rings; open die forgings in various shapes, such as rings, discs, shafts, bonnets, and blocks; and raw material inventory. It serves various industries, such as aerospace, oil and gas, mining, off-highway, bearings, gears, heat exchangers, power generation, food industry, pressure vessels, steel industry, textile machine industry, transportation, construction and mining, and machine shops and metal fabrication. The company was founded in 1971 and is based in Santa Catarina, Mexico and has facilities in Wayne, Michigan; and Monterrey, Mexico.</t>
  </si>
  <si>
    <t>Santa Catarina</t>
  </si>
  <si>
    <t>Nuevo Leon</t>
  </si>
  <si>
    <t>Mexico</t>
  </si>
  <si>
    <t>wind / petrochemical industries / bearings / incineration</t>
  </si>
  <si>
    <t>manufactures and supplies; heat; gears; forgings; bearings; shapes; rolled; rings; wall; washer; thin; textile machine; steel industry; sleeves; rectangular; raw material; pressure vessels; machine shops; machine industry; discs; die forgings; contoured; highway; heat exchangers; exchangers; shops; construction and mining; die; de; blocks; sa; inventory; shafts; vessels; raw; cross; type; pressure; open</t>
  </si>
  <si>
    <t>50dd7bff-8e39-3009-973d-5274ec2aade2</t>
  </si>
  <si>
    <t>Adva Systems</t>
  </si>
  <si>
    <t>http://www.advatechnology.com/</t>
  </si>
  <si>
    <t>An Israel-based novel product integration company that develops and delivers applied unmanned robotic systems. Adva Systems is an Israel-based novel product integration company that develops and delivers applied unmanned robotic systems to the mineral production and surveying industries.
They integrate the latest in robotic hardware and artificial intelligence technology into their products. Their software specialties include machine learning, Human Machine Interface -Augmented reality and Autonomous robotic control, offering improved Geostatistical analysis, Production planning and real-time management, unmanned and smart remote operation.
Their hardware specialties include mechatronics, sensing, communications &amp; power design, supply and integration to specification.</t>
  </si>
  <si>
    <t>Jerusalem</t>
  </si>
  <si>
    <t>Israel</t>
  </si>
  <si>
    <t>surveying; specialties; smart; robotics; robotic systems; robotic; machine learning; learning; develops and delivers; autonomous; artificial intelligence; artificial; applied; time management; specification; real time management; mechatronics; machine interface; integrate the latest; include machine; human machine interface; human machine; geostatistical; augmented; delivers; hardware; improved; latest; offering; interface; sensing</t>
  </si>
  <si>
    <t>Certain data and content provided by https://www.crunchbase.com/organization/adva-systems</t>
  </si>
  <si>
    <t>6ff25282feae9410fd84b8cb4d4c659f</t>
  </si>
  <si>
    <t>Quantec Geoscience Ltd.</t>
  </si>
  <si>
    <t>http://www.quantecgeoscience.com</t>
  </si>
  <si>
    <t>Quantec Geoscience Ltd. provides ground geophysical services to mineral, oil and gas, and geothermal exploration industries. It offers data acquisition, processing, inversion, interpretation, consulting, survey execution, and other survey related and geophysical services. The company was founded in 1986 and is based in Toronto, Canada. It has additional offices in Canada, Argentina, Australia, Barbados, Chile, Mexico, Peru, and the United States.</t>
  </si>
  <si>
    <t>Victoria Park Capital Inc.</t>
  </si>
  <si>
    <t>geophysical data acquisition; ground geophysical data; Quantec Geoscience; gas exploration. analytics; challenging exploration applications; geothermal exploration; mineral exploration; inversion; interpretation; clients; processing; commitment; discoveries; excellence; provider; potential; Future; TodayÃ¢â‚¬Â; success; number</t>
  </si>
  <si>
    <t>inversion; geoscience; geophysical data; interpretation; data acquisition; geophysical; today; strives; realize; illustrated; discoveries; geothermal; excellence; acquisition; commitment; potential; future; number; directly; best</t>
  </si>
  <si>
    <t>cd43dc30e8ff63048a9bbacc403175e3</t>
  </si>
  <si>
    <t>Infiswift Inc</t>
  </si>
  <si>
    <t>http://infiswift.com</t>
  </si>
  <si>
    <t>Infiswift Inc develops an enterprise Internet of Things (IoT) platform that connects and manages various endpoints, such as devices and cloud services. Its platform includes swiftLab, an IoT platform to develop, manage, and customize connected solution; and swiftGuru that provides professional services to develop custom IoT implementations and solutions for industry-specific verticals directly or via a third party. The company serves energy, agriculture, climate monitoring, smart cities, home automation, transportation, healthcare, and mining markets. Infiswift Inc was incorporated in 2015 and is based in San Ramon, California.</t>
  </si>
  <si>
    <t>San Ramon</t>
  </si>
  <si>
    <t>things; smart; iot platform; iot; internet of things; cloud; verticals; solutions for industry; industry specific; endpoints; cloud services; climate monitoring; cities; professional services; connects; climate; third party; customize; party; connected; third; directly; professional; specific</t>
  </si>
  <si>
    <t>6d1a591fcb034078cfbfd51d9fad1870</t>
  </si>
  <si>
    <t>PT Team Safety Consultants Indonesia</t>
  </si>
  <si>
    <t>http://www.tscindonesia.com</t>
  </si>
  <si>
    <t>PT Team Safety Consultants Indonesia provides inspection and certification services for various lifting and handling equipment in the oil and gas industries. The company also offers technical, safety training, and consultation for personnel in general industries. It provides inspection and certification services for cranes, pressure vessels, pressure gauges and hydro tests, PSV and PRV, wire ropes, wire rope winches, trolleys, cylinders, pumps, jacks, chain slings, textile slings, wire rope slings, fiber rope slings, lifting clamps, lifting magnets, shackles, eyebolts, swivel hoist rings, screws/turnbuckles, hoist hooks, swivels, blocks, overhaul balls, sheaves, performance indicators, crane ropes, general engineering ropes, offshore ropes, mining ropes, wire rope terminations thimbles, Crosby swaged sockets, Crosby terminators, wire rope grips, lift ropes, lift rope terminations, containers/cargo baskets, small cords, plastic ropes, swaged terminations, precision tensile links, crane weighers, ratchet assemblies, load binders, portable gantries, load moving systems, chain blocks, lever hoists, electric hoists, and air hoists. The company also offers training services to personnel for operating forklifts, cranes, loader excavators, boilers, scaffolding equipment, and lifting gear; and rigging, sea survival, hazard identification and risk assessment, professional accident investigation, contractors, safetyman and safety fire, occupational health and safety, health and safety audit, office safety management, defensive driving, fire fighting, job safety analysis and observation, loss control management, and work permit system. It serves drilling contractors, oil and gas service companies, fabricators, engineering companies, marine industries, and oil companies. The company was founded in 2005 and is based in Balikpapan, Indonesia. As of January 19, 2009, PT Team Safety Consultants Indonesia operates as a subsidiary of PT Mitra International Resources Tbk.</t>
  </si>
  <si>
    <t>Balikpapan</t>
  </si>
  <si>
    <t>Kalimantan Timur</t>
  </si>
  <si>
    <t>PT Mitra International Resources Tbk</t>
  </si>
  <si>
    <t>wire; ropes; pumps; personnel; inspection; identification; gear; cylinders; cranes; crane; certification; balls; rope; wire rope; lifting; hoists; hoist; certification services; lift; health and safety; blocks; contractors; chain; load; pressure; winches; weighers; trolleys; tensile; survival; sockets; sheaves; screws; safety training; safety management; safety audit; rigging; ratchet; pt; pressure vessels; permit; occupational health; magnets; loader; jacks; hooks; hazard; grips; gauges; forklifts</t>
  </si>
  <si>
    <t>wire; ropes; pumps; personnel; inspection; identification; gear; cylinders; cranes; crane; certification; balls; rope; wire rope; lifting; hoists; hoist; certification services; lift; health and safety; blocks; contractors; chain; load; pressure; winches; weighers; trolleys; tensile; survival; sockets; sheaves; screws; safety training; safety management; safety audit; rigging; ratchet; pt; pressure vessels; permit; occupational health; magnets; loader; jacks; hooks; hazard; grips; gauges; forklifts; fire fighting; fighting; excavators; drilling contractors; cords; consultation; clamps; binders; baskets; accident; job; observation; investigation; audit; occupational; links; cargo; rings; overhaul; hydro; health; handling equipment; indicators; loss; sea; offshore; vessels; moving; driving; fiber; portable; team; professional</t>
  </si>
  <si>
    <t>5dde5391f3dc82283388159e36428dba</t>
  </si>
  <si>
    <t>Precision Mechatronics Pty. Ltd.</t>
  </si>
  <si>
    <t>http://www.premecha.com</t>
  </si>
  <si>
    <t>Precision Mechatronics Pty. Ltd. provides custom-designed, custom-built, and installed equipment solutions for semiconductor packaging and test systems, telecommunications, photonics, mining, and medical and life sciences industries. Its services include mechanical engineering, electrical and electronic engineering, PCB design, control engineering, software engineering, information management systems, precision tool making, and product design. The company develops electronic systems, modules, and components for mixed signal systems; semiconductor and product test equipment; sensors, probes and measurement interfaces; thru hole, SMT, chip-on-board and flexible PCB technologies; microcontroller, FPGA, DSP and analog systems; communications interfaces; illumination heads and controllers; systems engineering, specifications test plans and reports; and software development of applications, drivers and test harnesses and emulators. Precision Mechatronics Pty. Ltd. was incorporated in 1990 and is based in North Ryde, Australia.</t>
  </si>
  <si>
    <t>North Ryde</t>
  </si>
  <si>
    <t>signal / monitors / shelters / electrical and electronic</t>
  </si>
  <si>
    <t>pcb; mechatronics; interfaces; semiconductor; software engineering; smt; probes; photonics; pcb design; microcontroller; illumination; harnesses; fpga; electrical and electronic; dsp; custom designed; custom built; mixed; chip; heads; analog; drivers; plans; installed; hole; specifications; life sciences; sciences; controllers; signal; board; modules; built; life</t>
  </si>
  <si>
    <t>03c7b739279342bd21a9cc74577f50bb</t>
  </si>
  <si>
    <t>Real-Time Innovations, Inc.</t>
  </si>
  <si>
    <t>http://www.rti.com</t>
  </si>
  <si>
    <t>Real-Time Innovations, Inc. provides Internet of Things (IOT) technology solutions worldwide. It offers Connext DDS Professional, a connectivity platform for the industrial Internet of Things; Connext DDS Secure, an off-the-shelf messaging platform for the Industrial Internet of Things; and Connext DDS Micro, a portable and small-footprint real-time messaging solution for resource-constrained devices. The company also provides Connext DDS Cert, a messaging solution for systems; and DDS Toolkit for LabVIEW, a data communication solution for LabVIEW. In addition, it offers feasibility, specification, architecture, design and implementation, integration, deployment, and maintenance and upgrade services. It serves industrial IOT, aerospace and defense, autonomous car, cloud, communications, energy, healthcare, industrial control, trading and betting, transportation, and unmanned vehicles industries. The company has strategic partnerships with Abstract Solutions Ltd., AdaCore, Atego Artisan, Atego Aonix, Brockwell Technologies, Concurrent, Curtiss-Wright Corporation, Emerson Network Power, Esterel Technologies, Green Hills Software, Hewlett-Packard, IBM, Intel, LynuxWorks, Mathworks, Microsoft, National Instruments, Novell, ObjectSecurity, OCI, Oracle, Paremus, Push Technology, QNX, RedHat, re2, Remedy IT, SimVentions, SL, Sparx Systems, StreamBase, Sybase, ThingWorx, Tresys Technology, Verocel, and Wind River. Real-Time Innovations, Inc. was founded in 1991 and is headquartered in Sunnyvale, California.</t>
  </si>
  <si>
    <t>Sunnyvale</t>
  </si>
  <si>
    <t>RTI Connext DDS; RTI Connextâ„¢; RTI customers; real-time communications platform; air traffic control; open community source; complex systems; unmanned systems; industrial SCADA; missile defense; software forms; naval systems; ground stations; total value; fundamental architecture; standard. data; messaging. software; open architecture; Internet; Things; breadth; Integrates; core; applications; devices; information; work; energy; mining; trading; science; company; designs; implementation</t>
  </si>
  <si>
    <t>unmanned systems; things; smart; object; naval; messaging; internet of things; open; architecture; trust; traffic control; time communications; span; real time communications; open standards; open community; open architecture; naval systems; missile defense; intelligently; ground stations; exceeds; data integration; complex systems; communications platform; breadth; air traffic control; air traffic; air and missile; scada; missile; fundamental; community; committed; forms; trading; share; traffic; total; standards; science; stations; source; complex; core</t>
  </si>
  <si>
    <t>6bf39606b9956866a6d58c5ce3bece61</t>
  </si>
  <si>
    <t>Peak3 Pty. Ltd.</t>
  </si>
  <si>
    <t>http://www.peak3.com.au</t>
  </si>
  <si>
    <t>Peak3 Pty. Ltd. offers emissions reduction technologies, and monitoring and safety products and services for mining, industrial, heavy transport, and energy sectors. It offers particulate management platforms, secondary fuel integration systems, alternate fuel systems for diesel engines, remote emissions monitoring platforms, filters and catalysts, monitoring and testing instruments, and scientific measuring and testing equipment. The company also provides emissions reduction program, fit and test, emissions data management, emissions modeling, customized solution development, and remediation program services. Peak3 Pty. Ltd. was incorporated in 2008 and is based in Loganholme, Australia.</t>
  </si>
  <si>
    <t>Loganholme</t>
  </si>
  <si>
    <t>monitors / sensor element / emissions monitoring / monitoring solutions</t>
  </si>
  <si>
    <t>OneVentures Pty Ltd</t>
  </si>
  <si>
    <t>diesel particulate monitors; remote emissions monitoring; emissions reduction technologies; secondary fuel integration; diesel emissions; emissions data management; dust exposure monitors; emissions reduction program; particulate management platforms; particulate management platform; diesel engines; large diesel systems; mobile diesel engines; emissions modeling; fuel integration systems; alternate fuel systems; vehicle emissions; emissions contribution; scientific measuring; testing instruments; testing equipment; remediation program services; customized solution development; personal dust exposure; equipment training services; exhaust test facility; real-time condition monitoring; conventional treatment systems; breed scientific measuring; personal diesel; grade protective instrument; overall air space; clean technology company; dust monitors; safety products; heavy transport; stationary engines; real-time management; PMP pre-conditions; energy sectors; purpose treatment; specific tests; comprehensive range; reduction technology; optimum range; real-time visibility; fuel economy; secondary fuels; advanced ultrasonics; primary focus</t>
  </si>
  <si>
    <t>particulate; monitors; injection; diesel; combination; emissions; catalysts; secondary; tripod based; tripod; management platform; emissions monitoring; diesel engines; outdoor; dust; stationary; exposure; filters; fit; engines; detects; scientific; fuel; measuring; portable; ultrasonics; time visibility; time management; time condition monitoring; time condition; system enables; system detects; suit; stationary engines; specific tests; services for mining; road vehicles; reducing costs; real time visibility; real time management; real time condition; range of industrial; range of applications; putting; purchased; periods; optimum; nano; moment; lng; influence; inertial; industrial grade; fuels; fuel systems; fuel economy; fleets; fingertips; extensively; exhaust; diesel powered; designed to work; comprehensive range; breed; breakthrough; alternate; advice; program; protective; particle; longer; depending; platforms; monitoring solutions; remediation; economy; driver; condition monitoring; supplier; step; close; effectiveness; reducing; clean; increasing; visibility; purpose; primary; road; heavy duty; comprehensive; fleet; conventional; grade; duty; customized; pre; facility; reduce; efficiency</t>
  </si>
  <si>
    <t>d17416894c4affbc9ebe848133b5b963</t>
  </si>
  <si>
    <t>Infosat Communications LP</t>
  </si>
  <si>
    <t>http://infosat.com</t>
  </si>
  <si>
    <t>Infosat Communications LP provides satellite communications services. It offers data, voice, and Internet services. The company offers various connectivity packages, including Sitelink that provides data, voice, and Internet connections for remote locations; Netpulse, a package for automated machine-to-machine communications and regular transmission of small data packets; and Freeform, a package for unique requirements. It offers solutions in the areas of emergency response, redundant communication links, backpack connections, sensor monitoring, nomad operations, permanent outpost, and custom solutions. The company serves oil and gas, pipelines, oilfield services, work camps, tourism, utilities, mining, forestry, marine, trucking and transportation, disaster response, disaster preparedness, health and safety, government, and retail industries worldwide. It sells satellite phones and data transmission equipment through dealers. The company was founded in 1986 and is based in Calgary, Canada. As of February 14, 2001, Infosat Communications LP operates as a subsidiary of Telesat Holdings Inc.</t>
  </si>
  <si>
    <t>satellite phones / control units / forestry / phones</t>
  </si>
  <si>
    <t>Loral Space &amp; Communications Inc.</t>
  </si>
  <si>
    <t>machine to machine; disaster; connectivity; connections; package; satellite; trucking; transmission equipment; sitelink; sensor monitoring; satellite phones; satellite communications; redundant communication; redundant; oilfield services; oilfield; offers data; lp; internet services; internet connections; disaster response; data transmission; custom solutions; communication links; camps; remote locations; pipelines; permanent; response; transmission; emergency response; tourism; links; dealers; regular; health and safety; phones; packages; forestry; locations; emergency; requirements; health</t>
  </si>
  <si>
    <t>http://www.v-t.net.cn</t>
  </si>
  <si>
    <t>ShenZhen V&amp;T Technologies Co., Ltd. engages in the research and development, manufacture, and marketing of variable frequency drives, servo drives, electric vehicle controllers, inverters, and other power electronics products. It offers optional accessories, EX-PM injection molding machine interface cards, operation panels, EX-PG encoder speed feedback cards, industrialized platform series products, energy saving and emission reduction products, medium and high voltage inverters, solar water pump controllers, and electric vehicle drives. The companyÂ’s products are used in various industrial applications, such as metallurgy, crane, oil, chemicals, machine tools, electric vehicles, metal processing, building materials, stone, wood processing, ceramics, plastics, air compressor, washing machine, water supply, air conditioning, municipal engineering, textile, printing, mining, etc. ShenZhen V&amp;T Technologies Co., Ltd. is headquartered in Shenzhen, China.</t>
  </si>
  <si>
    <t>300484 (Shenzhen Stock Exchange); 300484 (Shenzhen Stock Exchange - Shenzhen-Hong Kong Stock Connect)</t>
  </si>
  <si>
    <t>wood; pump; printing; municipal; molding; inverters; injection molding; injection; frequency; electric vehicle; crane; compressor; cards; drives; controllers; wood processing; washing machine; washing; variable frequency drives; variable frequency; servo; pump controllers; pm; pg; optional accessories; offers optional accessories; offers optional; municipal engineering; molding machine; machine interface; injection molding machine; industrialized; high voltage; frequency drives; energy saving; encoder; air compressor; saving; emission; optional; feedback; ceramics; variable; metallurgy; voltage; series; panels; solar; medium; interface</t>
  </si>
  <si>
    <t>wood; pump; printing; municipal; molding; inverters; injection molding; injection; frequency; electric vehicle; crane; compressor; cards; drives; controllers; wood processing; washing machine; washing; variable frequency drives; variable frequency; servo; pump controllers; pm; pg; optional accessories; offers optional accessories; offers optional; municipal engineering; molding machine; machine interface; injection molding machine; industrialized; high voltage; frequency drives; energy saving; encoder; air compressor; saving; emission; optional; feedback; ceramics; variable; metallurgy; voltage; series; panels; solar; medium; interface; speed</t>
  </si>
  <si>
    <t>c3bbdab463b111b7afac2979676b5d2a</t>
  </si>
  <si>
    <t>Bortech Corporation</t>
  </si>
  <si>
    <t>http://www.bortech.com</t>
  </si>
  <si>
    <t>Bortech Corporation engages in manufacturing and servicing automated bore welding systems for customers worldwide. It offers bore welders, dozers, welding lathes, and bore cladders. The company also provides services, such as rental options, leasing plans, training, and rebuilds, as well as tech support services. It offers its products for applications, including construction, mining equipment repair, space exploration, power generation, steel and paper mills, shipyards, machine shops, and the petroleum industry. The company was founded in 1982 and is based in Keene, New Hampshire. As of November 10, 2011, Bortech Corporation operates as a subsidiary of Climax Portable Machine Tools, Inc.</t>
  </si>
  <si>
    <t>Keene</t>
  </si>
  <si>
    <t>New Hampshire</t>
  </si>
  <si>
    <t>lathes / engages in manufacturing / aluminum die castings / gear cutting machines</t>
  </si>
  <si>
    <t>Climax Portable Machining &amp; Welding Systems, Inc.</t>
  </si>
  <si>
    <t>rental; mills; lathes; bore; welding; welders; tech support; rebuilds; petroleum industry; paper mills; machine shops; engages in manufacturing; dozers; corporation engages; shops; leasing; plans; tech; corporation; petroleum</t>
  </si>
  <si>
    <t>cabd3ec2e3f80165aa4b20e22b6e1d9c</t>
  </si>
  <si>
    <t>Dyer Engineering Ltd</t>
  </si>
  <si>
    <t>http://www.dyer.co.uk</t>
  </si>
  <si>
    <t>Dyer Engineering Ltd manufactures precision machined components. It serves various industries, such as oil and gas, offshore and renewable, automotive, defense, rail, mining, power generation, water, and utilities. The company was incorporated in 1987 and is based in Stanley, United Kingdom.</t>
  </si>
  <si>
    <t>Stanley</t>
  </si>
  <si>
    <t>County Durham</t>
  </si>
  <si>
    <t>precision machined components; precision machined; manufactures precision machined; machined; machined components; offshore; renewable</t>
  </si>
  <si>
    <t>545c1f582fb672de0311593c90e39be1</t>
  </si>
  <si>
    <t>SimplexGrinnell LP</t>
  </si>
  <si>
    <t>http://www.tycosimplexgrinnell.com</t>
  </si>
  <si>
    <t>SimplexGrinnell LP provides fire alarm, fire sprinkler, fire suppression, integrated security, emergency communications, sound, and nurse call systems and services in North America. It offers fire detection and alarm systems, such as control panels, notification solutions, network solutions, smoke detectors, and carbon monoxide detection solutions; fire sprinkler and suppression systems, including fire extinguishers and special hazards systems; and sound and communication products, which include emergency communication, healthcare communication, public address and intercommunication, sound reinforcement, and telephone network solutions. The company also provides integrated security solutions, which include access control, intrusion detection, and property surveillance solutions; and time management solutions, such as master time control, time recording, and time and date stamping solutions. In addition, it provides system maintenance services, including code compliance, deficiencies, emergency service and repair, preventative maintenance, testing and inspection, and upgrades and parts replacement; system monitoring services, such as central station monitoring and remote diagnostics; reporting services that include a customer portal, electronic inspection reporting, and inspection documentation; and eServices. The company serves national properties, healthcare, education, commercial property management, hospitality and food service, retail, government, industrial, mining, and transportation industries, as well as oil, gas, and power industries. SimplexGrinnell LP was formerly a subsidiary of Tyco International plc. As a result of Tyco International plc 's acquisition by Johnson Controls International plc  on September 2, 2016, SimplexGrinnell LP operates as a subsidiary of Johnson Controls International plc.</t>
  </si>
  <si>
    <t>Westminster</t>
  </si>
  <si>
    <t>Johnson Controls International plc</t>
  </si>
  <si>
    <t>sound; portal; monitoring services; inspection; suppression; network solutions; alarm; property; emergency; well as oil; time recording; time management; time control; testing and inspection; telephone; system monitoring services; system monitoring; surveillance solutions; stamping; smoke; service and repair; remote diagnostics; reinforcement; property management; preventative maintenance; parts replacement; monoxide; monitoring and remote; lp; intrusion detection; intrusion; hazards; fire suppression; fire extinguishers; fire detection; extinguishers; detection solutions; deficiencies; carbon monoxide; alarm systems; security solutions; recording; preventative; master; control panels; code; services that include; upgrades; documentation; call</t>
  </si>
  <si>
    <t>sound; portal; monitoring services; inspection; suppression; network solutions; alarm; property; emergency; well as oil; time recording; time management; time control; testing and inspection; telephone; system monitoring services; system monitoring; surveillance solutions; stamping; smoke; service and repair; remote diagnostics; reinforcement; property management; preventative maintenance; parts replacement; monoxide; monitoring and remote; lp; intrusion detection; intrusion; hazards; fire suppression; fire extinguishers; fire detection; extinguishers; detection solutions; deficiencies; carbon monoxide; alarm systems; security solutions; recording; preventative; master; control panels; code; services that include; upgrades; documentation; call; hospitality; diagnostics; properties; detectors; station; maintenance services; central; panels; carbon; replacement; national; compliance</t>
  </si>
  <si>
    <t>http://www.pyrogenesis.com</t>
  </si>
  <si>
    <t>PyroGenesis Canada Inc. designs, develops, manufactures, and commercializes advanced plasma processes and systems in Canada and internationally. It offers Plasma Atomization Process, an enabling technology for 3D Printing, as well as other additive manufacturing and powder metallurgy applications; DROSRITE, a sustainable process for enhancing metal recovery from dross targeting primarily aluminum and zinc industries; process/product development services, such as process and equipment design, equipment and infrastructure for lab and pilot work, analytical services, and thermodynamic process simulation and modeling services; and custom reactors and furnaces for use in advanced materials, metallurgical, environmental, and chemical fields. The company also provides plasma torches, including APT for waste treatment, gas heating, research and development, and advanced materials production applications; Minigun, which offers a solution for thermal treatment of metals, for nanotechnology, and for small-scale high-tech material fabrication; reverse polarity torches for use in the production of high purity materials and nanomaterials, research and development, waste treatment, and thermal spray coatings; and SPT plasma torches for use in the destruction of refrigerants and other substances. In addition, it offers plasma waste processes, such as Plasma Arc Gasification and Vitrification system; Plasma Arc Waste Destruction System for Land; Plasma Arc Waste Destruction System; PRRS, a plasma waste-to-energy solution; SPARC, a process for the destruction of ozone depleting substances and other environmentally noxious chemicals; and Tactical Plasma Arc Chemical Warfare Agents Destruction System, which is designed to destroy a range of chemical warfare agents, as well as their precursors reagents in the field. The company serves defense, metallurgical, mining, additive manufacturing, oil and gas, and environmental industries. PyroGenesis Canada Inc. is based in MontrÃ©al, Canada.</t>
  </si>
  <si>
    <t>CDP Capital-Technology Ventures (2); FronTier Merchant Capital Group; CorpoSana Capital Inc.</t>
  </si>
  <si>
    <t>PYR (TSX Venture Exchange); PYRN.F (Pink Sheets LLC)</t>
  </si>
  <si>
    <t>advanced plasma processes; cutting-edge contract research; m2 manufacturing facility; turnkey process equipment; manufacturing. renewable energy; experienced PyroClassTM engineers; world leader; Montreal office; manufacturing expertise; environmental industries; commercialization; technicians; PyroGenesis; design; development; engineering; packages; defense; mining; materials; team; oil; gas; scientists</t>
  </si>
  <si>
    <t>technicians; plasma; montreal; manufacturing facility; engineering and manufacturing; commercialization; maintains; cutting edge; turnkey; advanced materials; packages; edge; competitive; metallurgical; renewable energy; leader; renewable; working; facility; team; cutting</t>
  </si>
  <si>
    <t>8d6927c2002d2223d3888e63d3cee19c</t>
  </si>
  <si>
    <t>RWI Radio Wave System AB</t>
  </si>
  <si>
    <t>http://www.rwi.se</t>
  </si>
  <si>
    <t>On January 13, 2006, RWI Radio Wave System AB went out of business under bankruptcy. RWI Radio Wave System AB (RWI) develops, manufactures, and markets microwave measuring systems for the mining, steel, and process industries. The company utilizes Radio Wave Interferometry (RWI) technology that is based on synthetic radar technology working in the frequency ranging from 11 GHz to 12 GHz. The company manufactures instruments for measuring positions of ladle lip, slag, and steel in a moving ladle; slag and steel level measurements in electric arc furnaces and basic oxygen furnaces; and ore level measurement in mining shafts. It also offers level meters for silos. RWI was founded in 1997 and is based in Halmstad, Sweden. It has distribution offices in Canada and South Africa.</t>
  </si>
  <si>
    <t>Halmstad</t>
  </si>
  <si>
    <t>slag; radio; ladle; ghz; furnaces; frequency; wave; measuring; silos; radar technology; positions; oxygen; microwave; lip; level meters; level measurement; interferometry; electric arc; basic oxygen; arc; ab; synthetic; basic; utilizes; meters; shafts; moving; ranging; ore; radar; working</t>
  </si>
  <si>
    <t>As of June 6, 2016, Asher Resources Corporation was acquired by Drone Delivery Canada Inc., in a reverse merger transaction. Asher Resources Corporation engages in the exploration and development of mineral resources in North America. The company was incorporated in 2011 and is headquartered in Toronto, Canada.</t>
  </si>
  <si>
    <t>business through three / foils / three segments / engages in manufacturing</t>
  </si>
  <si>
    <t>Drone Delivery Canada Corp.</t>
  </si>
  <si>
    <t>ACN (TSX Venture Exchange); ASRC.F (Pink Sheets LLC)</t>
  </si>
  <si>
    <t>mineral resources; exploration and development; corporation engages; corporation</t>
  </si>
  <si>
    <t>94a00a52a4aa230f09e78be6ac09672b</t>
  </si>
  <si>
    <t>HAWE North America, Inc.</t>
  </si>
  <si>
    <t>http://www.haweusa.com</t>
  </si>
  <si>
    <t>HAWE North America, Inc. provides modular hydraulic components and systems. It offers pumps, valves, power units, and electronics. The company provides sales and application engineering services for the custom design of modular hydraulic solutions. Its products are used in machine tools, construction equipment, forestry machinery, renewable energy systems, and more; and agriculture, mobile crane, digging and drilling, oilfield, mining, machine tools, custom, and alternative energy applications. The company was founded in 1997 and is based in Charlotte, North Carolina. HAWE North America, Inc. operates as a subsidiary of HAWE Hydraulik SE.</t>
  </si>
  <si>
    <t>Charlotte</t>
  </si>
  <si>
    <t>HAWE Hydraulik SE</t>
  </si>
  <si>
    <t>valves; pumps; modular; hydraulic; crane; power units; oilfield; hydraulic components; digging; components and systems; alternative energy; alternative; renewable energy; forestry; renewable</t>
  </si>
  <si>
    <t>52675fc365507f6cf1945393837b7e8b</t>
  </si>
  <si>
    <t>Kunming Engineering &amp; Research Institute of Nonferrous Metallurgy Co., Ltd.</t>
  </si>
  <si>
    <t>http://www.kmyjsjy.com</t>
  </si>
  <si>
    <t>Kunming Engineering &amp; Research Institute of Nonferrous Metallurgy Co., Ltd. provides general engineering contracting, consulting, and design services in China and internationally. It offers construction engineering, project management, engineering cost consultancy, environmental pollution treatment, building intelligence, water and soil conservation, and environmental impact assessments. The company also provides services in the areas of geology, mining, mining machine, mineral processing, metallurgy(sintering), dust collection, acid making, gas, coke, building materials, materials processing, machine repair, architecture, environmental protection, water and soil conservation, electric, automation, water supply and drainage, hydraulic engineering, tailings, heating and ventilation, heat energy, general and urban planning, ropeway, biology, medicine, technology economy, engineering cost, computer application, etc. It serves metallurgy, mining, architecture, utility equipment, building, municipal utilities, electric power, chemical, petrochemical, pharmaceutical, and building material industries, as well as other industries in the fields of engineering consulting and design. The company was founded in 1953 and is based in Kunming, China.</t>
  </si>
  <si>
    <t>Kunming</t>
  </si>
  <si>
    <t>Yunnan Province</t>
  </si>
  <si>
    <t>treatment; petrochemical; municipal; hydraulic; heat; conservation; metallurgy; soil; architecture; tailings; sintering; nonferrous; mining machine; medicine; institute; hydraulic engineering; heat energy; fields of engineering; environmental impact; dust collection; coke; biology; pollution; drainage; urban planning; economy; acid; geology; dust; heating; collection; urban; impact; fields; computer</t>
  </si>
  <si>
    <t>http://www.indsci.com</t>
  </si>
  <si>
    <t>Industrial Scientific Corporation develops and manufactures gas detection products and accessories. The company focuses on providing systems for automated testing, calibration, and data management; and Gas Detection-as-a-Service and portable gas detectors. It offers single-gas detectors, multi-gas detectors, and docking stations for carbon monoxide, sulfur dioxide, hydrogen sulfide, and oxygen gases applications. The company also provides face-to-face training, online training, gas detection rental program, instrument repairs and service, and general gas education services. It offers its products through distributors in the United States and internationally. Industrial Scientific Corporation was founded in 1985 and is based in Pittsburgh, Pennsylvania.</t>
  </si>
  <si>
    <t>ISCX (Nasdaq Global Market)</t>
  </si>
  <si>
    <t>Industrial Scientific Corporation; gas detectors; safety data analytics; beverage processing companies; gas detection program; software-based service; government regulatory agencies; monitoring systems; iNet Control; coke production; temporary situations; oil refinery; underground mining; maintenance services; chemical manufacturing; United States; municipal agencies; oil exploration; shutdowns; turnarounds; outages; tunneling; visibility; petrochemical; pulp; addition; drilling; fleet; Web; company; utilities; steel; paper; construction; education; insurance</t>
  </si>
  <si>
    <t>rental; petrochemical; municipal; monitoring systems; insurance; gas detectors; data analytics; software based; corporation manufactures; detectors; turnarounds; situations; shutdowns; services for temporary; refinery; outages; oil refinery; offers safety; mining and tunneling; gas detection; coke; tunneling; temporary; scientific; agencies; regulatory; visibility; maintenance services; corporation; fleet; program; web</t>
  </si>
  <si>
    <t>275eaa58c01af6daa0206788d4dfff7a</t>
  </si>
  <si>
    <t>Balmer Lawrie &amp; Co. Limited</t>
  </si>
  <si>
    <t>http://www.balmerlawrie.com</t>
  </si>
  <si>
    <t>Balmer Lawrie &amp; Co. Limited operates in the manufacturing and service sectors in India and internationally. It provides plain steel, lacquer lined, composite, galvanized, asepton, and conical drums for the packaging of lubricating oils and greases, additives, transformer oil, chemicals and agro chemicals, food and fruit products, bitumen, and bitumen emulsions; and greases and lubricating oils for use in steel, railway, mining, power, and cement industries. The company also offers leather chemicals, including syntanes to the leather tanneries under the Balmol brand name. In addition, it provides travel and ticketing services to ministries, public sector undertakings, autonomous bodies, and corporate houses; and logistics services comprising air and vessel chartering, warehousing and distribution, custom house agency, project logistics management, and door to door delivery services, as well as ocean, air, and multi-modal freight forwarding services. Further, the company offers logistics infrastructure services, including transportation of containers to/from ports; full container load delivery; de-stuffing, storage, and delivery; handling and monitoring containers; consolidation and de-consolidation of less container load; handling and storing of break bulk cargo; covered warehousing facility for storage of EXIM cargo; general and bonded warehousing; and tracking of containers. Additionally, it provides sludge/sediment cleaning and hydrocarbon recovery services of the crude oil storage tanks, as well as pipeline and tankage repair services. The company was founded in 1867 and is based in Kolkata, India. Balmer Lawrie &amp; Co. Limited is a subsidiary of Balmer Lawrie Investments Ltd.</t>
  </si>
  <si>
    <t>Kolkata</t>
  </si>
  <si>
    <t>West Bengal</t>
  </si>
  <si>
    <t>Balmer Lawrie Investments Limited</t>
  </si>
  <si>
    <t>523319 (Mumbai Stock Exchange); BLMW.F (Pink Sheets LLC); BALMLAWRIE (National Stock Exchange of India)</t>
  </si>
  <si>
    <t>warehousing; transformer; tanks; hydrocarbon; autonomous; additives; lubricating oils; lubricating; leather; greases; consolidation; door; cargo; de; load; delivery; storage; undertakings; transformer oil; storage tanks; sludge; sediment; recovery services; project logistics; plain; modal; logistics services; logistics management; lined; lacquer; infrastructure services; houses; galvanized; fruit; forwarding; emulsions; drums; delivery services; crude oil; crude; covered; bonded; agro chemicals; agro; agency; logistics; storing; bodies; freight; vessel</t>
  </si>
  <si>
    <t>warehousing; transformer; tanks; hydrocarbon; autonomous; additives; lubricating oils; lubricating; leather; greases; consolidation; door; cargo; de; load; delivery; storage; undertakings; transformer oil; storage tanks; sludge; sediment; recovery services; project logistics; plain; modal; logistics services; logistics management; lined; lacquer; infrastructure services; houses; galvanized; fruit; forwarding; emulsions; drums; delivery services; crude oil; crude; covered; bonded; agro chemicals; agro; agency; logistics; storing; bodies; freight; vessel; travel; ports; cleaning; composite; brand; house; bulk; railway; pipeline; additionally; recovery; facility; tracking</t>
  </si>
  <si>
    <t>http://www.fytcc.com</t>
  </si>
  <si>
    <t>Fuyang Bearing Stock Co. Ltd. manufactures various types of bearings. The company specializes in providing rolling bearings, such as deep groove ball bearings, tapered roller bearings, cylindrical roller bearings, thrust ball bearings, insert bearings, angular contact ball bearings, selfaligning ball and roller bearings, and other special line bearings. Its products are used in automobile, electromotor, engine, engineering machinery, and mining machinery industries, as well as for precision machine tools for appliances and new type agricultural equipment. The company is based in Fuyang, China. As per the transaction announced on August 6, 2014, Fuyang Bearing Stock Co. Ltd. operates as a subsidiary of Luoyang Bearing Science and Technology Co., Ltd.</t>
  </si>
  <si>
    <t>Luoyang Bearing Science and Technology Co., Ltd.</t>
  </si>
  <si>
    <t>tapered; roller bearings; roller; precision machine; mining machinery; cylindrical; bearings; bearing; ball bearings; ball; automobile; thrust ball; thrust; tapered roller bearings; tapered roller; specializes in providing; machinery industries; insert; groove ball; groove; engineering machinery; deep groove ball; deep groove; cylindrical roller bearings; cylindrical roller; contact ball; ball and roller; appliances; angular contact ball; angular contact; angular; agricultural equipment; rolling; stock; contact; types; deep; type; specializes</t>
  </si>
  <si>
    <t>a271fc1d23ad0666432496e45cb210d4</t>
  </si>
  <si>
    <t>Tracey Bell Birkdale Ltd.</t>
  </si>
  <si>
    <t>http://traceybell.co.uk</t>
  </si>
  <si>
    <t>Tracey Bell Birkdale Ltd. owns and operates dental and skin care clinics in Liverpool and Isle of Man. It offers dental services, including general dentistry, dental implants, cosmetic dentistry, orthodontics, and teeth whitening; spa services, such as face therapy, body massage and wraps, brows and lashes treatment, hand and nail treatments, finishing touches, and mineral makeup; weight loss solutions that include cool sculpting, vela shape, liposound, radio frequency, power plate, slimscription nutrition, and combination therapies; and surgical solutions, which comprise breast surgery, blepharoplasty, endoscopic/brow lifts, face and neck lifts, tummy tuck, rhinoplasty, liposuction, and abdominoplasty solutions. The company also provides non-surgical cosmetic treatments, including Botox, dermal fillers, facial volumisers, non-surgical facelift, skin tightening ultherapy, chemical peels, hyperbaric intraceuticals facials, laser treatment for lines and wrinkles, laser treatment for vascular birthmarks, laser and intense pulsed light therapies for scars and skin blemishes, laser hair reduction, chemical peel, microdermabrasion, thread veins, mole removal, and scar revision treatments. It sells its products online. Tracey Bell Birkdale Ltd. was incorporated in 2014 and is based in Douglas, United Kingdom.</t>
  </si>
  <si>
    <t>Douglas</t>
  </si>
  <si>
    <t>Isle of Man</t>
  </si>
  <si>
    <t>treatments; treatment; surgical; skin; radio frequency; radio; laser; frequency; dental; cool; combination; care; cosmetic; lifts; wraps; vascular; thread; therapy; teeth; surgical solutions; surgery; spa; solutions that include; skin care; pulsed; nutrition; massage; hyperbaric; hair; facial; shape; body; owns; finishing; plate; removal; loss; weight; hand; lines; online; light</t>
  </si>
  <si>
    <t>http://www.bigtechsoft.com</t>
  </si>
  <si>
    <t>Bigtech Software Private Limited provides SAP implementation and other services. It specializes in SAP business applications, analytics, database and technology, and mobility/mobile applications. The companyÂ’s services include implementation and support of enterprise applications, testing, and PMO services. It also provides turnkey implementation services in various industries, such as mining and primary metals, engineering, auto ancillary, pharmaceutical, textile and apparel, hi-tech manufacturing, chemical, and retail; application management and support services; training and change management; and support center for BASIS and ABAP solutions. The company also provides solutions for sales and customer service, engineering, supply chain, finance, purchasing, governance, risk and compliance, and human resources business processes. It serves customers in India and the Middle East. Bigtech Software Private Limited was founded in 2000 and is headquartered in Bengaluru, India.</t>
  </si>
  <si>
    <t>sap / business intelligence / recruitment / cloud computing services</t>
  </si>
  <si>
    <t>bigtech software; SAP services company; Bigtech Software Private; boutique SAP services; pure-play SAP services; basis ABAP support; turnkey implementations; complete range; application management; business operations; verticals. software</t>
  </si>
  <si>
    <t>sap services; sap; verticals; sizes; offers sap; complete range; business operations; pure; turnkey; effectiveness; play; basis</t>
  </si>
  <si>
    <t>ecf9bfe84d57516828c6496d53b6b448</t>
  </si>
  <si>
    <t>Modern Marketing Concepts, Inc.</t>
  </si>
  <si>
    <t>http://www.mmcweb.com</t>
  </si>
  <si>
    <t>Modern Marketing Concepts, Inc. provides sales and marketing services for clients in building, hospitality, healthcare, renewable energy, and technology industries in New York. The company offers database development, marketing analytics, marketing consulting, sales center, print and fulfillment, and creative services. Its solutions include Channel 80/20, an integrated data management, marketing strategy, and multi-channel communications solution for finding and mining untapped opportunities in a business-to-business-to-consumer environment; and Channel Reach solution, which helps manufacturersÂ’ drive increased demand through their distribution channels through end-user contact database, industry expertise, and sales and marketing business processes. The company was founded in 1986 and is based in Binghamton, New York.</t>
  </si>
  <si>
    <t>Binghamton</t>
  </si>
  <si>
    <t>communications solution; channel; untapped; services for clients; print; multi channel; distribution channels; business to consumer; business to business; modern; creative; hospitality; channels; reach; increased; contact; renewable energy; renewable; center; consumer; manufacturers; drive</t>
  </si>
  <si>
    <t>http://www.aacenviro.com.au</t>
  </si>
  <si>
    <t xml:space="preserve">AAC Environmental Pty Ltd. provides asbestos and environmental consulting services in the greater Canberra area and surrounding regions of New South Wales. The company specializes in various facets of asbestos consulting, project management, and environmental assessments. It offers Class A asbestos assessor services; asbestos removal project management; contaminated land remediation; asbestos laboratory services specializing in various forms of asbestos analysis, including sample identification and air monitoring; asbestos building surveys; and asbestos encapsulation. The company also provides environmental services that focus on assessing and monitoring various aspects of built and natural environments, including development remediation action plans; indoor air quality assessments; occupational exposure assessments; inhalable, respirable, or nuisance dust assessments; water sampling; noise monitoring and recommendations; soil sampling; and validation sampling and analysis. In addition, it offers training services to identify and report asbestos materials and/or products, as well as to remove friable and non-friable asbestos. The company was incorporated in 2004 and is based in Queanbeyan East, Australia. OCTIEF ACT Pty Ltd was formerly known as AAC Environmental Pty Ltd due to the acquisition of AAC Environmental Pty Ltd by HRL Holdings Limited name of AAC Environmental Pty Ltd was changed. As of September 30, 2015, OCTIEF ACT Pty Ltd. operates as a subsidiary of HRL Holdings Limited.
</t>
  </si>
  <si>
    <t>HRL Holdings Limited</t>
  </si>
  <si>
    <t>asbestos; asbestos assessor services; asbestos laboratory services; asbestos testing laboratory; asbestos removal project; asbestos building surveys; asbestos consulting; asbestos encapsulation; asbestos analysis; asbestos materials; non-friable asbestos; Contaminated Land Investigation; environmental consulting services; disciplinary consulting group; contaminated land investigations; environmental consulting team; construction environmental management; nuisance dust assessments; acid sulfate soils; domestic home owners; air quality assessments; occupational exposure assessments; natural environments; remediation action plans; project management; environmental assessments; environmental services; Occupational compliance; training services; remote areas; land remediation; Laboratory Analysis; water sampling; soil sampling; validation sampling; business operations; hazardous Materials; various facets; air monitoring; various forms; various aspects; sample identification; noise monitoring; real estate; industry sectors; clients; development; company; Offers; organizations</t>
  </si>
  <si>
    <t>surveys; land; identification; contaminated; big; remediation; sampling; occupational; specializing; soil; sulfate; specialize; soils; remove; recommendations; nuisance; laboratory analysis; indoor air; indoor; hazardous materials; group specializing; facets; disciplinary; commercial and residential; business operations; assessing; air monitoring; action plans; accredited; validation; sample; aspects; investigation; helping; exposure; domestic; noise; acid; built; investigations; forms; removal; plans; hazardous; dust; maintain; real estate; estate; action; class; specializes; team; compliance</t>
  </si>
  <si>
    <t>28ef261ca696ce41b27aa617aa1bd9a2</t>
  </si>
  <si>
    <t>Centrisys Corporation</t>
  </si>
  <si>
    <t>http://centrisys.com</t>
  </si>
  <si>
    <t>Centrisys Corporation designs and manufactures centrifugal separation equipment and related parts. It offers decanter centrifuges, dewatering systems, and thickening centrifuges. The company also provides services in the areas of maintenance, repair, optimization, retrofit, and remote monitoring aspects. It serves municipal, oil and gas, animal, industrial manufacturing, and mining industries in the United States and internationally. The company was founded in 1987 and is based in Kenosha, Wisconsin with manufacturing, repair, service, and support centers worldwide. As of August 25, 2015, Centrisys Corporation operates as a subsidiary of Chengdu Tianbao Heavy Industry Corporation Ltd.</t>
  </si>
  <si>
    <t>Kenosha</t>
  </si>
  <si>
    <t>Chengdu Techcent Environment Co., Ltd.</t>
  </si>
  <si>
    <t>remote monitoring; municipal; dewatering; centrifuges; retrofit; corporation designs; centrifugal; animal; aspects; corporation; optimization</t>
  </si>
  <si>
    <t>http://www.simmonsequip.com</t>
  </si>
  <si>
    <t>Simmons Equipment Company manufactures battery-powered scoops and utility vehicles for the underground mining industry. The company also offers aftermarket parts, such as replacement scoop buckets and blades; canopies; axles; speed reducers; hydraulic cylinders, valves, etc.; and electrical components. In addition, it offers an array of repair and rebuild options for battery-powered mining equipment that range from scoops to shield haulers; and corporate repair services. The company was incorporated in 2005 and is based in Cedar Bluff, Virginia.</t>
  </si>
  <si>
    <t>OEM specifications; battery-powered mining equipment; frame components; electrical enclosures; mechanical components; replacement scoop buckets; underground mining industry; corporate repair services; drive train; electrical components; battery changers; Final assembly; battery-powered scoops; final paint; New hosing; speed reducers; utility vehicles; aftermarket parts; coal haulers; metals company; hydraulic cylinders; complete tear; MSHA specifications; machine; individual component; vast array; hydraulic components; circuit breaker; center section; repairs; Electrical repairs; new wiring; Hydraulic repairs; final testing; Mechanical repairs; appropriate decals; customer inspection; motors; axles; sub-assemblies</t>
  </si>
  <si>
    <t>valves; valve; machined; inspection; hydraulic; gearboxes; final; cylinders; circuit; cable; bearings; axles; oem specifications; frame; scoops; rebuild; enclosures; buckets; battery powered; specifications; remaining; rebuilt; haulers; drive train; assembled; battery; hydraulics; attached; array; paint; installed; oem; typically; connected; train; motors; wiring; vast; tear; speed reducers; shipment; shield haulers; shield; replaced; powered scoops; pins; organize; msha; mining and metals; hydraulic cylinders; hydraulic components; diagnose; conduit; bushings; blades; battery powered scoops; bank; aftermarket parts; aftermarket; send; reducers; fittings; appropriate; drive; upgrades; evaluate; install; filters; needed; individual; applied; ready; replacement; order; center; meet; speed</t>
  </si>
  <si>
    <t>59276bb270f2c83f0d90907498b4a193</t>
  </si>
  <si>
    <t>Kyungin Precision Machinery Co., Ltd.</t>
  </si>
  <si>
    <t>http://www.kipdrive.co.kr</t>
  </si>
  <si>
    <t>Kyung-in Precision Machinery Co., Ltd. manufactures and sells reducers and high-precision gears in South Korea. It offers change and differencial gear boxes, leveler and line shaft gear boxes, mandrel shafts, pinion stands, and tension reel and winder gear boxes, as well as GB products for extractor lifts, H stands, mills, slab chargers, and V stands; and container crane gantry and main gear boxes, container crane equipment, crane boom and luffing gear boxes, ladle crane and reclaimer gear boxes, over head crane main gear boxes, RTG main and unloader gear boxes, unloader main gear boxes, boom conveyor GB units, and boom slewing reducers, as well as open gears for gantry travelling. The company also provides change and mill gear boxes, couplings, driving gears, finishing mills, girth and main gears, open gears, and worm shafts for mining and cement industry; bevel and drum ring gears, high speed and pump gears, oil refinery and pump gear boxes, and motor GB products for drilling machines; and chemical machine and differencial gear boxes, high speed and horizontal gear boxes for machines, indexing worm wheels, injection molding machine gear boxes, kneader gear boxes, kneading machines, miter boxes, SD drive and winder gear boxes, extruder GB products, oil tank units, slewing reducers for pipe winder machines, speed increasers, worm jack shafts, and GB products for briquetting machines. In addition, it offers high speed girth gears, planetary gear boxes, slewing bearings, wind generator parts, and gear boxes for wind generators; and agriculture plant and conveyor drive gear boxes, cooling tower and farm plantation gear boxes, high speed and planetary gear boxes, karnel press assemblies, planetary gears, and planetary gear boxes for agriculture plants. Further, the company provides replacement and overhaul services. It primarily serves steel industries, machineries, plants, cement plants, and cranes. The company was founded in 1967 and is based in Ansan, South Korea.</t>
  </si>
  <si>
    <t>Ansan</t>
  </si>
  <si>
    <t>Gyeonggi-do</t>
  </si>
  <si>
    <t>shafts / worm / planetary gears / increasers</t>
  </si>
  <si>
    <t>wind; tank; pump; molding; mills; mill; machineries; injection molding; injection; gears; gear boxes; gear; cranes; crane; cooling; bearings; boxes; worm; stands; boom; planetary; reducers; girth; gantry; high speed; shafts; main; conveyor; speed; wind generator; travelling; tension; steel industries; slab; refinery; reel; precision machinery; precision gears; planetary gears; pinion; oil refinery; offers high; molding machine; mining and cement; mandrel; ladle; jack; injection molding machine; indexing; increasers</t>
  </si>
  <si>
    <t>wind; tank; pump; molding; mills; mill; machineries; injection molding; injection; gears; gear boxes; gear; cranes; crane; cooling; bearings; boxes; worm; stands; boom; planetary; reducers; girth; gantry; high speed; shafts; main; conveyor; speed; wind generator; travelling; tension; steel industries; slab; refinery; reel; precision machinery; precision gears; planetary gears; pinion; oil refinery; offers high; molding machine; mining and cement; mandrel; ladle; jack; injection molding machine; indexing; increasers; horizontal; high precision gears; girth gears; extruder; drum; drilling machines; bevel; tower; lifts; head; farm; shaft; ring; open; wheels; press; finishing; couplings; overhaul; drive; generators; high precision; generator; driving; replacement; motor</t>
  </si>
  <si>
    <t>357c3dcf6682ef736a80df1c6f25edc4</t>
  </si>
  <si>
    <t>ProControl Systems</t>
  </si>
  <si>
    <t>http://www.procontrol.com.au</t>
  </si>
  <si>
    <t>ProControl Systems operates as an electrical, control, and automation engineering company. It designs and implements automatic plant, machine, and process control systems primarily for small and large industrial businesses. The company offers a design to commissioning service that includes writing functional specifications, system design, implementation, supply and installation of hardware, commissioning, training and documentation, and ongoing service and maintenance. ProControl Systems provides its services in the areas of industrial control and process automation, PLC programming, SCADA/HMI development, drives systems, robotics, vision systems, electrical design and installation, commissioning, 2D and 3D CAD drafting, turnkey projects, and radio frequency identification. It serves various industries, including wine, waste treatment, mining, automotive, gas, cement, infant and personal care mill, steel, bottling plants, and pulp and paper industries. The company was founded in 1981 and is based in Kilburn, Australia. As of the transaction announced on January 25, 2007, ProControl Systems is a subsidiary of Safety Medical Products Limited.</t>
  </si>
  <si>
    <t>Kilburn</t>
  </si>
  <si>
    <t>South Australia</t>
  </si>
  <si>
    <t>Mach7 Technologies Limited</t>
  </si>
  <si>
    <t>treatment; robotics; radio frequency identification; radio frequency; radio; mill; identification; frequency identification; frequency; commissioning; writing; waste treatment; vision systems; turnkey projects; small and large; hmi; drafting; design and installation; control and process; bottling; automation engineering; scada; ongoing; implements; programming; process automation; plc; cad; documentation; turnkey; functional; specifications; drives; vision; automatic; waste; hardware</t>
  </si>
  <si>
    <t>da988413d040c4849dfc0446a6c217aa</t>
  </si>
  <si>
    <t>Gnomic Exploration Services Pty Ltd</t>
  </si>
  <si>
    <t>http://www.gnomic.com.au</t>
  </si>
  <si>
    <t>Gnomic Exploration Services Pty Ltd. provides geoscience and geo-technical contractors and consultants to minerals and energy industries in Australia and internationally. It offers geoscientist personnel for project generation and evaluation; management of drilling programs; exploration project management, including budgeting; and reconnaissance and detailed prospect scale exploration and evaluation (mapping, soil and stream sediment geochemistry, supervision of geophysical surveys, and drilling programs), and reporting. The company also provides geoscientist personnel for land owner management; literature searches, data compilation, and interpretation; database management; feasibility studies and resource evaluation; environmental monitoring and land rehabilitation; and open pit and underground mine geology, grade control, and development projects. In addition, Gnomic Exploration Services Pty Ltd. offers geotechnical personnel for supervising activities, such as DGPS gridding; drilling; rock, soil, and stream sediment sampling; and remote area camp logistics. Further, it provides project logistics field personnel to co-ordinate various logistical requirements, including rig mobilization; and personnel, equipment, and supply logistics. The company was founded in 1985 and is based in Townsville, Australia. As of April 30, 2012, Gnomic Exploration Services Pty Ltd. operates as a subsidiary of Humanis Group Limited.</t>
  </si>
  <si>
    <t>Townsville</t>
  </si>
  <si>
    <t>Bluestone Global Limited</t>
  </si>
  <si>
    <t>surveys; sediment; reconnaissance; personnel; land; geo; feasibility; stream; soil; evaluation; programs; supply logistics; supervision; searches; remote area; rehabilitation; prospect; project logistics; open pit; logistical; literature; grade control; geoscience; geophysical surveys; geochemistry; geo technical; feasibility studies; exploration and evaluation; dgps; compilation; camp; budgeting; logistics; pit; interpretation; rig; environmental monitoring; geology; rock; contractors; studies; sampling; geophysical; detailed; grade; scale; activities; resource; open; requirements</t>
  </si>
  <si>
    <t>http://www.tritech.com.sg</t>
  </si>
  <si>
    <t>Tritech Group Limited, an investment holding company, provides geotechnical, ground, and structural engineering services to infrastructure, oil and gas, and commercial and residential property development industries in Singapore, the PeopleÂ’s Republic of China, and Malaysia. The company offers geotechnical instrumentation and monitoring services; geotechnical and geological site explorations; investigations, analysis, and testing for general and infrastructure construction; design, consultancy, and project management services for infrastructure, environmental, geotechnical, civil, and rock engineering works; and products and related services, as well as supplies and installs geotechnical instruments. It also provides ground engineering services, such as soil improvement by jet grouting, design and installation of soil nails, ground anchors, and micro piles, as well as designing and building retaining wall systems for slope cutting and stabilization; and structural inspection and repair, and design and build services for post-tension systems for buildings and bridges, as well as executes basement evacuation projects. In addition, the company offers membranes for water treatment and desalination systems, and portable small-to-medium scale desalinators; produces bottled and alkaline drinking water and dispensers; markets related technologies, systems, and services; and supplies water quality monitoring products and services. Further, it engages in the quarrying, extraction, and production of dimension stones and other marble-related products; designing, developing, selling, and servicing electronic products; designing and developing automation and engineering systems; and general wholesale trade business, as well as in the wholesale and import of mineral resources. Additionally, the company manufactures remote water monitoring services; offers geotechnical engineering software and systems; and leases equipment. The company was founded in 1999 and is based in Singapore.</t>
  </si>
  <si>
    <t>rock / biological / services and solutions / environmental effects</t>
  </si>
  <si>
    <t>5G9 (Singapore Exchange Catalist Market)</t>
  </si>
  <si>
    <t>wholesale; monitoring services; inspection; civil; designing; soil; tension; supplies and installs; stabilization; software and systems; slope; retaining; quarrying; property development; piles; nails; mineral resources; manufactures remote; investment holding; inspection and repair; geotechnical instrumentation; executes; evacuation; engineering software; dimension; design and installation; commercial and residential; build services; bridges; basement; leases; holding; wall; investigations; installs; trade; import; extraction; rock; jet; post; micro; geological; additionally; property; medium; instrumentation; scale; portable; people</t>
  </si>
  <si>
    <t>wholesale; monitoring services; inspection; civil; designing; soil; tension; supplies and installs; stabilization; software and systems; slope; retaining; quarrying; property development; piles; nails; mineral resources; manufactures remote; investment holding; inspection and repair; geotechnical instrumentation; executes; evacuation; engineering software; dimension; design and installation; commercial and residential; build services; bridges; basement; leases; holding; wall; investigations; installs; trade; import; extraction; rock; jet; post; micro; geological; additionally; property; medium; instrumentation; scale; portable; people; cutting; produces; build</t>
  </si>
  <si>
    <t>fa4c84ce-d424-9362-de56-4af729630540</t>
  </si>
  <si>
    <t>MINE, Inc. and MINE Innovation Engineering GmbH</t>
  </si>
  <si>
    <t>http://www.mine.com</t>
  </si>
  <si>
    <t>MINE, Inc. and MINE Innovation Engineering GmbH , a startup incubator, focus on the development of platform solutions for cloud computing. MINE and Reality Ventures provide a unique vertically integrated corporate ecosystem for the creation of technology companies. It offers strategic and financial investors cost-effective, lower risk technology innovation with higher ROI. A  five-stage targeted innovation engineering and technology company creation process called IP Mining:tm: covers the entire path from the original invention at the core of a new technology to the successful establishment of a company for bringing the corresponding products to market.
The MINE group of companies, consisting of MINE Holding GmbH, MINE Innovation Engineering GmbH and its subsidiary MINE Inc. in San Francisco, and Reality Ventures Beteiligungs GmbH were founded and established in Berlin in June/July 2013 by the innovator and entrepreneur Rolf Herken together with the company Dassault SystÃ¨mes International S.A.S. as founding partner and first strategic investor.
MINE and Reality Ventures provide a unique vertically integrated corporate ecosystem for the creation of technology companies.
Headquartered in Berlin with main research and development centers in San Francisco and Berlin, the two companies are bringing some of the worldâ€™s brightest minds together to develop completely new, high impact technologies with extremely low overhead in the shortest possible time. They design, build and develop platforms and solutions that operate on a massive scale to benefit millions of people.
MINE and Reality Ventures also provide the corporate and financial framework for the successful implementation of a new, highly efficient funding model for start-ups that benefits both innovators and investors. While scientists and engineers will be freed up to put their talent
to work on innovative solutions without distraction, it is expected that in return for the funding of this ecosystem, significant strategic advantages and exceptionally large returns will be generated for the strategic and financial investors in Reality Ventures.
How it works:
Most ideas in technology do not materialize out of the blue. They are the result of intellectual and technological processes that happen over long periods of time. They can be localized and
discovered based on knowledge of these processes and subsequently be mined efficiently. It is not efficient to stumble around and pick up gold nuggets by chance. Unlike traditional early stage venture capital fund-based approaches which invest in multitudes of start-up companies
with minor variations of relatively simple but unproven ideas, the targeted innovation generation at MINE aims at creating start-up companies with relevant products that are biased toward high growth and a lower investment risk.
MINE provides a unique opportunity for brilliant innovators and highly talented, experienced engineers to develop and pursue a product idea that excites them in a largely pressure-free environment, with competitive pay and benefits plus the guarantee that they will own a significant share of their start-up.  Once their idea is proven feasible, it can be commercialized without having to spend their own funds, precious time or emotional capital hunting for financial backers.
Reality Ventures funds MINE, which in turn provides intellectual, corporate, financial and legal support for the engineering project teams. To maximize success rates, MINE and Reality Ventures have devised a five-stage IP Mining:tm: process: Innovation, Ingeneering:tm:, Incubating, Investing and Implementing. Ingeneering:tm: is the targeted creation of proof-of-concept and prototype technologies by MINEâ€™s ingenious engineering talent. It is the key stage of the IP Mining:tm: process. Once each proof-of-concept technology is validated, typically within 18 to 24 months, a start-up company is formed with the option for the engineers to join and own a significant share of their start-up company at low personal risk.
The MINE group of companies operates in the form of transcontinental teams led by accomplished innovation and business executives who guide the project teams, guarantee a smooth business operation, and ensure the timely creation of the resulting start-up companies initially funded by Reality Ventures.
The model leverages the experience and insight of the strategic investors into innovation and engineering for a vast range of industries and customers to advise MINE and help the company
to select its innovation engineering projects wisely. It also leverages effectively the cash reserves of these investors for targeted innovation engineering projects and the funding of the resulting technology companies without increasing their operating expenses and hence without decreasing their earnings per share. At the same time, it allows the strategic investors to share the associated risk with a group of large financial investors while having a first right of refusal on the resulting companies. In return, these financial investors will greatly benefit from the higher likelihood of success resulting from the new model.
The shareholders of Reality Ventures will be a group of up to five strategic corporate and financial investors. The strategic investors in Reality Ventures automatically have the Right of First Refusal for each start-up company funded. The shareholders in Reality Ventures decide about each investment in a start-up company by consensus in an Investment Board.
Reality Ventures does not operate like a venture fund with a fixed fund volume committed up- front in full by the investors. Each shareholder in Reality Ventures commits to invest, by means of incremental capital increases, a maximum of $25m in Reality Ventures. 40% of the maximum
investment amount shall be invested by Reality Ventures in MINE. 60% of the maximum investment amount shall be invested by Reality Ventures in the start-ups. Proceeds from the sale of Reality Venturesâ€™ portfolio companies will be re-invested to fund new or advance existing companies generated from MINE, limiting the required overall investment by the partners.
Reality Ventures expects that the market will attribute highly attractive valuations to a majority of its portfolio companies resulting in successful exits with high investment returns. MINE and Reality Ventures expect to deliver an ROI well above the industry average for venture capital funds.
Targeted Industries and Domains: 
MINE innovation engineering projects are initially focused on the development of fundamental scalable platform solutions for cloud computing
-	Data and process distribution
-	Secure communication and transaction processing
-	Image processing
-	Data analytics
-	Visualization
-	Simulation
-	Artificial intelligence
and on related cloud-based consumer and professional applications. Innovation engineering projects may also be focused on
-	Application-specific processor logic design
-	Neural computing
-	Robotics
-	Energy
-	Life Sciences and Medical Technologies.
Some of the technological challenges that could be tackled in MINE Innovation Engineering projects are
-	cloud-based professional environments for product creation and delivery
-	cloud-based digital transaction technologies and platforms
-	cloud-based technologies and platforms for security and privacy
-	cloud-based intelligent support systems
-	cloud-based future-generation telecommunication technologies and platforms. With sufficient funding, MINE could also tackle these problems
-	revolutionary (computer) processor architectures and manufacturing processes
-	scalable technologies for cost-efficient, sustainable energy creation
Current Status:
Dassault SystÃ¨mes International S.A.S. is the first strategic investor in Reality Ventures.
The initial investment of Reality Ventures in MINE funds the targeted creation of several large- scale, confidential proof-of-concept prototypes. Once validated internally, these projects will be turned into valuable start-up businesses funded by Reality Ventures.
MINEâ€™s current core team of ten seasoned executives and widely respected engineers includes
-	Rolf Herken, CEO and CTO, MINE
-	Peter Mehlstaeubler, COO and Managing Director of MINE, Berlin
-	Larry Tesler , MINE Chief Experience Officer
-	Rebecca Tredway, COO MINE of San Francisco
-	Karen Kuehnert, CFO of MINE
-	Gary Yost, VP Engineering Management of MINE, San Francisco
In addition, MINE will hire more than twenty scientists and engineers within the next six months.
MINE foresees the creation of additional subsidiaries in other locations with a high density of engineering talent.
For more information, please visit  www.MINE.com.</t>
  </si>
  <si>
    <t>ventures; startup; robotics; path; limiting; intelligent; insight; financial; data analytics; cloud computing; cloud based; cloud; care; artificial intelligence; artificial; accomplished; tm; venture; funds; funding; fund; venture capital; technologies and platforms; talent; proof of concept; ecosystem; funded; vertically; validated; transaction; shareholders; scientists and engineers; sas; roi; provide a unique; platform solutions; innovators; dassault; capital; intellectual; guarantee; share; computing; maximum; months; initially; teams; proof; technological; ip</t>
  </si>
  <si>
    <t>ventures; startup; robotics; path; limiting; intelligent; insight; financial; data analytics; cloud computing; cloud based; cloud; care; artificial intelligence; artificial; accomplished; tm; venture; funds; funding; fund; venture capital; technologies and platforms; talent; proof of concept; ecosystem; funded; vertically; validated; transaction; shareholders; scientists and engineers; sas; roi; provide a unique; platform solutions; innovators; dassault; capital; intellectual; guarantee; share; computing; maximum; months; initially; teams; proof; technological; ip; generated; lower; efficient; scalable; model; higher; benefit; platforms; portfolio; current; benefits; scale; wisely; virtualization; vast; variations; valuations; twenty; turned; ten; technology innovation; talented; tackle; sufficient; spend; smooth; secure communication; seasoned; scalable platform; reserves; range of industries; pursue; prototypes; professional applications; privacy; periods of time; periods; neural; minor; majority; localized; likelihood; join; internally; innovator; implementing; hire; highly talented; highly efficient; higher likelihood</t>
  </si>
  <si>
    <t>Certain data and content provided by https://www.crunchbase.com/organization/mine-inc-and-mine-innovation-engineering-gmbh</t>
  </si>
  <si>
    <t>8ec4bf55a6026c3535eb896eb7737d72</t>
  </si>
  <si>
    <t>Mineral Fabrication &amp; Machine Company, Inc.</t>
  </si>
  <si>
    <t>http://www.mineralfabrication.com</t>
  </si>
  <si>
    <t>Mineral Fabrication &amp; Machine Company, Inc., a general contractor, provides construction and fabrication services throughout the South, Midwest, and Northeast. It offers design-build, construction, general contracting, land development, and fabrication services; and machine parts and machine production services, including designed and fabricated machines for other companies. The company offers services for projects in power and energy, paper mills, food processing, charcoal, and chemical industries. Mineral Fabrication &amp; Machine Company, Inc. was founded in 1978 and is headquartered in Keyser, West Virginia.</t>
  </si>
  <si>
    <t>Keyser</t>
  </si>
  <si>
    <t>power and energy; paper mills; mills; midwest; machine parts; land; fabricated; design build; construction and fabrication; south; contractor; build</t>
  </si>
  <si>
    <t>http://www.gshi-steel.com</t>
  </si>
  <si>
    <t>General Steel Holdings, Inc., through its subsidiaries, primarily engages in the trading of iron ore for steel mills in China. The company sells its products primarily to distributors and related parties. It is also involved in the Internet-of-things business. The company is headquartered in Beijing, China.</t>
  </si>
  <si>
    <t>Whitebox Advisors, LLC; Hudson Bay Capital Management LP; Heights Capital Management, Inc.</t>
  </si>
  <si>
    <t>GSIH (Pink Sheets LLC); 3GL1 (Deutsche Boerse AG)</t>
  </si>
  <si>
    <t>things; steel mills; parties; mills; internet of things; iron ore; holdings; trading; involved; ore</t>
  </si>
  <si>
    <t>f7b5c759fb542f303a33e5cb53af91b9</t>
  </si>
  <si>
    <t>Reutech Radar Systems (Pty) Ltd.</t>
  </si>
  <si>
    <t>http://www.rrs.co.za</t>
  </si>
  <si>
    <t>Reutech Radar Systems (Pty) Ltd. develops and manufactures a range of search and tracking radars for the South African National Defense Forces, as well as the industrial market. The company offers 3D radars, 2D radars, and systems for the defense industry. It also offers renewable energy products, such as solar trackers and mounting products, wind farm radars, mobile hybrid power plant products; set top boxes; mobile sensor stations; and telescope products and self powered containers for the commercial market. In addition, the company offers geo-technical monitoring and surveying systems, including movement and surveying radars for the mining industry. The company was founded in 1987 and is based in Stellenbosch, South Africa. Reutech Radar Systems (Pty) Ltd. operates as a subsidiary of Reunert Ltd.</t>
  </si>
  <si>
    <t>Stellenbosch</t>
  </si>
  <si>
    <t>Western Cape</t>
  </si>
  <si>
    <t>radars / underground surveyor apparatus / ground penetrating radars / imaging sensor system</t>
  </si>
  <si>
    <t>surveying / geo technical monitoring / monitoring and surveying / gravity sensor systems</t>
  </si>
  <si>
    <t>Reunert Ltd.</t>
  </si>
  <si>
    <t>wind; surveying; radars; geo; reutech; radar systems; radar; wind farm; trackers; telescope; technical monitoring; surveying systems; search and tracking; national defense; movement and surveying; monitoring and surveying; manufactures a range; hybrid power; geo technical monitoring; geo technical; defense industry; mounting; farm; south; hybrid; forces; movement; develops and manufactures; boxes; top; solar; renewable energy; stations; renewable; national; search; tracking</t>
  </si>
  <si>
    <t>4844813c1ebfb199f3e5a6fbad59885b</t>
  </si>
  <si>
    <t>Integrated Power Services, LLC</t>
  </si>
  <si>
    <t>http://www.ips.us</t>
  </si>
  <si>
    <t>Integrated Power Services, LLC offers electric motor repair, engineering, and maintenance services. It offers onsite electric motor and generator repair services, such as equipment removal and installation, emergency and outage support, predictive and preventive maintenance, up-tower wind turbine repair, and onsite rewinds; asset storage and maintenance services; in-shop AC and DC electric motor and generator repair, testing, small and large motor repair, machining and mechanical repair, authorized OEM repair, servo motor repair, and electronic board repair; and engineering services, such as VPI rewinds, design and reverse engineering, performance improvement, and training. It also sells AC and DC motors and parts, wind turbine parts, dodge TXT reducers, and wind generator exchange units; and custom built products, including AC and DC coils, CNC precision parts, drop-in replacement motors, and contract manufacturing. It serves air separation, aggregate, aluminum, cement, chemical, chiller, mining, concrete, engineering, fertilizer, food, dairy, fossil fuel power, glass, hydroelectric power, industrial gas, iron mill, machinery, metal, mining, natural gas, non-ferrous metal, nuclear power, OEM, oil and gas, paper, petroleum, plastic, quarry, refinery, rubber, scrap, steel mill, textile, utility, water and waste water, and wood product industries in North America. The company was founded in 2007 and is based in Greenville, South Carolina with service centers in Beaumont and Houston, Texas; Detroit, Michigan; Philadelphia, Glassport, Indiana, Erie, and Washington, Pennsylvania; Birmingham, Alabama; Portland, Oregon; Chicago, Illinois; Rock Hill, South Carolina; Cincinnati and Cleveland, Ohio; Rock Springs, Wyoming; Lake Benton and Litchfield, Minnesota; Shreveport and Sulphur, Louisiana; Denver, Colorado; and Regina, Winnipeg, and Saskatoon, Canada. Integrated Power Services, LLC is a former subsidiary of Reliance Electric Industrial Company, Inc.</t>
  </si>
  <si>
    <t>Greenville</t>
  </si>
  <si>
    <t>electric motor; electric motor repair; generator repair services; servo motor repair; large motor repair; wind turbine repair; in-shop repair services; DC electric motor; authorized OEM repair; electronic board repair; maintenance services; wind generator exchange; wind turbine parts; fossil fuel power; engineering services; drop-in replacement motors; air separation; asset storage; CNC precision parts; exchange units; on-site field services; wood product industries; continuous process industries; unit exchange programs; in-shop AC; onsite rewinds; mechanical repair; outage support; TXT reducers; preventive maintenance; hydroelectric power; DC motors; DC coils; industrial gas; nuclear power; natural gas; generator service; equipment removal; product resale; contract manufacturing; power generation; performance improvement; non-ferrous metal; waste water; national scale; mining; paper; VPI; Offers; chiller</t>
  </si>
  <si>
    <t>wood; wind; turbine; specialties; predictive; petrochemicals; mill; machining; electric motor; cnc; chiller; motor and generator; ac and dc; wind turbine; resale; fossil; asset storage; ac; generator; field services; dc; motor; exchange; shop; onsite; maintenance services; nuclear; storage; oem; motors; wind generator; txt; steel mill; small and large; site field; servo; serves air; scrap; reverse engineering; refinery; preventive maintenance; precision parts; outage; including ac; hydroelectric power; hydroelectric; fossil fuel; ferrous metal; exchange programs; electronic board; dairy; custom built; continuous process; coils; authorized; tower; quarry; nuclear power; fertilizer; reducers; preventive; drop; ferrous; hydro; natural gas; aggregate; reverse; removal; regional; glass; concrete; local; unit; board; replacement; aluminum; scale; petroleum; national; continuous; programs; emergency; waste; fuel; built</t>
  </si>
  <si>
    <t>Industrea Limited engages in the provision of mining products and services. It operates in four divisions: Mining Equipment, Mining Technology, Mining Services, and Gas Management. The Mining Equipment division engages in the design, manufacture, maintenance, spare, service, and support of specialist flame and explosion proof underground mining vehicles; and offers personnel carriers and power generation units and accessories, roof support carriers and movement equipment, and in-seam coal drilling rigs. This division serves the underground mining sector in China, Russia, and Australia. The Mining Technology division offers underground methane gas drainage and drill guidance systems, open cut mining collision avoidance systems for heavy and light vehicles, and remote asset monitoring systems. This division primarily serves the underground and open cut mining sectors in Australia, China, Russia, South Africa, Chile, Indonesia, Venezuela, and PNG. The Mining Services division provides integrated contract mining services that include mine planning and management, open cut mining and earth moving services, earthmoving equipment and experienced operating staff, drill and blast contracting services, civil works, and crushing activities. This division serves open cut coal and metallurgical mining sectors in Mt Isa, Bowen Basin, and Hunter Valley of Australia. The Gas Management provides underground in-seam coal drilling services for exploration, dewatering, and gas drainage. This division serves underground coal mining sector in Australia; and drilling services and support market in China and Russia. The company is headquartered in Brisbane, Australia. As of November 30, 2012, Industrea Limited operates as a subsidiary of General Electric Company.</t>
  </si>
  <si>
    <t>Minorplanet Systems plc</t>
  </si>
  <si>
    <t>General Electric Company</t>
  </si>
  <si>
    <t>IDL (Australian Securities Exchange); IULT.F (Pink Sheets LLC)</t>
  </si>
  <si>
    <t>personnel; monitoring systems; dewatering; cut; collision; civil; blast; seam; drainage; carriers; mining technology; open; valley; underground mining vehicles; technology division; roof; remote asset; personnel carriers; offers personnel; mt; mining vehicles; mine planning; methane gas; metallurgical mining; isa; include mine planning; hunter; heavy and light; guidance systems; flame; explosion proof; explosion; earthmoving equipment; earthmoving; earth moving; drilling rigs; collision avoidance systems; collision avoidance; civil works; basin; avoidance systems; asset monitoring; crushing; methane; specialist; services that include; avoidance; provision; movement; rigs</t>
  </si>
  <si>
    <t>personnel; monitoring systems; dewatering; cut; collision; civil; blast; seam; drainage; carriers; mining technology; open; valley; underground mining vehicles; technology division; roof; remote asset; personnel carriers; offers personnel; mt; mining vehicles; mine planning; methane gas; metallurgical mining; isa; include mine planning; hunter; heavy and light; guidance systems; flame; explosion proof; explosion; earthmoving equipment; earthmoving; earth moving; drilling rigs; collision avoidance systems; collision avoidance; civil works; basin; avoidance systems; asset monitoring; crushing; methane; specialist; services that include; avoidance; provision; movement; rigs; proof; guidance; moving; metallurgical; staff; earth; activities; light</t>
  </si>
  <si>
    <t>http://www.networkersplc.com</t>
  </si>
  <si>
    <t>Networkers International Plc provides permanent and temporary recruitment services in Africa, Asia, Europe, the Middle East, and the Americas. Its Telecommunications division provides talent management and recruitment services across mobile, and wireless and fixed line markets, including billings, transmission, semiconductor, broadcast, and research and development, as well as sources C-level and sales personnel for vendors, operators, and service providers in the telecommunications industry. The companyÂ’s IT division sources skilled professionals across a spectrum of technologies, such as Java/.Net development, project management, business analysis, testing, infrastructure, and business intelligence and analytics, as well as in specialized areas, including SAP, Oracle eBusiness, Salesforce.com, IT financial markets, cloud technologies, data science, and big data. Its Energy &amp; Engineering division provides skilled contract and permanent staff across power and transmission, mining, and construction and infrastructure verticals, as well as for oil and gas sector under the CAPPO brand name. The company was founded in 1984 and is headquartered in Bromley, the United Kingdom. As of April 1, 2015, Networkers International Plc operates as a subsidiary of Matchtech Group Plc.</t>
  </si>
  <si>
    <t>Gattaca plc</t>
  </si>
  <si>
    <t>NWKI (London Stock Exchange AIM Market)</t>
  </si>
  <si>
    <t>skilled; recruitment; personnel; financial; cloud; business intelligence; big data; big; permanent; sources; verticals; talent; power and transmission; oracle; intelligence and analytics; data science; contract and permanent; business analysis; broadcast; americas; transmission; sap; plc; net; temporary; spectrum; brand; semiconductor; staff; professionals; science; operators; fixed; specialized; international; wireless</t>
  </si>
  <si>
    <t>http://rttechsoftware.com</t>
  </si>
  <si>
    <t>RtTech Software Inc. develops solutions to help manufacturing companies improve their asset availability, asset utilization, and utilities consumption. The company offers RtDuet, which monitors equipment in real-time and alerts when it stops working or is running below its capacity; RtEMIS, an industrial energy management information system that uses real-time calculations to alert of energy waste in the plant; and RtDuet Cloud makes OEE an accessible goal for plant operators and smaller companies, as well as a metric for larger plants. It markets its products in North America, Australia, and internationally. The company was founded in 2011 and is based in Moncton, Canada with an additional location in Collaroy Beach, Australia.</t>
  </si>
  <si>
    <t>New Brunswick Innovation Foundation, Investment Arm; McRock Capital</t>
  </si>
  <si>
    <t>utilities consumption; energy costs; energy management information; industrial energy management; RtTech Software; asset utilization; product quality; utilities consumption	Empower; unplanned shutdowns; Integrate RtTech Software; production capacity	Reduce; entire production process; energy usage information; energy waste; traditional RtDuet solution; real-time calculations; real-time intelligence; energy consumption; RtTech Software aggregate; RtDuet Cloud; industrial-grade analytic apps; things. saas. software; big software implementation; Software Development Company; analytics. cloud computing.; single web-based portal; multiple control systems; data; high cost areas; blue chip companies; Real Time Products; real-time information; production systems; Energy Accounting; data sources; production volume; Aggregate your data; different sites; Industrial data; sensor data; OPTIMIZED ASSETS; Pull data; IN-DEPTH ANALYTICS; valuable information; supply chain; extra costs; OSIsoftâ€™s PI; biggest impact; plant operators; OSIsoft PI</t>
  </si>
  <si>
    <t>things; smart; promises; portal; operational intelligence; monitors; internet of things; consumption; cloud computing; cloud based; cloud; biggest; big; asset utilization; utilization; unplanned; stops; shutdowns; reduce downtime; production capacity; pi system; pi; energy consumption; bottom; capacity; calculations; maximize; apps; alerts; improving; alert; aggregate; volume; web based; reducing; output; reduce; turn; improve; waste; countries; sites; working; impact; will allow; user based; ultimately; toolset; start to finish; solutions are deployed; smart decisions; reduce waste; quicker; pull data; pull; plant operators; person; osisoft pi system; osisoft pi; osisoft; minimizing; maximizing; manufacturing facility; manner; lowering; kpis; industrial grade; industrial data; improve product; impacting; high cost; guaranteed; functioning; finish; extra; expect; develops and markets; create custom; blue chip; based approach; asset availability; analytics to provide; advanced analytics; accounting; ability to customize; operators; sensor data; extend; breakdown; web; connecting; chip; you're; role; pulse; clear; create; blue; depth; specializing</t>
  </si>
  <si>
    <t>c46c915c5b73c435ce69d4a07105fe11</t>
  </si>
  <si>
    <t>Rock Mechanics Technology Limited</t>
  </si>
  <si>
    <t>http://www.rmtltd.com</t>
  </si>
  <si>
    <t>Rock Mechanics Technology Limited provides consultancy services in the field of mining and tunnelling geomechanics. Its services include rock bolt support, mine layout, pillar design, computer modeling of excavations, mine roadway/tunnel support and reinforcement design, support safety and risk assessment, long wall strata control, geotechnical assessment of quarries, hard rock tunnel support design, and rail tunnel services. The company also manufactures and supplies geotechnical instrumentation for in-situ measurements of ground movements and rock stresses; monitoring systems for strata, and rock mechanics measurement and design; and communications equipment for underground rescue and confined space working, as well as instrumented rock bolts, extensometers, visual telltales, remote reading telltale systems, and acoustic energy meters. In addition, it distributes mine evaluation, planning, and design software products. The company serves mining and civil engineering industries in the United Kingdom, Europe, Russia, the United States, Canada, India, Africa, Egypt, Australia, Japan, and internationally. Rock Mechanics Technology Limited was incorporated in 1990 and is based in Burton-on-Trent, the United Kingdom. As of July 31, 2008, Rock Mechanics Technology Limited operates as a subsidiary of Golder Associates (UK) Limited.</t>
  </si>
  <si>
    <t>Burton-on-Trent</t>
  </si>
  <si>
    <t>Derbyshire</t>
  </si>
  <si>
    <t>Golder Associates Corporation</t>
  </si>
  <si>
    <t>rock; rescue; monitoring systems; manufactures and supplies; civil; mechanics; tunnel; telltale; stresses; situ measurements; situ; reinforcement; quarries; movements; mining and civil; long wall; layout; hard rock; geotechnical instrumentation; excavations; equipment for underground; energy meters; design software; confined space; confined; communications equipment; bolts; bolt; wall; meters; hard; civil engineering; evaluation; visual; instrumentation; working; computer</t>
  </si>
  <si>
    <t>http://www.bay31.com</t>
  </si>
  <si>
    <t>Bay31 AG provides identity analytics, access risk management, and SAP security solutions to let businesses manage access to critical information and processes. It offers data-driven intelligence for identity and compliance, cloud-based risk and compliance, role-based access control and role mining, and SAP role design solutions. The company was incorporated in 2012 and is headquartered in Zug, Switzerland with operations in Geneva; and a software development center in Rome. As of May 14, 2015, Bay31 AG operates as a subsidiary of Courion Corporation.</t>
  </si>
  <si>
    <t>Core Security SDI Corporation</t>
  </si>
  <si>
    <t>Access Governance innovator; enterprise software. identity; management. saas. security; access risk; advanced solutions; business processes; compliance. analytics.; secure access; companies</t>
  </si>
  <si>
    <t>bay; secure access; innovator; identity; governance; compliance; reduce</t>
  </si>
  <si>
    <t>b80731c136674a453ce359c71c15a1dd</t>
  </si>
  <si>
    <t>GeoEye Analytics, Inc.</t>
  </si>
  <si>
    <t>GeoEye Analytics, Inc. provides geospatial predictive analytic solutions worldwide. It offers engineering services, including research, software development, and systems engineering services; and analytic services, such as intelligence support and mission support services for applications in identifying locations of criminal elements, disaster consequence modeling, statistical modeling applied to sinkhole risk management, and prospect discovery probability to the Office of Naval Research, the U.S. Department of Homeland Security, and the U.S. Defense Advanced Research Projects Agency. The company also specializes in pattern classification and empirical modeling, predictive analysis algorithms for complex systems, risk assessment and resource optimization, socio-cultural geography, human terrain, entity extraction and identification, spatial ontologies and unstructured text processing, location classification using LIDAR and imagery, SIGINT, MASINT, and IMINT. In addition, it provides geospatial intelligence, research and development, spatial content management, and predictive analysis solutions; Signature Analyst, a geospatial predictive analysis tool for intelligence analysts, military planners, and law enforcement personnel to track targets and allocate critical resources; and EarthWhere, a Web-based spatial data management system that automates cataloging, provisioning, and dissemination of disparate geospatial data. It serves defense and intelligence, homeland security, oil and gas, transportation and logistics, insurance, and federal civilian markets. GeoEye Analytics, Inc. was formerly known as SPADAC Inc. and changed its name to GeoEye Analytics, Inc. as a result of its acquisition by GeoEye, Inc. in December 2010. The company was founded in 2002 and is based in McLean, Virginia. GeoEye Analytics, Inc. operates as a subsidiary of DigitalGlobe, Inc.</t>
  </si>
  <si>
    <t>McLean</t>
  </si>
  <si>
    <t>FirstMark Capital, L.L.C.; GeoEye, LLC</t>
  </si>
  <si>
    <t>DigitalGlobe, Inc.</t>
  </si>
  <si>
    <t>Signature Analyst; GeoEye Analytics; data; events; factors; analysts; GeoEye Analytics Engineering; intelligence; human terrain; future events; predictive analytics; actionable intelligence; EarthWhere; risk; modeling; research; geospatial data; information; engineering services; decisions; social networking; social networking elements; GeoEye Analytics research; subject matter experts; world; GeoEye Analytics analysts; GeoEye Analytics ability; tasks; GeoEye Analytics expertise; Signature Analyst delivers; suitability model; GeoEye Analytics methodology; assessment; geospatial predictive analytics; areas; users; geospatial spectrumfrom data; Analytics Engineering Services; Analytics Engineering team; geospatial operations research; predictive analytics technologies; data holdings; spatial assessment; geospatial predictive modeling; environment; past events; real world; geospatial hot-spot map; statistical modeling; geospatial preference modeling</t>
  </si>
  <si>
    <t>signature; serve; predictive analytics; predictive; networks; naval; monitor; maps; map; learning; insights; insight; imagery; identification; gis; geospatial; geo; disaster; combination; factors; tasks; statistical; spatial; events; soa; probability; occur; objective; makers; influence; decision makers; cataloging; actionable intelligence; rely; subject matter; spot; social networking; site selection; questions; provisioning; planners; discern; answers; numerous; confidence; relationships; relationship; terrain; elements; matter; web browser; terrorist; terrorism; subject matter experts; skilled; represent; relevant and actionable; proven technology; prospect; predictive modeling; predicting; pattern; partnerships; matter experts; manipulate; key features; influenced; iec; heavily; extract; discovery; directories; development and engineering; create custom; continues; content management; colors; catalog; browser; behaviors; area of interest; answer; allocate; provision; desktop; takes; networking; informed; file; counter; experts; future; law enforcement; factor; error; action; client; principles; holdings; gathering</t>
  </si>
  <si>
    <t>5813c9693b3837a73340cace786bb30c</t>
  </si>
  <si>
    <t>Metso Automation Oy</t>
  </si>
  <si>
    <t>Metso Automation Oy manufactures and distributes automation and information management application networks and systems. The company provides solutions and services for field control technology and life-cycle performance management. Its valve products include flanged ball, rotary plug control, segment, and butterfly valves; and safety instrumented system solutions, remote-monitoring systems, software, positioners, actuators, and accessories. The company also provides flow control and process instrumentation, specialty measurements, and process automation products. In addition, it offers wet end management, fiber length, and consistency analyzers; on-line monitoring and quality management systems; consistency transmitters; and process automation deliveries. The company serves mining and construction, power generation, automation, recycling, and pulp and paper industries. The company was formerly known as Neles Automation Oy and changed its name to Metso Automation Oy in January 2001. The company was founded in 1921 and is based in Oulu, Finland. The company has operations in Europe, North America, Asia, and South America. Metso Automation Oy operates as a subsidiary of Metso Corporation.</t>
  </si>
  <si>
    <t>Metso Corporation</t>
  </si>
  <si>
    <t>valves; valve; specialty; remote monitoring systems; remote monitoring; recycling; networks; monitoring systems; consistency; ball; process automation; wet; transmitters; safety instrumented; process instrumentation; positioners; plug; oy manufactures; mining and construction; manufactures and distributes; life cycle; flow control; deliveries; control technology; control and process; solutions and services; oy; actuators; length; cycle; rotary; instrumentation; fiber; flow; life</t>
  </si>
  <si>
    <t>910566161423c0fc0f9b2a189e1740b4</t>
  </si>
  <si>
    <t>Southern Erectors, Inc.</t>
  </si>
  <si>
    <t>http://www.sei-group.info</t>
  </si>
  <si>
    <t>Southern Erectors, Inc., a mechanical contractor, engages in industrial metal fabrication and erection work in the United States and internationally. The company provides fabrication and erection services in the areas of general machine room and plant ventilation, hood air systems, paper machine hoods, boiler breeching, baghouses, scrubbers, and electrostatic precipitators to customers in power generation, pulp and paper, iron and steel, mining, cement, incineration, and petrochemical industries. It also designs and engineers industrial air systems, paper machine hoods, computational fluid dynamics, and structural steel solutions, as well as OEM spare parts, including fan wheels and shafts, replacement liquid coils, fan bearings and motors, drive components, fan/motor belts, filters, replacement steam coils, actuators, PV nozzles, and sheaves; and offers analysis of flow and heat transfer applications. In addition, the company designs and manufactures industrial air pollution control systems that include dry and wet electrostatic precipitators (ESP), fabric filters, and ACI and DSI integrated systems; and direct replacement parts for various types of ESPs for power, recovery, refinery, steel, and cement markets. Southern Erectors, Inc. was founded in 1973 and is based in Pensacola, Florida.</t>
  </si>
  <si>
    <t>Pensacola</t>
  </si>
  <si>
    <t>petrochemical; heat; fan; bearings; southern; paper machine; fabrication and erection; erection; coils; filters; replacement; wet; well as oem; structural steel; sheaves; scrubbers; refinery; pv; pollution control; petrochemical industries; oem spare parts; oem spare; nozzles; iron and steel; incineration; heat transfer; fluid dynamics; fabric; esps; esp; designs and engineers; computational fluid dynamics; computational fluid; computational; belts; air pollution; steam; room; pollution; wheels; replacement parts; contractor; dry; actuators; shafts; dynamics; recovery; spare parts; types; transfer</t>
  </si>
  <si>
    <t>petrochemical; heat; fan; bearings; southern; paper machine; fabrication and erection; erection; coils; filters; replacement; wet; well as oem; structural steel; sheaves; scrubbers; refinery; pv; pollution control; petrochemical industries; oem spare parts; oem spare; nozzles; iron and steel; incineration; heat transfer; fluid dynamics; fabric; esps; esp; designs and engineers; computational fluid dynamics; computational fluid; computational; belts; air pollution; steam; room; pollution; wheels; replacement parts; contractor; dry; actuators; shafts; dynamics; recovery; spare parts; types; transfer; motor; oem; motors; flow; drive</t>
  </si>
  <si>
    <t>0df0c1b0fe64db36e0a512aa0f688f8d</t>
  </si>
  <si>
    <t>Hangzhou Electromechanical Equipment Co.</t>
  </si>
  <si>
    <t>Hangzhou Electromechanical Equipment Co Was Established In Zhejiang. It Was Registered As A Joint-Stock. Main Products Include: Automobile, Motorcycle, Machine Tool, General Equipment, Electric Machine Electric Apparatus, Generator Set, Insulation Material, Cable And Wire, Household Appliance, Air Conditioner,  Communication Supplies, Instrument And Meter, Tool Measuring Tool, Grinding Tool AbrasIVe Material, Bearing, Machinery, Power DrIVen Hand-Tool, Industrial And Mining Parts, Hardware, Standard Parts, Food, Packaging Machinery,  Raw Material, Auxiliary Material..</t>
  </si>
  <si>
    <t>Hangzhou</t>
  </si>
  <si>
    <t>automobile / municipal / printing / sintered</t>
  </si>
  <si>
    <t>wire; registered; raw material; packaging machinery; motorcycle; meter; joint stock; insulation; industrial and mining; household appliance; grinding; generator set; conditioner; cable; bearing; automobile; apparatus; air conditioner; abrasive; household; auxiliary; appliance; joint; raw; generator; stock; hand; measuring; main; driven; hardware</t>
  </si>
  <si>
    <t>6ead64f03cb31d68173684c2b2384145</t>
  </si>
  <si>
    <t>LANmetrix (Pty) Ltd.</t>
  </si>
  <si>
    <t>http://www.lmx.co.za/</t>
  </si>
  <si>
    <t>LANmetrix (Pty), Ltd. operates as a network services company in South Africa. It focusses on the analysis, trouble-shooting, and ongoing performance management of network infrastructures and networked applications. The company provides edge network and WAN optimisation solutions. It offers analytical services, which include network audit and health checks, network analysis, and critical problem resolutions; remote network management that comprises network operations centre and network monitoring services; and bandwidth management, which include tool set and packeteer solutions. The company also provides hardware solutions. It serves automobile, banking, construction, governmental, mining, manufacturing, health, information technology, retail, and other business sectors. The company was founded in 1994 and is based in Johannesburg, South Africa. As of June 1, 2007, LANmetrix (Pty), Ltd. is a subsidiary of EOH Holdings Limited.</t>
  </si>
  <si>
    <t>Johannesburg</t>
  </si>
  <si>
    <t>EOH Holdings Limited</t>
  </si>
  <si>
    <t>wan; trouble shooting; trouble; shooting; serves automobile; optimisation; offers analytical; networked; network services; network operations; network management; monitoring services; health checks; hardware solutions; governmental; checks; automobile; analytical services; infrastructures; centre; ongoing; bandwidth; audit; health; edge; analytical; hardware</t>
  </si>
  <si>
    <t>ff06f33e8d1208cf46c7fedfc7adc3b9</t>
  </si>
  <si>
    <t>CACI MTL Systems, Inc.</t>
  </si>
  <si>
    <t>CACI MTL Systems, Inc. provides information services, image and signal processing, modeling and simulation, system testing, and engineering services. It offers digital encryption and watermarking; and architectural design, and performance evaluation of computer and communications networks, as well as image mining, geo-location, and change detection; signal classification/discrimination and mining; and sensor processing services. The company also offers laboratory, field, and operational testing of sensor systems. In addition, it offers lab operation and maintenance services; equipment calibration, maintenance, and documentation services; and fabrication of special instrumentation, including mobile vans, shelters, and targets. The company was founded in 1955 and is based in Dayton, Ohio. As of January 16, 2004, CACI MTL Systems, Inc. operates as a subsidiary of CACI International, Inc.</t>
  </si>
  <si>
    <t>Dayton</t>
  </si>
  <si>
    <t>CACI International Inc</t>
  </si>
  <si>
    <t>signal; operation and maintenance; networks; image; geo; vans; shelters; offers digital; modeling and simulation; lab; geo location; encryption; discrimination; communications networks; change detection; architectural; signal processing; documentation; classification; sensor systems; maintenance services; calibration; simulation; evaluation; instrumentation; location; operational; computer</t>
  </si>
  <si>
    <t>fbafc2f11718bbdc2befcf733d485d25</t>
  </si>
  <si>
    <t>Quake Global, Inc.</t>
  </si>
  <si>
    <t>http://quakeglobal.com</t>
  </si>
  <si>
    <t>Quake Global, Inc. designs, manufactures, installs, and markets machine-to-machine (M2M) communications systems for industrial asset monitoring and tracking projects worldwide. Its products include QPRO that is a small, rugged, and environmentally-sealed asset monitoring and tracking system; Q4000 and Q4000 GSM, which are rugged, versatile, customizable, and remote asset tracking systems; QPUCK, an integrated iridium transceiver antenna system; Q1000 that is a compact, self-contained, and basic satellite communicator; Q9612, which is a programmable, low-latency, and global asset monitoring and tracking device; QLOCATE that is a compact, low-latency, and low power asset monitoring and tracking system; and 9523, a voice and data satellite transceiver. The company also provides radio-frequency identification solutions that enables asset tracking capabilities from WAN to LAN for the healthcare, government, aerospace, industrial, and financial services markets. Its products operate on satellite, terrestrial, dual (satellite/terrestrial), GPS, cellular, and SBD networks. The company offers its products for heavy and mining equipment, aviation, maritime, trucking, utility, oil/gas, and rail markets. It sells its products through a network of strategic partners in the United States and internationally. Quake Global, Inc. has strategic partnership with Inmarsat plc; Iridium Communications Inc.; ORBCOMM Inc.; and Telenor Connexion. The company was founded in 1998 and is based in San Diego, California.</t>
  </si>
  <si>
    <t>terrestrial networks; M2M communicators; network agnostic modems; Quake Global; device. public relations; multiple satellite; multiple global satellite; communications protocol; customers; manufacturer</t>
  </si>
  <si>
    <t>terrestrial networks; networks; monitor; networks that enable; leading manufacturer; communicators; satellite; manufacturer; single device; relations; public relations; network agnostic; monitor and control; maker; global satellite; agnostic; modems; enable; protocol; track; device; assets</t>
  </si>
  <si>
    <t>678f13118e89c070f6497e482cb0cf2d</t>
  </si>
  <si>
    <t>Storage Fusion Ltd</t>
  </si>
  <si>
    <t>http://www.storagefusion.com</t>
  </si>
  <si>
    <t>Storage Fusion Ltd. develops Software as a Service (SaaS) storage analytics technology. The company offers storage resource analysis (SRA), a platform that revolutionizes the way organizations evaluate and optimize their storage environments, and provides comprehensive analytics for enterprise storage environments. It serves clients in various industry sectors and business cultures, including retail and consumer products, logistics and transportation, mining and natural resources, telecommunications, financial services, and marketing communications. The company was incorporated in 2008 and is based in Welwyn Garden City, United Kingdom. Storage Fusion Ltd. operates as a subsidiary of XploITe plc.</t>
  </si>
  <si>
    <t>Welwyn Garden City</t>
  </si>
  <si>
    <t>Herefordshire</t>
  </si>
  <si>
    <t>fusion; storage; develops software; cultures; analytics technology; serves clients; evaluate; natural resources; comprehensive; consumer; resource; logistics</t>
  </si>
  <si>
    <t>http://info.drillinginfo.com</t>
  </si>
  <si>
    <t>Drillinginfo, Inc. develops and delivers solutions for the oil and gas industry. It offers solutions that allow upstream exploration and production (E&amp;P) customers for making decisions. The company offers DI Analytics, a solution that delivers energy data and analytics, such as oil and gas lease and permit trends, benchmarking operator productivity, evaluating reservoir quality, and others; DI Basic that delivers production data, reports, alerts, and analytics tools for the research and analysis of leasing information, mineral interests, revenue information, and rig counts; and DI Courthouse, a digital database that provides access to digital property records and real estate documents for various counties. It also offers DI Engineering that provides completion fracturing data, estimated ultimate recoveries, and data management and analysis tools; DI Plus, an oil and gas decision platform; DI Transform, a geology, geophysical, and engineering platform that helps understand the subsurface through integrated geoscientific data; and DI Rig Analytics that tracks rig fleet, primarily through GPS units placed on the rigs, as well as DI GeoData Services, a solution that streams and provides GIS map layers and datasets. In addition, the company offers DI International, which includes DI Scout, a weekly activity report, and investment and asset monitoring tool; DI Opportunities, a solution that provides access to various major investment opportunities, farm-ins, and bid rounds; an asset tracker solution; DI Fiscal Regime, a database describing the fiscal and contractual terms under which a company is able to conduct E&amp;P operations in a particular company; and DI International E&amp;P Layers provides exploration and production insights in specific regions. Further, it provides E&amp;P technology and management consultancy services. Drillinginfo, Inc. was founded in 1999 and is based in Austin, Texas.</t>
  </si>
  <si>
    <t>Battery Ventures; Wasatch Group LLC; Main Street Capital Corporation; Cross Creek Advisors; Lead Edge Capital, LLC; Insight Venture Partners</t>
  </si>
  <si>
    <t>DI Geological Data; DI County Scans; production information; Geological Data Center; DI Land; DI Super Scout; DI Desktops Animate; DI Geology; open acreage; DI Rigs; Texas Old Data; mission critical data; Mineral Ownership Information; production analysis tool; timely regional information; lease ownership information; Texas mineral owners; DI Engineering; DI Analytics; International production volumes; DI Blog; numerous data sources; Drillinginfos Production Charting; title acquisition tools; Final Expiration Date; field level production; High-value geological intelligence; acreage isnt; Locate major flooding; daily drilling report; U.S. drilling activity; Regional Stratigraphic Framework; Texas Water Board; time-sensitive county records; title acquisition process; time closing deals; Drillinginfos rich land; Search OCC Regulatory; Land Data; basin-wide stratigraphic framework; Global Exploration Opportunities; U.S. unconventional plays; typical royalty interests; geological decision making; color code rigs; global opportunities prospector; shale oil; Animate Production; Niobrara shale plays; depositional facies mapping</t>
  </si>
  <si>
    <t>maps; map; land; insights; gis; geo; di; acreage; logs; title; scout; plays; permits; discover; leases; shale; lease; files; deals; county; geological; timely; square; shale oil; scans; scanned; royalty; refinery; prospects; prospect; marketplace; manipulate; leaving; info; foot; flooding; exclusive; decline; decades; data center; curves; basin; accelerate; depth; evaluate; subsurface; ownership; assess; log; leasing; rigs; play; regional; surfaces; super; framework; rig; desktop; activity; seamlessly; geology; operator; house; international; producing; gain; search; interest; contact; team; unit; free; fields; produce; type; gps; center; working; people; number; zones; workstation; working interest; volumes; viable; verify; updated; unconventional; ultimate; type curves; transporter; tract; time sensitive; tackle; subscribers; stem; statistics; statistical; square feet; spots</t>
  </si>
  <si>
    <t>0a58a22059c6dbe64eec1466d4a1ad4b</t>
  </si>
  <si>
    <t>J. G. Engineering</t>
  </si>
  <si>
    <t>http://www.modnet.com.au/~jgengineering/</t>
  </si>
  <si>
    <t>J. G. Engineering engages in the fabrication, installation, erection, operation, and maintenance of dryers, silos, tanks, cyclones, buildings, conveyors, dust extraction systems, screens, elevators, piping equipment (water, steam, and fuel), pumps, and mechanical equipment. It also engages in shutdown works, plant relocation, and plant construction services. J. G. Engineering specializes in construction and fabrication, providing services in steel and stainless steel, sheet metals, and aluminum. In addition, the company offers drafting services, including plant and equipment layouts, structural and equipment layouts, structural and mechanical detail drawing, shop fabrication drawings, piping layouts, and piping isometrics. Further, it offers precision machining of various metals and materials, as well as short- or long-term labor hiring services in various disciplines. J. G. Engineering serves mining, agricultural, and manufacturing industries. The company was founded in 1976 and is based in Geraldton, Australia. As of June 30, 2006, J. G. Engineering is a subsidiary of RCR Tomlinson Ltd.</t>
  </si>
  <si>
    <t>Geraldton</t>
  </si>
  <si>
    <t>RCR Tomlinson Limited</t>
  </si>
  <si>
    <t>tanks; pumps; precision machining; piping; machining; silos; shutdown; relocation; plant and equipment; offers precision machining; hiring services; hiring; erection; elevators; dryers; drawings; drawing; drafting; detail; cyclones; construction and fabrication; steam; serves mining; labor; disciplines; screens; extraction; shop; dust; long term; conveyors; sheet; short; term; aluminum; specializes; fuel</t>
  </si>
  <si>
    <t>http://www.dattus.com</t>
  </si>
  <si>
    <t>DATTUS, Inc. develops and offers a platform which provides real-time access to data, equipment status, and other information on-site and off-site via web and mobile APIs. It offers industrial facilities with hardware and software solutions that enable data-driven decision making. It offers sensor technologies, including bearing, seal, and oil sensors for temperature, vibration, load, pressure, flow, oil/lubricant, chemical, environmental, and electrical applications; DATTUS connect, a plug-and-play hub, which uploads the data from the sensors into a cloud-based database in real time; and DATTUS intelligence, a data analytics solution that translate sensor data into actionable insights. The company helps machine owners and operators to improve asset utilization with the service providers who service/rebuild/repair the equipment; and with machinery OEMS to support warranty programs, as well as to enable the development of smart machines. It serves manufacturing, utilities, energy generation, oil and gas, process/chemicals, pulp and paper, mining, biotech and pharma, and defense industries worldwide. DATTUS, Inc. was formerly known as Bearing Analytics, Inc. and changed its name to DATTUS, Inc. in November 2014. The company was incorporated in 2013 and is based in Indianapolis, Indiana.</t>
  </si>
  <si>
    <t>gener8tor</t>
  </si>
  <si>
    <t>data-driven decision making; smart machines; software solutions; industrial facilities; DATTUS; actionable insights; data analytics solution; cloud-based database; real time; machinery oems; sensor technology; Industry-Leading Sensor Technology; better decision making; help industrial facilities; industrial revolution; industrial automation. internet; industrial internet; Direct personal support; Techpoint Mira Award; New Tech Product; sensors; oil sensors; DATTUS portal; DATTUS intelligence; sensor data; Right Sensors; best sensors; DATTUS solutions; sensor technologies; actionable data; plug-and-play hub; electrical applications; real-time access; machine owners; equipment status; Turn-Key Solutions; mobile APIs; energy generation; service providers; Smart Processes; asset utilization; defense industries; warranty programs; industrial innovations; Low Overhead; Personal Service; entire operation; continuous monitoring; promise; costly infrastructure</t>
  </si>
  <si>
    <t>things; software solutions; smart; promise; predictive; portal; path; internet of things; insights; industrial internet; industrial automation; data analytics; cloud based; cloud; born; big data; big; bearing; solutions that enable; overhead; enable data; driven decision making; driven decision; data driven decision; data driven; hardware and software; transparency; revolution; low overhead; industrial revolution; compete; committed to delivering; actionable insights; hub; sensor technology; committed; enable; driven; delivering; facilities; best; continuous; won; warranties; turn key solutions; turn key; translate; time access; throughput; they're; tech product; tape; simultaneously increasing; sensors provide; sensor technologies; seamless; seal; relays; rebuild; real time access; prediction; plug and play; plug; owners and operators; operational efficiency; offers sensor; oe; navigate; increasing safety; including bearing; imagine; helps machine; guides; fingertips; equipment status; environmental health; entrepreneurship; enabling real time; enabling real; development of smart; defense industries worldwide; defense industries; decreasing; data into actionable; costly infrastructure; continuous stream; continuous monitoring; cloud based system; clientele; budget; biotech; based system; award; asset utilization; apis; anytime; analytics solution; actionable data; achieving; improve</t>
  </si>
  <si>
    <t>947a314e18589af6a2c60b477fc8037b</t>
  </si>
  <si>
    <t>JSC Kopeysk Machine-Building Plant</t>
  </si>
  <si>
    <t>http://www.kopemash.ru</t>
  </si>
  <si>
    <t>JSC Kopeysk Machine-Building Plant manufactures and supplies mining equipment for underground exploitation of coal, potash ore, and rock salt for customers in the Russian Federation and internationally. The company offers mining and mineral-processing equipment, driving machines, loaders, drill loaders and shearers, heading-and-winning machines, self-propelled drilling rigs, mineral-processing equipment, and general machinery products. It also provides underground working equipment, equipment for the potash and salt extracting industry, belt conveyors, attached soil-cutting equipment, cutters, and large-scale goods. In addition, the company offers forging, foundry, heat-treating, blanking, machining, and tool making production services; sale of ohygen and carbonic acid gas services; overhauling of mining equipment. JSC Kopeysk Machine-Building Plant was formerly known as Gorlovsky Machine-Building Plant. The company was founded in 1941 and is based in Kopeysk, Russian Federation. As of April 27, 2012, JSC Kopeysk Machine-Building Plant operates as a subsidiary of GeoLine Holdings Limited.</t>
  </si>
  <si>
    <t>Kopeysk</t>
  </si>
  <si>
    <t>Chelyabinskaya obl.</t>
  </si>
  <si>
    <t>GeoLine Holdings Limited</t>
  </si>
  <si>
    <t>COMZ (Moscow Exchange Classica)</t>
  </si>
  <si>
    <t>salt; potash; mining and mineral; manufactures and supplies; machining; heat; loaders; winning; treating; shearers; propelled; offers forging; machine building plant; jsc; heat treating; heading; extracting; exploitation; equipment for underground; drilling rigs; cutting equipment; cutters; belt conveyors; acid gas; large scale; attached; forging; acid; foundry; rock; rigs; machine building; soil; belt; goods; conveyors; driving; ore; scale; working; cutting</t>
  </si>
  <si>
    <t>http://motorlabs.gandi.ws</t>
  </si>
  <si>
    <t>Atlantic Motor Labs Inc. offers turbo machinery development services. Its products include down hole motors for drilling in oil and gas and mining operations. The company was founded in 2013 and is based in Halifax, Canada.</t>
  </si>
  <si>
    <t>Innovacorp</t>
  </si>
  <si>
    <t>Atlantic Motor Labs; Motor Labs Inc.; unique downhole motors; entire drilling industry; challenging downhole conditions; alternative power section; power section solutions; mining operations; service providers; challenging drilling environments; directional drilling operations; gas production; positive displacement motors; non-productive rig; non-productive time; down-hole motor technology; proprietary motor technology; down-hole components; machinery development services; turbomachinery development; longer-lasting drill motor; drill head motors; engineering company; high torque; upstream oil; similar customer-driven approach; industryâ€™s outlook; drilling industries; drilling rig; drilling rigs; Measurement While Drilling; Hydraulic Motors; Pneumatic Motors; turbine motors; Mud Motors; motor failures; completions programs; unmatched durability; high durability; non-rubber design; extensive development; testing program; extreme versatility; wide range; flow rates; customer-focused approach; pressure requirements; consumer goods; high temperature; environmental solution</t>
  </si>
  <si>
    <t>turbines; turbine; pumps; machine learning; learning; hydraulic; frequency; atlantic; labs; provide operators; downhole; productive; mining operations; gas and mining; goal; rig; motor; hole; upstream oil; upstream; turbomachinery; reducing costs; high torque; durability; demonstrate; completions; aml; alternative power; head; motors; reducing; batteries; torque; pneumatic; alternative; specializing; operators; wear; electricity; increased; entire; pressure; programs; impact; unmatched; uniquely; turbo; solutions can provide; seals; replacements; replaced; removed; production and drilling; pressure and high; positive displacement; piston and turbine; piston; period; percent; multi phase; mud motors; mud; lasting; half; generally; flow rates; extensively; expect; economic and environmental; drilling rigs; drilling operations; directional drilling; directional; consumer goods; commercialize; begun; applications and markets; reduce; versatile; positive; extend; longer; displacement; combining; methane; produces; communicate; high temperature; extreme; emissions; rigs; plans; advantages; superior; phase; compact; combines; increasing; goods; robust</t>
  </si>
  <si>
    <t>2a8e15164528e498c733d7c526b0c9f2</t>
  </si>
  <si>
    <t>Airborne Energy Solutions Ltd.</t>
  </si>
  <si>
    <t>As of April 2013, Airborne Energy Solutions Ltd. was acquired by OpsMobile. Airborne Energy Solutions Ltd., an aviation charter company, provides helicopter transportation services and solutions for oil, gas, forestry, and mining industries in Western Canada and the Arctic. It offers general charter services that include corporate and commercial charters, and specialized charters, as well as charter management services. The company also provides surveillance and integrity services, which provides surveillance information, visual pipeline inspection, thermal and video leak detection, gas leak detection, spring scanning, geo-reference video survey, and GIS services; and remote contract operating services that includes packer isolation testing equipment, blow down tanks, and heli-portable methanol tanks, as well as well inspection services, heli-portable service rig, slickline, capillary tubing, coiled tubing class, nitrogen services, fluid pumping, well testing and data acquisition, pipeline intervention, and well abandonment. In addition, it offers heli-supported energy services, such as aerial surveying, drilling and seismic support, well site construction, drilling and completion, work over, tie-in, remote well operating, pipeline integrity monitoring, and abandonment and reclamation; patient/organ medical transfer services, including organ delivery, emergency medical transfer services, and medical repatriation services; forest management planning services; mining services that include mine development and revitalization; and heavy lift services. Airborne Energy Solutions Ltd. was formerly known as Aerial Recon Surveys Ltd. and changed its name to Airborne Energy Solutions Ltd. in June 2000. The company was founded in 1985 and is based in Whitecourt, Canada. It has satellite bases in Edmonton, Calgary, Grande Prairie, High Level, Rainbow Lake, and Rocky Mountain, Canada.</t>
  </si>
  <si>
    <t>Whitecourt</t>
  </si>
  <si>
    <t>OpsMobile</t>
  </si>
  <si>
    <t>tanks; surveying; survey; pumping; inspection; helicopter; heli; gis; geo; airborne; leak detection; tubing; leak; services that include; integrity; pipeline; transfer; portable; western; tie; spring; rocky mountain; rocky; reference; prairie; planning services; packer; nitrogen; mountain; lake; isolation; intervention; integrity monitoring; inspection services; industries in western; heavy lift; gas leak detection; gas leak; forest management; emergency medical; coiled tubing; coiled; capillary; blow; arctic; aerial surveying; reclamation; patient; high level; services and solutions</t>
  </si>
  <si>
    <t>tanks; surveying; survey; pumping; inspection; helicopter; heli; gis; geo; airborne; leak detection; tubing; leak; services that include; integrity; pipeline; transfer; portable; western; tie; spring; rocky mountain; rocky; reference; prairie; planning services; packer; nitrogen; mountain; lake; isolation; intervention; integrity monitoring; inspection services; industries in western; heavy lift; gas leak detection; gas leak; forest management; emergency medical; coiled tubing; coiled; capillary; blow; arctic; aerial surveying; reclamation; patient; high level; services and solutions; forest; lift; completion; rig; bases; scanning; data acquisition; seismic; visual; forestry; class; aviation; satellite; thermal; emergency; delivery; specialized; acquisition</t>
  </si>
  <si>
    <t>c1800dbd8a3578e4f439643093af6bfa</t>
  </si>
  <si>
    <t>Maintenance Service Corp.</t>
  </si>
  <si>
    <t>http://www.mscservice.com</t>
  </si>
  <si>
    <t>Maintenance Service Corp. operates as a machine tool services company in North America. It offers machine tool remanufacturing, machine tool rebuilding, CNC retrofitting, machine tool repairing, and on-site services to machine tool users in the United States, Mexico, and Canada. The company specializes in metal cutting and metal removal machine tools, including various makes and models of lathes, drilling machines, planers, milling machines, boring bars, broaching machines, gear-cutting machines, grinding machines, and machining centers. Its on-site machine tool services include CNC control retrofits in the field; emergency repair response for machine tool crashes; scrape and align gibs, slides, or ways; moglice, turcite, rulon, or ZX-100 applications; way grinding and spindle taper grinding; laser and ball bar calibrations and certifications; machine tool leveling and alignment; machinery relocation and installation; plant moves or product line/cell upgrades; used machinery inspection and evaluations; machine tool trouble shooting and recommendations; preventative maintenance programs; and contract maintenance to supplement the staff. The companyÂ’s in-house machine tool services include machine tool remanufacturing; mechanical rebuilding for manual machines; machine tool realignment to OEM specifications; rotary table rebuilds and calibration; rebuilding of headstocks, ram slides, or rail assemblies; precision way grinding or manufacture new ways; contract machine assembly and electrical panel building; electrical engineering design; and mechanical engineering design. It serves manufacturers of large equipment, machinery, and raw materials involved in industries, such as aerospace, automotive, construction, mining, farming, power generation, marine, shipping, and steel and iron. Maintenance Service Corp. was founded in 1951 and is based in Milwaukee, Wisconsin. It has a facility in Nashville, Tennessee.</t>
  </si>
  <si>
    <t>Milwaukee</t>
  </si>
  <si>
    <t>taper; spindle; rebuilding; milling; metal cutting; machining; lathes; laser; inspection; grinding; gear; cnc; certifications; ball; slides; remanufacturing; maintenance service; corp; ways; trouble shooting; trouble; supplement; site services; shooting; services to machine; services include cnc; scrape; retrofits; relocation; recommendations; rebuilds; preventative maintenance; offers machine; oem specifications; moves; milling machines; metal removal; manual machines; machining centers; machine assembly; leveling; include machine; include cnc; grinding machines; gear cutting machines; gear cutting; evaluations; emergency repair; drilling machines; cutting machines</t>
  </si>
  <si>
    <t>taper; spindle; rebuilding; milling; metal cutting; machining; lathes; laser; inspection; grinding; gear; cnc; certifications; ball; slides; remanufacturing; maintenance service; corp; ways; trouble shooting; trouble; supplement; site services; shooting; services to machine; services include cnc; scrape; retrofits; relocation; recommendations; rebuilds; preventative maintenance; offers machine; oem specifications; moves; milling machines; metal removal; manual machines; machining centers; machine assembly; leveling; include machine; include cnc; grinding machines; gear cutting machines; gear cutting; evaluations; emergency repair; drilling machines; cutting machines; cutting and metal; broaching; align; raw materials; preventative; farming; cutting; boring; alignment; panel; cell; upgrades; removal; involved; specifications; shipping; house; rotary; raw; manual; staff; calibration; centers; oem; models; programs; facility; specializes; response; emergency; manufacturers</t>
  </si>
  <si>
    <t>7ffb088446dfa93ce1f8ffe0ef2dd5bb</t>
  </si>
  <si>
    <t>Shenzhen Smart Drone UAV Co., Ltd.</t>
  </si>
  <si>
    <t>http://www.smd-uav.com</t>
  </si>
  <si>
    <t xml:space="preserve">Shenzhen Smart Drone UAV Co., Ltd. manufactures flight control systems, aerial photography pan-tilt, HD photography transmission, and system integration of small UAV applications. Shenzhen Smart Drone UAV Co., Ltd. was founded in 2014 and is headquartered in Shenzhen, China.The companyÂ’s products are used in ecological environment protection, aerial photography, geographical mapping, mineral resources exploration, disaster monitoring, traffic patrolling, power line patrolling, security monitoring, emergency and disaster reduction, and urban planning field applications. It sells its products through an online store. </t>
  </si>
  <si>
    <t>photography / unmanned aerial / aerial vehicle / online store</t>
  </si>
  <si>
    <t>uav; smart; photography; online store; flight; drone; aerial photography; tilt; small uav; pan tilt; pan; hd photography; hd; flight control; store; transmission; online</t>
  </si>
  <si>
    <t>a75bbfaf801131f41eeeee5d72e4db46</t>
  </si>
  <si>
    <t>VitroTech Corp.</t>
  </si>
  <si>
    <t>http://www.vitroco.com</t>
  </si>
  <si>
    <t>VitroTech Corporation, through its subsidiary, VitroCo Incorporated, engages in mining, processing, marketing, and sale of a family of amorphous aluminosilicate-based products for various manufacturing applications. It holds rights of amorphous aluminosilicate deposits, which are used in the production of plastics, purge, and paint/coatings. The companyÂ’s products include Vitrolite a processing additive for use in plastics manufacturing; Vitrocote a processing additive for use in the paint and coatings industry; and Vitropurge, which enables color changes in molding for use in both the plastics and the paint and coatings industries. VitroTech Corporation was founded in 1997 and is based in Santa Ana, California.</t>
  </si>
  <si>
    <t>Santa Ana</t>
  </si>
  <si>
    <t>VROT (Pink Sheets LLC); LDM (Deutsche Boerse AG)</t>
  </si>
  <si>
    <t>paint and coatings; molding; amorphous; additive; paint; coatings; engages in mining; deposits; coatings industries; color; rights; incorporated; family; corporation</t>
  </si>
  <si>
    <t>07cc090d4553ed747fcefbb455caab52</t>
  </si>
  <si>
    <t>Fujian Kymmenethings Science And Technology Co., Ltd.</t>
  </si>
  <si>
    <t>http://fjhctech.jsqqy.com</t>
  </si>
  <si>
    <t>Fujian Kymmenethings Science and Technology Co., Ltd. operates as a digital and communication technology company. It engages in the development and production of information technology and intelligent networking products; and operation and maintenance platform solutions, as well as provision of technology services. The company offers remote intelligent monitoring system, remote smart attendance, remote command and control, witness sampling, and mobile law enforcement management solutions. Its products are used in construction, transportation, railway, mapping, exploration, warehousing, and quality and production safety supervision of mining and other industries. Fujian Kymmenethings Science and Technology Co., Ltd. was founded in 2010 and is based in Fuzhou, China.</t>
  </si>
  <si>
    <t>Fuzhou</t>
  </si>
  <si>
    <t>smart; science and technology; operation and maintenance; monitoring system; intelligent; fujian; command and control; science; witness; supervision; remote command; platform solutions; offers remote; intelligent monitoring system; intelligent monitoring; development and production; warehousing; attendance; technology services; law enforcement; provision; enforcement; networking; law; sampling; railway; command</t>
  </si>
  <si>
    <t>36e19a2a307beada9d4ec2ce257b83d7</t>
  </si>
  <si>
    <t>CiDRA Holdings LLC</t>
  </si>
  <si>
    <t>http://www.cidra.com</t>
  </si>
  <si>
    <t>CiDRA Corporation develops instrumentation solutions for measurement, monitoring, and control applications. The companyÂ’s products are used in a range of end-markets, from photonic scientific and laboratory instruments to industrial process fluid control systems. CiDRA's SONARtracTM family of flow meters provides flow measurement for a range of single phase and multiphase flow applications. CiDRA Precision Services, a division of CiDRA Corporation, offers custom manufacturing of ultra-precise machined components and assemblies made from Â‘difficult to machineÂ’ materials. This division offers design engineering and manufacturing services from product concept and prototypes to high volume production. CiDRA-made components are used in a variety of industries, including Bio-Medical, Defense, Telecommunications, and Optical Sensing. The company was incorporated in 1996 and is based in Wallingford, the United States.</t>
  </si>
  <si>
    <t>Wallingford</t>
  </si>
  <si>
    <t>Connecticut Innovations, Inc. (6); Teknoinvest AS (5); OCG Ventures, LLC (2); First Reserve Corporation (2); Cisco Systems, Inc.; Putnam Investment Management, LLC; Morgan Stanley; Legacy Trust Company; Amerindo Investment Advisors, Inc. Private Equity Group; Deutsche Asset Management Inc.; EnTrustPermal Management LLC; Infosys Limited; Axiom Venture Partners, L.P.; GTG Ventures; Deutsche Securities Trust - Deutsche Science and Technology Fund; MSD Capital, L.P.</t>
  </si>
  <si>
    <t>Bragg Grating; apparatus; flow measurement; flow measurement apparatus; unsteady pressures; Fiber Optic; method; pressure sensor; Optic Bragg Grating; Fiber Bragg Grating; optic pressure sensor; flow meter; Bragg Grating Sensor; Grating Pressure Sensor; optical fiber; fiber optic pressure; Fiber Optic Bragg; optical waveguide; diameter optical waveguide; flow rate measurement; large diameter; fluid parameter measurement; Bragg Grating Pressure; Bragg Grating Sensors; fiber optic sensor; fiber optic sensors; Compression-Tuned Bragg Grating; Bragg Grating Formed; Bragg Grating Temperature; Grating Temperature Sensor; Creep-Resistant Optical Fiber; volumetric flow meter; Bragg Grating Based; fiber optic cable; Bragg Grating Interferometer; Sensor Measuring Unsteady; acoustic pressures; Tube-Encased Bragg Grating; Bragg Grating Reference; multiphase flow measurement; Fiber Grating Pressure; Based Pressure Sensor; Pressure-Isolated Bragg Grating; Bragg Grating Peak; Athermal Bragg Grating; Fluid density measurement; volumetric flow sensor; Grating Based Optical; Isolated Bragg Grating; Optical Fiber Cable</t>
  </si>
  <si>
    <t>wound; valve; surveying; sonar; smart; monitoring systems; monitoring system; monitor; laser; industrial automation; cable; bore; apparatus; grating; bragg; bragg grating; meter; flowing; parameter; optical fiber; large diameter; diameter; strain; mixture; determining; clamp; array; fiber optic; volumetric; slurry; accelerometer; sound; optic; parameters; ultrasonic; harsh environments; fluid flow; fiber bragg; featuring; downhole; waves; temperature sensor; suspended; reference; multi phase; fiber bragg grating; encased; configurable; arrays; filter; velocity; fiber; wet; wavelength; ultrasonic sensors; tuned; sensors for measuring; sensing applications; propagating; process monitoring; optics; optic sensors; optic sensor; optic cable; metric; mechanism; isolated; intrusive; flows; flow monitoring; fiber optic sensors; fiber optic sensor; fiber optic cable; augmented; attachment; measuring; optical; harsh; differential; compression; flow; density; configured; phase; pressure; dual; resistant; vertical seismic; vapor; tuning; transducer; tension; sleeve; skills to deliver; shaped; sensing systems; protecting; process optimization; passive; particles</t>
  </si>
  <si>
    <t>http://www.hurongeomatics.com</t>
  </si>
  <si>
    <t>Huron Geomatics Inc. provides GIS, systems integration, data collection/conversion, application support, project management, IT consulting, data analysis, and training services in Canada and internationally. It offers mobile light detection and ranging mapping services for road and right of way asset inventory, traffic sign retroreflectivity analysis, vegetation encroachment, road roughness and surface distress reporting, road pre-construction and as-built survey, intersection safety inspection, urban planning visibility analysis, and building and terrain 3D modeling; electric, telecom, and renewable utility; engineering; and land surveying applications. The company also provides 3D laser scanning services for precise 3D interior/exterior as-built, building information systems, stockpiles volume calculation, facades inspection, deformation monitoring, construction progress monitoring, reverse engineering, manufacturing documentation, and quality control applications. In addition, it offers unmanned aerial vehicle aerial mapping services for high resolution aerial mapping, 3D topographic survey, land management and visualization infrastructure mapping, digital surface model, volumetric surveying and calculation, quarry/mine surveying, landfill surveying, construction progress, environmental management, and wildlife counting surveying applications. Further, the company provides GPS/GIS mapping services for high-density urban asset mapping and inventory, underground asset mapping and inspection, as-built mapping of lines/cable installation, water network modeling, and other applications. The company was founded in 2002 and is based in Wingham, Canada. As of November 11, 2014, Huron Geomatics Inc. operates as a subsidiary of Oakville Enterprises Corporation.</t>
  </si>
  <si>
    <t>Oakville Enterprises Corporation</t>
  </si>
  <si>
    <t>vegetation; unmanned aerial vehicle; unmanned aerial; topographic; surveying; survey; mapping services; laser; landfill; land; inspection; gis; cable; aerial vehicle; aerial mapping; surveying applications; services for high; huron; geomatics; calculation; progress; road; inventory; urban; built; volumetric; volume calculation; surface model; stockpiles; scanning services; reverse engineering; resolution aerial; offers unmanned; light detection; laser scanning services; laser scanning; land surveying; land management; interior; high resolution aerial; high density; gis mapping; exterior; encroachment; distress; detection and ranging; deformation monitoring; deformation; counting; telecom</t>
  </si>
  <si>
    <t>vegetation; unmanned aerial vehicle; unmanned aerial; topographic; surveying; survey; mapping services; laser; landfill; land; inspection; gis; cable; aerial vehicle; aerial mapping; surveying applications; services for high; huron; geomatics; calculation; progress; road; inventory; urban; built; volumetric; volume calculation; surface model; stockpiles; scanning services; reverse engineering; resolution aerial; offers unmanned; light detection; laser scanning services; laser scanning; land surveying; land management; interior; high resolution aerial; high density; gis mapping; exterior; encroachment; distress; detection and ranging; deformation monitoring; deformation; counting; telecom; quarry; data analysis; urban planning; conversion; documentation; density; scanning; volume; reverse; terrain; data collection; visibility; traffic; precise; ranging; renewable; model; lines; collection; gps; pre; light</t>
  </si>
  <si>
    <t>7e22f7ce4e76f4ca0748ee1f78fe4adf</t>
  </si>
  <si>
    <t>Sumitomo Heavy Industries Gearbox Co., Ltd.</t>
  </si>
  <si>
    <t>http://www.shigearbox.com</t>
  </si>
  <si>
    <t>Sumitomo Heavy Industries Gearbox Co., Ltd. engages in the design and manufacture of gear systems in Japan and internationally. Its products include gears, gear drives, gear reducers, gear increasers, gear testers, worm gears, standard products, parallel shaft type reducers, planetary gears, gear coupling, steel flex coupling, and disc coupling. These products are used by iron and steel mills, drainage pump, water gate, aircraft, lifts, cranes, conveyors, metal mills, chemical machines, textile machine, and food industries. The companyÂ’s products are also used in printing machine, construction machine, paper mills, rubber and plastics industries, cement mills, coal mills, mine industries, vessels, dredger, water treatment machines, communication machine, generator, office service machines, and natural resources developing machines. Sumitomo Heavy Industries Gearbox Co., Ltd. was organized in 1916 and is headquartered in Kaizuka, Japan.</t>
  </si>
  <si>
    <t>Kaizuka</t>
  </si>
  <si>
    <t>Osaka</t>
  </si>
  <si>
    <t>Sumitomo Heavy Industries, Ltd.</t>
  </si>
  <si>
    <t>6372 (Obsolete - formerly Osaka Securities Exchange (OSE))</t>
  </si>
  <si>
    <t>pump; printing; mills; gears; gearbox; gear; cranes; coupling; aircraft; sumitomo; reducers; worm; textile machine; testers; steel mills; printing machine; planetary gears; parallel shaft; parallel; paper mills; iron and steel; increasers; gear reducers; gate; disc; lifts; shaft; planetary; drainage; natural resources; conveyors; vessels; generator; drives; type</t>
  </si>
  <si>
    <t>http://www.redbird.fr</t>
  </si>
  <si>
    <t>Redbird SAS develops cloud based analysis and processing solutions for aerial data acquired by drones. The company monitors, optimizes, and surveys construction sites. It also provides quarry face and stockpile monitoring; haul road diagnosis; 3D modeling; earthmoving work monitoring; precision check; public works monitoring; inspection of civil engineering constructions; remote sensing and diagnosis of damages; intrusive vegetation monitoring; infrastructure monitoring; analysis of the vegetation critical state; dilapidation and damage diagnosis; remote sensing of markings; detection and monitoring of ground movements; and agricultural research. In addition, the company offers quarry monitoring, a solution that optimizes worksite management; detection and cartography of vegetation bordering transportation and power line networks; detection of vine disease, such as flavescence dorÃ©e that enables to anticipate and to reduce phytosanitary treatments; 3D modeling of buildings; and identification and filing of cracks on civil engineering constructions. It serves network infrastructure, construction, public works, precision farming, and mineral industry sectors. Redbird SAS was founded in 2012 and is headquartered in Paris, France. As of September 22, 2016, Redbird SAS operates as a subsidiary of Airware, Inc.</t>
  </si>
  <si>
    <t>Airware, Inc., Investment Arm; ENGIE New Ventures</t>
  </si>
  <si>
    <t>Airware, Inc</t>
  </si>
  <si>
    <t>Redbird; Redbird address; Redbird Vision; Redbird technologies; support tools; civilian drones; wide range; image processing process; major infrastructure networks; aerial data; aerial imagery data; large amounts; high value diagnostics; comprehensive business solutions; large industrial processes; offer tangible savings; geographic information systems; high value-added information; data processing; productivity; comprehensive solutions; information provider; data provider; agricultural customers; unmanned aircraft; civilian drone; complete fleet; Grapevine Phytoplasma; innovative solutions; business units; major areas; integrated solutions; intrusive vegetation; UAV technology; new decision; public works; precision agriculture; different types; civil UAV; Network supervision; topographic monitoring; maintenance operations; pesticide treatments; transportation networks; aircraft carriers; vine diseases; fuel economy; reliable maintenance; intelligence missions; Numerical modeling</t>
  </si>
  <si>
    <t>vegetation; unmanned aircraft; uav; treatments; topographic; surveying; remote sensing; photogrammetry; networks; limiting; increase productivity; imagery; identification; gis; geospatial; drones; drone; civilian drones; civil; aircraft; aerial imagery; aerial data; acquired; civilian; productivity; diagnostics; data processing; comprehensive; fleet; wide range; reliable; sites; turns; three major; team of engineers; supervision; solutions from data; responsiveness; resolution aerial; repetitive; putting; pesticide; optimize maintenance; numerical; maximum flexibility; maintenance operations; lowest cost; lowest; intrusive; intervention; intelligence analytics; industrial and agricultural; imagery data; high resolution aerial; geographic information systems; fuel economy; engineers and analysts; diversity; detection and mapping; defects; dangerous; capturing; business units; archiving; anticipate; amounts of data; aircraft carriers; guarantee; goal; acquire; increase; meets; three; skills; sense; savings; carriers; image processing; economy; wide; maximum; maximize; electricity; disposal; department; combine; mass; developer; missions; structures; image; types; order; working; years; reduce; team; vision; fuel; best</t>
  </si>
  <si>
    <t>http://www.pyze.com</t>
  </si>
  <si>
    <t>Pyze Inc. develops Growth Intelligence, a solution for mobile application publishers that enables to develop, grow, and monetize loyal users. The companyÂ’s platform supports push, interactive push, and in-app messaging campaigns, as well as email, and SMS and MMS campaigns; and provides support for tracking Apple iMessage Apps and chatbots. Its platform is also available for Web, SaaS, and native applications. The company was founded in 2013 and is based in San Carlos, California.</t>
  </si>
  <si>
    <t>DoubleRock, LLC</t>
  </si>
  <si>
    <t>unparalleled app success; mobile app owners; mobile app publishers; loyal user base; Brilliant Mobile Outcomes; loyal users. mobile; data analysis techniques; smartest way; stakeholder approvals; mobile apps; proprietary intelligence; proprietary algorithms; Pyze Inc.; technology industry; diverse sources; profit-generating actions; training data; smart decisions; highest degree; deep learning; continuous learning; Machine Learning.</t>
  </si>
  <si>
    <t>smart; machine learning; learning; app; publishers; monetize; loyal; apps; actions; grow; technology industry; stakeholder; smart decisions; recommendations; proprietary algorithms; paired; outcomes; leads; ecosystem; designers; degree; brilliant; approvals; applies; analysis techniques; data sets; proprietary; unparalleled; confidence; profit; helping; data analysis; collected; generating; utilizes; revenue; developers; diverse; highest; sources; generate; deep; techniques; continuous; base; create</t>
  </si>
  <si>
    <t>58c7a14ed58fa07fb7cc72ed807ffe2e</t>
  </si>
  <si>
    <t>Maxxam Analytics, Inc.</t>
  </si>
  <si>
    <t>Maxxam Analytics, Inc. provides analytical testing services and solutions in Canada. It offers acid rock drainage testing services for prediction studies and conducts geochemical analysis, static testing, and kinetic test programs; air services that provide air quality testing analysis and technical support; DNA, paternity, and immigration services that include breed testing and DNA-based parentage verification services to purebred and seed stock industries; and drug and alcohol testing. The company also provides ecotoxicology services for evaluation and monitoring of chemicals, contaminants, industrial effluents, and environmental effects; environmental testing, and control and risk mitigation services; equine sport testing services that include drug detection, confirmation, and research; food quality and testing services, such as allergen testing, nutritional labeling, border issues, shelf-life testing, food borne illness complaints, and package label reviews; and pharmaceutical services. In addition, it offers petroleum services that include field sampling and onsite analysis; oil and water analysis and gas analysis; natural gas liquid analysis; oil sands core and tailings studies; environmental monitoring of air emissions; and outsourced laboratory operation and management. It also serves various industries, such as agriculture, animal feed, chemical manufacturers, environmental remediation and infrastructure, equine sport, food manufacturing, mining, natural health products, forensics and genetic, DNA, oil and gas, pharmaceutical and biotechnology, pulp and paper, and seafood importing. The company was founded in 1972 and is based in Mississauga, Canada. Maxxam Analytics, Inc. operates as a subsidiary of Maxxam Analytics International Corporation.</t>
  </si>
  <si>
    <t>Bureau Veritas SA</t>
  </si>
  <si>
    <t>dna; borne; border; services that include; maxxam analytics; maxxam; drug; studies; verification services; tailings; static testing; services that provide; seed; seafood; sands; rock drainage; prediction; outsourced; operation and management; oil sands; offers acid rock; offers acid; monitoring of chemicals; mitigation; kinetic; importing; geochemical; genetic; gas analysis; environmental remediation; environmental effects; effects; drug detection; drug and alcohol; contaminants; breed; animal feed; analytical testing services; analytical testing; alcohol testing; alcohol; acid rock drainage; acid rock; reviews; forensics; conducts; animal; services and solutions; biotechnology; drainage</t>
  </si>
  <si>
    <t>dna; borne; border; services that include; maxxam analytics; maxxam; drug; studies; verification services; tailings; static testing; services that provide; seed; seafood; sands; rock drainage; prediction; outsourced; operation and management; oil sands; offers acid rock; offers acid; monitoring of chemicals; mitigation; kinetic; importing; geochemical; genetic; gas analysis; environmental remediation; environmental effects; effects; drug detection; drug and alcohol; contaminants; breed; animal feed; analytical testing services; analytical testing; alcohol testing; alcohol; acid rock drainage; acid rock; reviews; forensics; conducts; animal; services and solutions; biotechnology; drainage; verification; shelf; remediation; acid; environmental monitoring; natural gas; emissions; static; rock; onsite; feed; sampling; package; stock; analytical; evaluation; petroleum; programs; manufacturers; core; life; health</t>
  </si>
  <si>
    <t>http://restb.ai</t>
  </si>
  <si>
    <t>AI platform to make real-time image-based predictions via API. Our clients can customize DCNN that accurately interpret all of kind images. Restb.ai is an Artificial Intelligence startup that provides agile design and training services of human-like Image Interpreting and Recognition Deep Convolutional Neural Networks (93%-98% accuracy). Our PaaS allows creating completely customized Vision Models, accessing them via API. Our clients are processing millions of images a day, in real-time.
We develop breaktrough ConvNet Vision technology, both to understand pictures (classify or tag) or to extract multiple features from an image (objects, textures...). Some of our use cases are Image Content Moderation industry, Marketplaces, Prohibited products detection, Car-driving, Mining or Film general tagging.
http://restb.ai/.</t>
  </si>
  <si>
    <t>tagging; tag; startup; objects; networks; machine learning; learning; computer vision; car; artificial intelligence; artificial; ai; api; recognition; image; images; vision; visual search; vision technology; predictions; pictures; paas; neural networks; neural; moderation; marketplaces; kind; interpreting; interpret; image recognition; extract; content moderation; classify; apis; agile; accessing; completely; millions; film; customize; accurately; creating; content; developer; driving; visual; deep; accuracy; customized; models</t>
  </si>
  <si>
    <t>tagging; tag; startup; objects; networks; machine learning; learning; computer vision; car; artificial intelligence; artificial; ai; api; recognition; image; images; vision; visual search; vision technology; predictions; pictures; paas; neural networks; neural; moderation; marketplaces; kind; interpreting; interpret; image recognition; extract; content moderation; classify; apis; agile; accessing; completely; millions; film; customize; accurately; creating; content; developer; driving; visual; deep; accuracy; customized; models; search; features; computer</t>
  </si>
  <si>
    <t>Certain data and content provided by https://www.crunchbase.com/organization/restb-ai</t>
  </si>
  <si>
    <t>b44637ab5f3241057f46d616f5328673</t>
  </si>
  <si>
    <t>First Tractor Company Limited</t>
  </si>
  <si>
    <t>http://www.first-tractor.com.cn</t>
  </si>
  <si>
    <t>First Tractor Company Limited engages in the research and development, manufacture, and sale of products agricultural machinery and powered machinery in the PeopleÂ’s Republic of China and internationally. The company offers agricultural machinery, including wheeled and crawler tractors. It also provides power machinery; and industrial handling products comprising mine trucks, industrial forklifts, and economic forklifts. The company also offers fuel injection pumps, forged parts, agricultural machinery covering panels, mudguards of covering parts, front drive axles, control machine tools, rear transfer box housings, dry cylinder blocks, and machine tool main crankcase assembly products. In addition, it manufactures and sells multi-bore diesel engines and small castings; and covers, gears, gear boxes, and agricultural machineries and spare parts. Further, the company engages in providing financial services; and processing and marketing castings, as well as rough, semi-finished, and finished products. The company was formerly known as First Tractor Works of China. First Tractor Company was founded in 1955 and is based in Luoyang, the PeopleÂ’s Republic of China.</t>
  </si>
  <si>
    <t>Luoyang</t>
  </si>
  <si>
    <t>Henan Province</t>
  </si>
  <si>
    <t>pumps / gear boxes / diesel / gear</t>
  </si>
  <si>
    <t>38 (The Stock Exchange of Hong Kong Ltd.); FTP (Bayerische Boerse); FTP (XETRA Trading Platform); FIRR.F (Pink Sheets LLC); FTP (Deutsche Boerse AG); 38 (Stock Exchange of Hong Kong Limited - Shanghai - Hong Kong Stock Connect); 38 (The Stock Exchange of Hong Kong - Shenzhen - Hong Kong Stock Connect)</t>
  </si>
  <si>
    <t>pumps; machineries; injection; gears; gear; diesel; cylinder; castings; bore; axles; agricultural machinery; forklifts; finished; covering; tractors; tractor; semi finished; rough; rear; gear boxes; fuel injection; front; forged; drive axles; diesel engines; cylinder blocks; crawler tractors; crawler; housings; wheeled; semi; dry; box; blocks; covers; boxes; engines; trucks; panels; spare parts; transfer; main; people; fuel; drive</t>
  </si>
  <si>
    <t>03e914ea3019a2a53f1e8f6f0b82d2a7</t>
  </si>
  <si>
    <t>Minerals Operations Executive (Proprietary) Limited</t>
  </si>
  <si>
    <t>http://www.minopex.co.za</t>
  </si>
  <si>
    <t>Minerals Operations Executive (Proprietary) Limited offers contract metal and mineral processing plant operation and maintenance services. The company provides metallurgical quality management, condition monitoring and analytics, and health and safety skill development services. Additionally, it offers environmental management, engineering, and commissioning services. The company was founded in 1996 and is based in Woodmead, South Africa. Minerals Operations Executive (Proprietary) Limited operates as a subsidiary of DRA Group (Pty) Ltd.</t>
  </si>
  <si>
    <t>Woodmead</t>
  </si>
  <si>
    <t>DRA Group (Pty) Ltd.</t>
  </si>
  <si>
    <t>skill; operation and maintenance; monitoring and analytics; commissioning services; commissioning; health and safety; condition monitoring; maintenance services; metallurgical; additionally; proprietary; health</t>
  </si>
  <si>
    <t>85a218599fff607e483c2c922861a496</t>
  </si>
  <si>
    <t>Kamensky Machine-Building Plant Open Joint-Stock Company</t>
  </si>
  <si>
    <t>http://www.oaokmz.aaanet.ru</t>
  </si>
  <si>
    <t>Kamensky Machine-Building Plant Open Joint-Stock Company manufactures mining and agriculture equipments. The company was founded in 1955 and is based in Kamensk-Shakhtinskiy, the Russian Federation. Kamensky Machine-Building Plant Open Joint-Stock Company operates as a subsidiary of Ukrainian Machine Building Holding Limited.</t>
  </si>
  <si>
    <t>Kamensk-Shakhtinskiy</t>
  </si>
  <si>
    <t>Rostovskaya obl.</t>
  </si>
  <si>
    <t>Ukrainian Machine Building Holding Limited</t>
  </si>
  <si>
    <t>plant open joint; plant open; open joint stock; open joint; machine building plant; joint stock; building plant open; machine building; joint; stock; open</t>
  </si>
  <si>
    <t>Numeric Machine Company serves to oil and gas and mining industries. It supplies mandrels, housings, thrust bearings, thrust chambers, shaft drives, and other related components. The company is headquartered in Edmonton, Canada. Numeric Machine Company operates as a subsidiary of H-D Advanced Manufacturing, Inc.</t>
  </si>
  <si>
    <t>H-D Advanced Manufacturing, Inc.</t>
  </si>
  <si>
    <t>thrust; bearings; gas and mining; chambers; housings; shaft; drives</t>
  </si>
  <si>
    <t>886f3b622486254f85fdeac6c386c6a7</t>
  </si>
  <si>
    <t>Gijima Group Limited</t>
  </si>
  <si>
    <t>http://www.gijima.com</t>
  </si>
  <si>
    <t>Gijima Group Limited provides information and communications technology (ICT) services in southern Africa and internationally. It offers cloud computing services, mobility infrastructure services, occupational hygiene and environmental services, distributed computing services that provide end-user support for desktops and associated services, electronic signatures solutions, analytic laboratory services, Web analytics services, SAP solutions, enterprise SEO solutions, and oracle services. It also provides recruitment, selection, assessment, and placement services for ICT candidates in the mining, manufacturing, financial, and public sectors; designs and develops custom e-learning programs; and offers business process outsource services, such as response handling and outsourced recruitment, and administration and payroll services. In addition, the company provides unified communication solutions, data centre and IT service management solutions, system integration solutions, and Microsoft solutions, as well as security and governance, risk, and compliance solutions. It serves mining, manufacturing, telecommunications, financial services, retail and hospitality, public sector, and other industries. Gijima Group Limited is headquartered in Samrand, South Africa.</t>
  </si>
  <si>
    <t>Samrand</t>
  </si>
  <si>
    <t>GIJ (The Johannesburg Securities Exchange)</t>
  </si>
  <si>
    <t>recruitment; learning; ict; financial; computing services; communication solutions; cloud computing; cloud; computing; web analytics; southern; signatures; services that provide; seo; sap solutions; outsourced; outsource; oracle; occupational hygiene; infrastructure services; hygiene; governance; designs and develops; cloud computing services; candidates; analytics services; serves mining; microsoft; centre; sap; occupational; administration; mobility; hospitality; selection; associated; programs; web; response; compliance</t>
  </si>
  <si>
    <t>049e318e806097656b17d50ff41e8532</t>
  </si>
  <si>
    <t>Fibersense Technology Corp.</t>
  </si>
  <si>
    <t>As of December 18, 2002, Fibersense Technology Corp. was acquired by Northrop Grumman Corp. The company is commercializing advanced fiber optic technology for gyroscopes and other sensor products. The company makes solid-state fiber optic rotation sensors which are replacing the existing mechanical gyroscope technology common in present generation guidance and navigational systems. Fibersense products are used in a wide range of applications, from mining equipment to military programs to space. It has sophisticated design, proto type assembly and manufacturing equipment which meet or exceed the industryÂ’s highest standards. FibersenseÂ’s core capabilities are in FOG design, inertial systems design, precision electronics design, precision optical assembly, FOG test, systems integration and inertial system test. Fibersense Technology Corp. is headquartered at Canton, Massachusetts.</t>
  </si>
  <si>
    <t>Canton</t>
  </si>
  <si>
    <t>Audax Group, Inc.</t>
  </si>
  <si>
    <t>Northrop Grumman Corporation</t>
  </si>
  <si>
    <t>Fibersense Technology Corp; fiber optic technology; optic rotation sensors; mechanical gyroscope technology; inertial systems design; proto type assembly; present generation guidance; Fibersense Technology Corp.; Massachusetts. information technology; precision electronics design; precision optical assembly; FOG design; inertial system test; FOG test; navigational systems; sensor products; sophisticated design; Fibersense products; wide range; highest standards; military programs; mining equipment; manufacturing equipment; core capabilities; systems integration; company; gyroscopes; Canton</t>
  </si>
  <si>
    <t>corp; inertial; fog; commercializing; fiber optic; optic; fiber; rotation; replacing; range of applications; precision optical; optical assembly; navigational; inertial systems; highest standards; headquartered; gyroscope; exceed; sophisticated; common; highest; guidance; standards; solid; wide range; type; programs; optical; meet; existing; core; wide</t>
  </si>
  <si>
    <t>3c42e83a11f90c13ba38635ece0fb3e7</t>
  </si>
  <si>
    <t>Zhengzhou Runner Electric Co., Ltd.</t>
  </si>
  <si>
    <t>http://www.runnerelec.com</t>
  </si>
  <si>
    <t>Zhengzhou Runner Electric Co., Ltd. engages in the research, development, production, and sale of intelligent power distribution, electrical, and energy monitoring products. It offers polymer and porcelain dropout fuse cutouts, isolator switches, permanent magnet vacuum circuit breakers, pole-mounted circuit breakers, distribution automation terminal equipment, and detection devices. The company also provides metering boxes, distribution boxes, low-voltage information collection systems, energy collection terminal calibrators, three-phase energy meter calibrators, energy metering device remote test and monitoring systems, low voltage power line carrier fault detectors, field testing calibrators, electric energy meter boxes, pad field testing calibrators, smart grid AMR systems, and other products. In addition, it offers battery monitoring and repair systems, and hand held battery systems; and integrated energy consumption management systems for power, communication, finance, mining, and other segments. Further, the company offers pre-sales, sales, and after-sales services. It sells its products through sales networks in various provinces, municipalities, and autonomous regions in China. The company was founded in 2002 and is based in Zhengzhou, China.</t>
  </si>
  <si>
    <t>Zhengzhou</t>
  </si>
  <si>
    <t>smart; networks; monitoring systems; intelligent; circuit; calibrators; autonomous; metering; meter; field testing; breakers; low voltage; boxes; terminal; voltage; battery; collection; voltage power; three phase; smart grid; sales services; provinces; power distribution; polymer; pole; permanent magnet; magnet; intelligent power; fuse; energy consumption; carrier; permanent; hand held; pad; municipalities; vacuum; consumption; fault; regions; held; phase; detectors; mounted; grid; hand; pre; three; device</t>
  </si>
  <si>
    <t>1ffc05ff338496eb82a7da92e86ed4ac</t>
  </si>
  <si>
    <t>Petersen Inc.</t>
  </si>
  <si>
    <t>http://www.peterseninc.com</t>
  </si>
  <si>
    <t>Petersen Inc. provides fabrication, manufacturing, and machining services for nuclear, petrochemical, aerospace, mining, and industrial projects, equipment, and parts. The company offers nuclear fabrication, including nuclear glove boxes, melters, vitrification, process equipment, and NQA-1; industrial fabrication, including industrial tanks, piping, modules, vessels, and process equipment; petrochemical modules, piping, skids, and vessels; mining equipment fabrication; and aerospace tooling, ground support equipment, and flight hardware. It also offers large machining, small machining, turning, milling, precision machining, large precision machining, and small precision machines for aerospace, automotive, commercial, food service, mining, nuclear, and petrochemical industries; warehousing services, such as third party logistics, inventory management, kitting, and regional and global logistics; field services, such as installations, and shutdowns and turnarounds; and commercial grade dedication test laboratory services. In addition, the company offers engineering, design, management, and installation support services. Petersen Inc. was founded in 1961 and is based in Ogden, Utah. It has a facility in Pocatello, Idaho.</t>
  </si>
  <si>
    <t>Ogden</t>
  </si>
  <si>
    <t>tooling; tanks; precision machining; piping; petrochemical; milling; machining; installations; flight; nuclear; vessels; modules; turnarounds; third party logistics; shutdowns; petrochemical industries; party logistics; offers nuclear; machining services; large machining; kitting; inventory management; installation support; ground support equipment; ground support; dedication; commercial grade; aerospace tooling; warehousing; field services; turning; logistics; third party; inventory; regional; party; boxes; third; grade; facility; hardware</t>
  </si>
  <si>
    <t>19343dda748c8caae33a891157380b4f</t>
  </si>
  <si>
    <t>Anxin-China Holdings Limited</t>
  </si>
  <si>
    <t>http://www.anxin-china.com.hk</t>
  </si>
  <si>
    <t>Anxin-China Holdings Limited, an investment holding company, produces and sells system hardware and application software for the installation of intelligent surveillance disaster alert and rescue coordination (ISD) systems in the PeopleÂ’s Republic of China. The company operates through two segments, ISD System and Intelligent Safety Systems. It offers ISD products, such as emergency resource information census management systems; coal mine digital remote-monitoring system; intensification urban emergency rescue systems; and environmental protection real-time remote monitoring systems. The company also offers iVAS, a video analysis system that detects individuals and objects in the video images in real time; and intelligent safety systems, a security system consisting of intelligent analysis technologies and smart security devices, such as video capture cards, highÂ–definition analog cameras, digital network high definition cameras, digital network video recorders, data storage, and video transmission products. In addition, it is involved in the provision of ISD system solutions; system hardware and application software; leasing of software systems; and operation and maintenance services on system solutions, as well as consultancy services on intelligent system and on enterprises safety technology. Further, the company designs, develops, produces, and distributes security and protection, and closed circuit television (CCTV) products, including DVR cards, DVR, CCD camera, and relevant accessories for CCTV system. Its products have applications in coal mines, non-coal mines, open-kit mines, construction sites, LPG stations, tailing ponds, storage tank areas, gas stations, dangerous chemicals operations, and dangerous goods production plants. Anxin-China Holdings Limited was founded in 2003 and is headquartered in Hong Kong, Hong Kong.</t>
  </si>
  <si>
    <t>FKR (Deutsche Boerse AG); 1149 (The Stock Exchange of Hong Kong Ltd.); BITL.F (Pink Sheets LLC); FKR (XETRA Trading Platform)</t>
  </si>
  <si>
    <t>television; tank; smart; safety systems; rescue; remote monitoring systems; remote monitoring; recorders; operation and maintenance; objects; monitoring systems; monitoring system; intelligent; high definition; disaster; dangerous; construction sites; closed circuit television; closed circuit; circuit television; circuit; cameras; camera; application software; definition; cards; stations; video transmission; video capture; storage tank; security system; safety technology; produces and sells; lpg; investment holding; intelligent system; coordination; census; applications in coal; analysis system; data storage; closed; emergency; leasing; kit; consisting; holdings; analog; produces; storage</t>
  </si>
  <si>
    <t>television; tank; smart; safety systems; rescue; remote monitoring systems; remote monitoring; recorders; operation and maintenance; objects; monitoring systems; monitoring system; intelligent; high definition; disaster; dangerous; construction sites; closed circuit television; closed circuit; circuit television; circuit; cameras; camera; application software; definition; cards; stations; video transmission; video capture; storage tank; security system; safety technology; produces and sells; lpg; investment holding; intelligent system; coordination; census; applications in coal; analysis system; data storage; closed; emergency; leasing; kit; consisting; holdings; analog; produces; storage; individuals; holding; alert; provision; detects; hardware; involved; images; goods; maintenance services; capture; enterprises; urban; sites; people; transmission; resource; open</t>
  </si>
  <si>
    <t>762a62b6ea52cb379de2337e24bea5dd</t>
  </si>
  <si>
    <t>PDTech Power Engineering AG</t>
  </si>
  <si>
    <t>http://www.pdtech.ch</t>
  </si>
  <si>
    <t>PDTech Power Engineering AG develops and manufactures high-voltage equipment condition monitoring products. It offers partial discharge trending systems that consist of an on-line monitoring unit and PD transducers to monitor motors and generators; optical vibration monitors for use in the electrical and magnetic field; modular multi-parameter generator monitors; machine winding protection products; mobile HV-testing system for rotating machines; DELTAMAXX 15, a system that digitally determines electrical machines, generators, motors, and components, as well as transformers, cables, and capacitors; and partial discharge signal couplers for various machines and voltage ratings. The company also provides on-site diagnostic testing, and on-line and offline testing and monitoring services; condition assessment services, as well as advice on preventive maintenance, repair, and cleaning techniques; remote diagnosis, monitoring, and consulting services; instruments and sensors for hazardous atmospheres; and expert support services. Its products are used in gas and oil, cement, steel, mining, refineries, and chemical plants, as well as in utilities and power plants, and by machine manufacturers in Europe, Asia, America, Africa, and Australia. The company was incorporated in 2000 and is based in Neuenhof, Switzerland. As of April 2008, PDTech Power Engineering AG operates as a subsidiary of Diagnostic Monitoring Systems Limited.</t>
  </si>
  <si>
    <t>Neuenhof</t>
  </si>
  <si>
    <t>Aargau</t>
  </si>
  <si>
    <t>Fortive Corporation</t>
  </si>
  <si>
    <t>transformers; partial; monitors; monitoring services; monitor; discharge; cables; generators; voltage; motors; well as advice; rotating; ratings; preventive maintenance; parameter; offline; multi parameter; manufactures high; magnetic field; machine manufacturers; hv; high voltage; gas and oil; expert support services; expert support; electrical machines; digitally; diagnostic testing; diagnosis; determines; couplers; consist; capacitors; atmospheres; ag develops; advice; refineries; preventive; america; ag; transducers; diagnostic; condition monitoring; develops and manufactures; cleaning; expert; hazardous; magnetic; vibration; generator</t>
  </si>
  <si>
    <t>transformers; partial; monitors; monitoring services; monitor; discharge; cables; generators; voltage; motors; well as advice; rotating; ratings; preventive maintenance; parameter; offline; multi parameter; manufactures high; magnetic field; machine manufacturers; hv; high voltage; gas and oil; expert support services; expert support; electrical machines; digitally; diagnostic testing; diagnosis; determines; couplers; consist; capacitors; atmospheres; ag develops; advice; refineries; preventive; america; ag; transducers; diagnostic; condition monitoring; develops and manufactures; cleaning; expert; hazardous; magnetic; vibration; generator; unit; modular; signal; techniques; optical; manufacturers</t>
  </si>
  <si>
    <t>0a01b49cbd27738baa02bd728f10f6ee</t>
  </si>
  <si>
    <t>Certarus ltd.</t>
  </si>
  <si>
    <t>http://www.certarus.com</t>
  </si>
  <si>
    <t>Certarus ltd. provides customized integrated compressed natural gas (CNG) solutions for commercial and industrial markets in North America. The company engages in the creation of a virtual natural gas pipeline to displace liquid fuels, including diesel fuel with CNG through the compression, transportation, and integration of CNG for energy service, mining, forestry, and industrial sectors. It also offers gas sourcing and fill compression hub, large volume CNG transport and distribution, mobile/fixed site delivery and decompression, and remote monitoring and logistic solutions; and oil and gas drilling, oil and gas completion, industrial facility, pipeline outage and supply disruption, and other services. In addition, the company operates integrated compression station, transportation, and distribution platform creates synergies and provides CNG supply in North America; fills large volume bulk CNG trailers at regional compression stations and delivers the fuel to consumer sites for use in oil and gas drilling/completions operations; and operates CNG trailers worldwide to service long term and short term CNG demands. Its solutions target diesel and propane fuel displacement projects. The company is headquartered in Calgary, Canada.</t>
  </si>
  <si>
    <t>remote monitoring; diesel; compression; trailers; natural gas; volume; pipeline; term; fuel; sourcing; short term; propane; outage; logistic; gas pipeline; fuels; fill; distribution platform; disruption; diesel fuel; compressed natural gas; compressed natural; compressed; completions; commercial and industrial; displacement; hub; completion; regional; creates; bulk; station; long term; short; forestry; stations; customized; sites; facility; consumer; fixed; delivery; delivers</t>
  </si>
  <si>
    <t>f130b0ad80b729510080d043797cc159</t>
  </si>
  <si>
    <t>Sentrinsic, Inc.</t>
  </si>
  <si>
    <t>http://www.sentrinsic.com</t>
  </si>
  <si>
    <t>Sentrinsic, Inc. offers air operated double diaphragm pump control and measurement systems. The company offers product recovery systems for fluid transfer processes in paint manufacturing, food processing, chemicals, cosmetics, pharmaceuticals, contract packaging, and various industries. It also offers controllers for use in sumps, as well as for unattended transfer, level sensor replacement, mining, and various applications. The company serves various customers ranging from small and mid-sized businesses to divisions of large enterprise organizations, as well as maintenance managers, quality engineers, production supervisors, plant managers, and more. It offers its products to end users directly, as well as through distributors in the United States and internationally. The company was founded in 2006 and is based in Atlanta, Georgia.</t>
  </si>
  <si>
    <t>GRA Ventures</t>
  </si>
  <si>
    <t>Operated Double Diaphragm; Air Operated Double; hydraulic actuator manufacturers; overall maintenance costs; AODD Pump Stroke; fluid power cylinder; pump Manual Restart; pump management application; pump control applications; AODD pumps; Warren Rupp; pig-less product recovery; fluid transfer lines; energy efficiency product; intrinsic sensor technology; label product manufacturing; fluid transfer processes; position sensing options; displacement sensor solutions; residual product; Non-contacting sensor element; pump strokes; displacement sensing technology; DryStop Savings Report; controls technology portfolio; Flexible integration options; mobile app work; pump life; Reduces energy consumption; Actual DryStop results; position sensing products; DryStop controller; linear displacement; new green technology; target pump; board design; Lower Cost; board design capabilities; Fluid flow test; Wet Check Restart; in-house embedded controls; web application development; sump operation savings; electronic board design; lowers overall maintenance; level sensors; Level sensor replacement; Dynamic equipment tags; Georgia Tech Collaboration</t>
  </si>
  <si>
    <t>treatment; tags; smarter; smart; pumps; pump; monitors; limit; installations; hydraulic; diaphragm; cylinder; app; savings; compressed air; compressed; actuator; patent pending; dry; wet; sump; spent; rebuild; pig; motion control; maintenance costs; linear displacement; level sensors; double; prime; electromechanical; embedded; displacement; controller; patent; reduces; check; pneumatic; position; green; stand; money; lower; lines; house; transfer; sensing; patented; manufacturers; motion; add; board; waste; existing; working; worry; waste treatment; wash; wanted; unattended; time consuming; tear; tapping; tap; study; stroke; smartphone; smart phones; shooting; sensor solutions; sensor element; salvage; runs; remove; refresh; range of high; pump control; projectile; product lines; power source; pigging; phones and tablets; offerings; notes; microcontroller; materials handling; lowers; linear position; limit switches; life easier; left; intrinsic; interact; inlet; info; ideation; icons; hardware solutions; guides; global leader</t>
  </si>
  <si>
    <t>ce423f4393001ac0d3db2988d31e5053</t>
  </si>
  <si>
    <t>Kaydon Ring and Seal, Inc.</t>
  </si>
  <si>
    <t>http://www.kaydonringandseal.com</t>
  </si>
  <si>
    <t>Kaydon Ring and Seal, Inc. engages in engineering and manufacturing rings and seals. It offers industrial seals, such as dry gas face seals, multi ring circumferential compressor seals, circumferential barrier seals, oil buffered face and bushing seals, labyrinth seals, bushing ring seals, piston rings, and compressors. The company also provides aerospace products, such as bearing compartment seals and sealing rings used in turbine engines, actuators, auxiliary power units, environmental control units, and high temperature valve applications for military and commercial platforms. In addition, it offers high-precision balls nuclear and petrochemical applications; and oil and fuel filtration equipment for power generation, military fuel handling, pulp and paper, steel, marine, mining, cryogenic, fluid power, and machine tool applications, as well as cooper bearings. Further, the company provides tin/lead alloys; ultra-precision tooling, fixtures, gauges, and components; gas-phase air filtration media, systems, and air quality monitors; and evaporators and condensers used in manufacturing air conditioning and refrigeration systems. Furthermore, it offers seal repair services. The company was founded in 1986 and is based in Baltimore, Maryland. Kaydon Ring and Seal, Inc. operates as a subsidiary of Kaydon Corporation.</t>
  </si>
  <si>
    <t>Baltimore</t>
  </si>
  <si>
    <t>Stabilus S.A.</t>
  </si>
  <si>
    <t>valve; turbine; tooling; seals; petrochemical; monitors; compressors; compressor; bearings; bearing; balls; ring; seal; circumferential; rings; filtration; valve applications; sealing; precision tooling; power units; piston; oil and fuel; offers high precision; offers high; gauges; filtration media; filtration equipment; engineering and manufacturing; engages in engineering; control units; condensers; compartment; commercial platforms; barrier; fixtures; auxiliary; military and commercial; fuel; alloys; high temperature; dry; actuators; ultra; phase; engines; media; high precision; lead; nuclear; temperature</t>
  </si>
  <si>
    <t>valve; turbine; tooling; seals; petrochemical; monitors; compressors; compressor; bearings; bearing; balls; ring; seal; circumferential; rings; filtration; valve applications; sealing; precision tooling; power units; piston; oil and fuel; offers high precision; offers high; gauges; filtration media; filtration equipment; engineering and manufacturing; engages in engineering; control units; condensers; compartment; commercial platforms; barrier; fixtures; auxiliary; military and commercial; fuel; alloys; high temperature; dry; actuators; ultra; phase; engines; media; high precision; lead; nuclear; temperature; platforms</t>
  </si>
  <si>
    <t>e6311105266d27a7e461e650c26b45ee</t>
  </si>
  <si>
    <t>Watson-Marlow Ltd.</t>
  </si>
  <si>
    <t>http://www.watson-marlow.com</t>
  </si>
  <si>
    <t>Watson-Marlow Ltd. manufactures peristaltic pumps and associated fluid path technologies for biopharmaceutical, water and waste, food and beverage, OEM applications, engineering, pulp and paper, chemical, print and packaging, ceramics, paints and pigments, and mining industries. It offers peristaltic tube pumps for pharmaceuticals and industry; precision tubing for pumping and other purposes; heavy duty hose pumps; peristaltic solutions for OEM customers; aseptic filling and capping systems; sinusoidal pumps for food, chemical, and cosmetics applications; single-use tubing connector systems; and valves. The company was founded in 1956 and is based in Falmouth, United Kingdom. Watson-Marlow Ltd. operates as a subsidiary of Spirax-Sarco Engineering plc.</t>
  </si>
  <si>
    <t>Falmouth</t>
  </si>
  <si>
    <t>Spirax-Sarco Engineering plc</t>
  </si>
  <si>
    <t>valves; tubing; pumps; pumping; path; oem; print; pigments; paints; hose; filling; cosmetics; connector; capping; ceramics; purposes; tube; associated; heavy duty; duty; waste</t>
  </si>
  <si>
    <t>3d496d18eee2e4416a102a608676df4c</t>
  </si>
  <si>
    <t>Odessa Cable Works Odeskabel PJSC</t>
  </si>
  <si>
    <t>http://www.odeskabel.com</t>
  </si>
  <si>
    <t>Odessa Cable Works Odeskabel PJSC engages in the manufacture, marketing, and export of wires and cables in Ukraine. The company offers fiber optic cables; digital or LAN cables; radio frequency cables; communication cables; and power cables, wires, and cords. Its products are used in telecommunications, construction, machine building, and mineral resource industries. The company exports its products to the Russian Federation, Belarus, Moldova, Kazakhstan, Georgia, and European Union countries. Odessa Cable Works Odeskabel PJSC was founded in 1949 and is based in Odessa, Ukraine with representative offices in Ukraine.</t>
  </si>
  <si>
    <t>Odessa</t>
  </si>
  <si>
    <t>Odesska obl.</t>
  </si>
  <si>
    <t>frequency cables / wires and cables / radio frequency / wires</t>
  </si>
  <si>
    <t>OCAB (PFTS Ukraine Stock Exchange)</t>
  </si>
  <si>
    <t>wires and cables; wires; radio frequency cables; radio frequency; radio; frequency cables; frequency; communication cables; cables; cable; union; resource industries; power cables; offers fiber; mineral resource; lan; european union; european; cords; fiber optic; export; optic; machine building; exports; countries; fiber; resource</t>
  </si>
  <si>
    <t>http://www.8over8.com</t>
  </si>
  <si>
    <t>8over8 Limited provides contractual risk management solutions to owner operators of capital projects in the oil and gas, mining, power and utilities, infrastructure, and smart cities sector. It offers ProCon, a cloud collaboration platform that connects various decision makers to focus on their capital investment, performance, and profitability when building and operating high value assets. The company also provides ProCon Analytics that allows users to gain insight into various commercial engagement and contract execution data; view warning indicators of contract and budget risk in dashboards; connect decision makers with trend insights across various projects in a portfolio; and integrate with existing systems and reporting tools. In addition, it offers ProCon for Enterprise, a solution designed for companies that build and operate a portfolio of strategic assets; and ProCon for Projects, a solution designed for use on various capital projects and joint ventures. The company serves blue-chip customers in the United Kingdom and internationally. 8over8 Limited was incorporated in 2000 and is based in Derry, United Kingdom with regional offices in Houston, Texas; London, United Kingdom; Perth, Australia; Muscat, Oman; Abu Dhabi, United Arab Emirates; and Doha, Qatar. As of January 5, 2015, 8over8 Limited operates as a subsidiary of AVEVA Group plc.</t>
  </si>
  <si>
    <t>AVEVA Group plc</t>
  </si>
  <si>
    <t>strategic contracting relationships; high value assets; risk management solutions; predictable commercial outcomes; ProCon Post Award; contract risk management; contractual risk management; better control; ProCon PreQual solution; ProCon Pre Award; decision makers; commercial communications; contract management solution; contract management software; predictable commercial outcomes.; ProCon solutions; ProCon platform; Web based platform; Post Award Essentials; supplier data sets; strict project timelines; Post Award Premium; property. risk management; potential contractual changes; blue-chip customer base; National Oil Companies; gas extraction projects; maximise cost recovery; large-scale capital projects; global framework agreements; large joint ventures; decision making process; project control target; current global need; contract managers; contract metadata; commercial engagements; gas contracts; capital discipline; complex projects; best practices; risk mitigation; minimise overspend; commercial engagement; complex contractor; avoidable claims; Super Majors; largest oil; customers; urban cities</t>
  </si>
  <si>
    <t>software solutions; enforcing; discipline; business intelligence; outcomes; high value assets; contractual; makers; decision makers; award; relationships; connecting; capital; web based; post; build; assets; web based platform; ventures; tasked; strict; solutions allow; solution that enables; premium; platform that enables; national oil; mitigation; minimising; minimise; metadata; maximise; management software; joint ventures; intellectual property; governance; gas extraction; fact; execute; engagements; enables business; early warning; complex projects; cities; blue chip; based solution; based platform; complex; intellectual; execution; engagement; data sets; web; large scale; chip; agreements; super; scheduling; framework; disciplines; contractor; blue; warning; claims; supplier; stores; managers; improved; extraction; plan; joint; indicators; early; enhance; increased; recovery; property; potential; delivering; current; allow; today; urban; scale; national; pre; reduce; delivers; efficiency; core</t>
  </si>
  <si>
    <t>680dc3a8cf228843f75d4e003acad620</t>
  </si>
  <si>
    <t>Allied Machine &amp; Engineering Corporation</t>
  </si>
  <si>
    <t>http://www.alliedmachine.com</t>
  </si>
  <si>
    <t>Allied Machine &amp; Engineering Corporation manufactures metal cutting solutions for drilling, reaming, boring, and threading applications worldwide. It offers penetration drilling systems, adjustable revolution drills, replaceable-tip drilling systems, and tapered bearing lock nuts and accessories. The company also provides drill inserts and holders, geometry products, solid carbide high penetration drills, tools for enlarging existing holes, and spade drills and universal holders. In addition, it offers reaming, threading, multifunction, and porting products; and boring systems. Further, the company provides precision engineering and expert application support services. It serves aerospace, defense, agriculture, automotive, heavy equipment, general machining, machine tool, mining, petrochemical, energy, renewable energy, structural steel, tool and die, and water treatment industries. It sells its products through distributors. Allied Machine &amp; Engineering Corporation was founded in 1941 and is based in Dover, Ohio.</t>
  </si>
  <si>
    <t>tapered; precision engineering; petrochemical; metal cutting; machining; holders; bearing; boring; structural steel; solutions for drilling; serves aerospace; revolution; replaceable; nuts; multifunction; lock; inserts; geometry; general machining; corporation manufactures; allied; universal; carbide; die; expert; solid; renewable energy; renewable; corporation; cutting; existing</t>
  </si>
  <si>
    <t>c6befa15522075c44e233b8709e2a366</t>
  </si>
  <si>
    <t>Tenova S.p.A.</t>
  </si>
  <si>
    <t>http://www.tenovagroup.com</t>
  </si>
  <si>
    <t>Tenova S.p.A. designs and supplies technologies, products, and engineering services for metals and mining industries worldwide. It offers AC and DC furnaces and smelting plants for ferroalloys, base metals, slag cleaning, and refining; offers solid/liquid separation and mineral processing applications for minerals, chemical, and industrial markets; supplies reheating furnaces for ferrous and nonferrous material, and heat treatment furnaces for steel, aluminum, and automobile industries; and designs, supplies, and commissions strip processing lines for carbon, silicon, stainless steel, and aluminum. The company also designs, manufactures, revamps, installs, commissions, and services 2 hi, 4 hi, 20hi, and tandem mills; and engages in the production of roll grinders for rolls for flat products mills. It serves aerospace, acid, aluminum, automotive, base metals, biochemical, cement, coal, construction, energy, environmental, food and beverage, industrial minerals, iron group, light metals, machine building and tooling, mining, oil sands, overburden removal, packaging, precious metals, precious stones, pulp and paper, rare earths, recycling, steel, uranium, and water markets. Tenova S.p.A. was formerly known as Techint Technologies SpA and changed its name to Tenova S.p.A. in February 2007. The company was founded in 1945 and is based in Milan, Italy.</t>
  </si>
  <si>
    <t>Grupo Techint, S.A. de C.V.</t>
  </si>
  <si>
    <t>treatment; tooling; recycling; mills; heat; furnaces; commissions; automobile; sp; base metals; precious; aluminum; uranium; tandem; smelting; slag; silicon; serves aerospace; sands; rolls; rare; processing lines; precious metals; oil sands; nonferrous; metals and mining; heat treatment; grinders; automobile industries; ac and dc; base; roll; flat; ferrous; acid; installs; cleaning; ac; dc; removal; refining; machine building; solid; carbon; lines; light</t>
  </si>
  <si>
    <t>d3aec9d2c37fdc96357f6d5df8f4e2fa</t>
  </si>
  <si>
    <t>Dalian Heavy Industry Group Co., Ltd.</t>
  </si>
  <si>
    <t>Dalian Heavy Industry Group Co., Ltd. operates in the heavy machinery industry in China. The company designs, develops, and manufactures steel continuous casting machines, such as thin slab continuous caster, as well as slab, billet, round steel, and alloyed steel continuous casting equipment, as well as the unit machines, such as the ladle turret, tundish car, mould, mould oscillator, and segment. It also manufactures steel rolling equipment for wire rod, steel bar, combined bar and wire rod, and nonferrous metal rolling workshops; and bulk material handling machinery, such as lorry tilting and pulling machine, bridge crane, and frame crane. In addition, the company manufactures metal smelting equipment, including submerge-arc furnace, steel barrel, metal mixer furnace, hot metal pretreatment machines secondary steel making process machines, and pig-casting machine and other machine; and coke oven machinery, such as coke quenching car and 4.3M coke oven machinery. Further, it designs and manufactures metallurgical mining and railway special vehicles, including mixing iron ladle, molten steel ladle, slag pot, weighing, scrap tank, electric furnace, scrap basket, molten iron ladle, mould, hot ingot, slag pot, hot metal, sintered ore, bottom-open, pneumatic dump, serial flat, and serial electric flat cars. The company provides its products for metallurgy, mine, energy, chemical industry, traffic, building materials, foodstuff storage, infrastructure, storage, environment protection, real estate, construction, and environment protection industries. It offers plate billet casting projects in Jinxi, Zhongheng, Ganglu, and Laiwu. Dalian Heavy Industry Group Co., Ltd. was founded in 1914 and is based in Dalian, China.</t>
  </si>
  <si>
    <t>Dalian</t>
  </si>
  <si>
    <t>wire; tank; ladle; crane; casting; cars; car; mould; coke; furnace; slag; slab; scrap; pot; oven; manufactures steel; industry group; billet; flat; hot; serial; rolling; continuous; workshops; turret; tilting; thin; steel making; special vehicles; smelting; sintered; round; quenching; pulling; pig; oscillator; offers plate; nonferrous metal; nonferrous; mixer; metallurgical mining; metal smelting; machinery industry; heavy machinery; foodstuff; bulk material handling; bulk material; basket; barrel; arc furnace</t>
  </si>
  <si>
    <t>wire; tank; ladle; crane; casting; cars; car; mould; coke; furnace; slag; slab; scrap; pot; oven; manufactures steel; industry group; billet; flat; hot; serial; rolling; continuous; workshops; turret; tilting; thin; steel making; special vehicles; smelting; sintered; round; quenching; pulling; pig; oscillator; offers plate; nonferrous metal; nonferrous; mixer; metallurgical mining; metal smelting; machinery industry; heavy machinery; foodstuff; bulk material handling; bulk material; basket; barrel; arc furnace; arc; alloyed steel; alloyed; weighing; mixing; secondary; storage; bridge; pneumatic; plate; frame; bottom; bulk; real estate; railway; metallurgy; estate; traffic; metallurgical; unit; ore; material handling; combined; open</t>
  </si>
  <si>
    <t>cdf22381c2830ed7f1ae0add70a32c9c</t>
  </si>
  <si>
    <t>Sager Electronics, Inc.</t>
  </si>
  <si>
    <t>http://www.sager.com</t>
  </si>
  <si>
    <t>Sager Electronics, Inc. distributes interconnect, electromechanical, and power electronic components. The company offers capacitors, chemicals, circuit protections, computer products, connectors, electromagnetic interference/RFI shielding and absorbing products, frequency controls, magnetics, materials, motors, optoelectronics and displays, power products, relays and I/O modules, resistors, radio frequency and microwave products, semiconductors, sensors and transducers, switches, thermal management products, tools and supplies, and wires and cables, as well as fasteners, hardware, and fluid transfers. It also provides credit, customer order, information, inventory, and manufacturer management solutions. The company serves markets, including agriculture, mining, and construction; aerospace and defense; communications; computers and peripherals; distribution and retail; engineering and services; household and MRO; industrial instrumentation and measurement; medical; and transportation. It offers its products through a network of sales representatives in the United States and Canada. The company was founded in 1887 and is based in Middleboro, Massachusetts. It has service centers in North America; a distribution center in Middleborough, Massachusetts; and a power solutions center in Carrollton, Texas. As of April 2, 2012, Sager Electronics, Inc. operates as a subsidiary of TTI, Inc.</t>
  </si>
  <si>
    <t>Middleborough</t>
  </si>
  <si>
    <t>Berkshire Hathaway Inc.</t>
  </si>
  <si>
    <t>wires and cables; wires; radio frequency; radio; frequency; circuit; center; cables; transfers; thermal management; shielding; service centers; sensors and transducers; semiconductors; sales representatives; rfi; relays; peripherals; network of sales; mro; microwave; interconnect; fasteners; engineering and services; capacitors; absorbing; household; electromechanical; transducers; displays; representatives; electromagnetic; aerospace and defense; computers; inventory; connectors; manufacturer; centers; modules; order; instrumentation; motors; thermal; computer; hardware</t>
  </si>
  <si>
    <t>http://lubricants.petro-canada.ca</t>
  </si>
  <si>
    <t>Petro-Canada Lubricants Inc. develops, produces, and sells lubricants, specialty fluids, and greases in Canada and internationally. The company offers transportation lubricants, including automatic transmission fluids, automotive gear fluids, heavy duty and small engine oils, railway and marine engine oils, passenger car motor oils, and transmission/drive train/hydraulic fluids; industrial lubricants comprising chain oils, compressor fluids, industrial gear oils, machine tool and way lubricants, metal working oils, natural gas engine oils, paper machine oils, rock drill lubricants, saw guide oils, turbine fluids, and vacuum pump fluids; and mining, multi-application, and specialty greases. It also provides food-grade lubricants, such as aerosols, heat transfer fluids, trolley fluids, and white mineral oils; specialty fluids/non-lubricants, including compressor cleaners, concrete form oils, drill mud fluid bases, dust suppressant fluids, and transformer fluids; and specialty base oils and waxes. The company serves customers in various industries, including food and beverage canning, general manufacturing, transportation, power generation, mining, forestry, agriculture, plastics processing, adhesives, construction, drilling/oil field, gas plants/pipelines, health and beauty aids, and pharmaceutical. It sells its products through a network of its retail and wholesale outlets in Canada, as well as through a network of distributors internationally. The company was founded in 1943 and is based in Mississauga, Canada. It has locations in Oak Park, Illinois; Solihul, United Kingdom; and Shanghai, China. The company also has refineries in Edmonton, Sarnia, and Montreal, Canada; and Commerce City, Colorado. Petro-Canada Lubricants Inc. operates as a subsidiary of Suncor Energy Inc.</t>
  </si>
  <si>
    <t>Suncor Energy Inc.</t>
  </si>
  <si>
    <t>turbine; transformer; specialty; pump; lubricants; hydraulic; heat; gear; compressor; car; petro; greases; white mineral oils; white mineral; white; waxes; trolley; transfer fluids; small engine; retail and wholesale; passenger car; passenger; paper machine; outlets; mud; montreal; machine oils; hydraulic fluids; heat transfer fluids; heat transfer; grade lubricants; gas engine; drive train; cleaners; refineries; network of distributors; transmission; guide; vacuum; wholesale; city; bases; natural gas; rock; dust; concrete; chain; train; railway; heavy duty</t>
  </si>
  <si>
    <t>turbine; transformer; specialty; pump; lubricants; hydraulic; heat; gear; compressor; car; petro; greases; white mineral oils; white mineral; white; waxes; trolley; transfer fluids; small engine; retail and wholesale; passenger car; passenger; paper machine; outlets; mud; montreal; machine oils; hydraulic fluids; heat transfer fluids; heat transfer; grade lubricants; gas engine; drive train; cleaners; refineries; network of distributors; transmission; guide; vacuum; wholesale; city; bases; natural gas; rock; dust; concrete; chain; train; railway; heavy duty; transfer; motor; grade; form; duty; working; base; automatic; produces; drive</t>
  </si>
  <si>
    <t>http://traceair.net</t>
  </si>
  <si>
    <t>TraceAir Technologies, Inc. develops a cloud platform to help construction companies control quality and costs of construction with visual interface and smart analytics powered by autonomous UAVs. The company offers civil and industrial construction solutions that include a set of tools for construction management on TraceAir cloud platform; drones and tech support; data collection, processing, and analysis; and smart analytics of construction processes. It provides solutions in the areas of design, earthworks and road construction, construction, urban land improvement, and maintenance. TraceAir Technologies, Inc. was incorporated in 2015 and is based in Mountain View, California.</t>
  </si>
  <si>
    <t>500 Startups</t>
  </si>
  <si>
    <t>cloud platform; intuitive map-based platform; map-based platform interface; smart analytics; TraceAir cloud platform; construction management; digital point cloud; construction companies; visual interface; project. cloud computing.; autonomous UAVs; construction site; urban land; virtual design; urban land improvement; urban land design; construction. visual search; construction processes; construction solutions; road construction; autonomous UAV; tech support; geodetic precision; data collection; assign tasks; detection feature; real-time status; site monitoring; track parameters; pilot scans; aerial map; algorithms analyses; quality; drones; costs; execution; tools; areas; changes; reality; earthworks; lengths; collaborators; company; processing; analysis; maintenance; features; networks; plans</t>
  </si>
  <si>
    <t>uavs; uav; specialties; smart; point cloud; pilot; object; networks; map; land; frequency; drones; construction site; cloud platform; cloud computing; cloud; autonomous; visual interface; planned; based platform; execution; visual; interface; urban; volumes; visual search; uploaded; tech support; solutions that include; site monitoring; scans; period of time; period; notes; modified; leave; geodetic; features include; errors; earthworks; develops a cloud; comparing; collected data; autonomous uav; assign; architectural; tasks; involves; track; excavation; selected; collected; timely; connects; parameters; choice; analyses; status; feature; select; prevent; plans; plan; tech; data collection; connect; computing; road; accuracy; collection; search; features</t>
  </si>
  <si>
    <t>23583da2-9a4c-73a5-9c95-7df489344577</t>
  </si>
  <si>
    <t>Vandrico</t>
  </si>
  <si>
    <t>http://vandrico.com/</t>
  </si>
  <si>
    <t>Enterprise wearables software to improve safety and efficiency of mobile workers. Vandrico is an enterprise wearables software company based in Vancouver Canada. With clients in mining, resorts, and telecommunications, the company is known for championing leading-edge wearable and Industrial IoT solutions for enterprise.
Vandricoâ€™s work has been featured in publications such as TechCrunch, Globe and Mail, and Wired. The companyâ€™s strict focus on safety and productivity challenges for large commercial operations has enabled them to partner with industry leaders, including the worldâ€™s leading enterprise software company, SAP.
In 2013, Vandrico began developing Canary, a wearable and IoT communications platform designed specifically for enterprise. Canary powers mission-critical information flow on-site for the companyâ€™s clients.
Vandrico is also known for itâ€™s widely-used online database of wearable devices. This free resource receives over 1,000,000 views annually, with new devices being added and updated on a regular basis.</t>
  </si>
  <si>
    <t>wired; wearables; wearable; things; iot; internet of things; industrial automation; world's leading; wearable devices; updated; strict; safety and productivity; resorts; receives; industry leaders; industrial iot; improve safety; featured; communications platform; clients in mining; began; annually; workers; enabled; sap; mission critical; leaders; regular; partner; basis; developer; free; productivity; improve; mission; flow; resource; efficiency; online</t>
  </si>
  <si>
    <t>Certain data and content provided by https://www.crunchbase.com/organization/vandrico</t>
  </si>
  <si>
    <t>f45f4bd38f2c964c00f6e4a87be3d0b5</t>
  </si>
  <si>
    <t>Daniel B. Stephens &amp; Associates, Inc.</t>
  </si>
  <si>
    <t>http://www.dbstephens.com</t>
  </si>
  <si>
    <t>Daniel B. Stephens &amp; Associates, Inc. provides water, natural resources, and environmental solutions. It offers water resources services, including water supply development, water resources planning, water recycling and reuse, water infrastructure engineering, storm water quality management, hydrologic analyses, water quality investigations and treatment, watershed management, water rights, modeling, information solutions, public involvement, and instrumentation/automation; and environmental services, such as regulatory compliance, natural resource services, environmental site assessments, site characterization, remediation, landfill and disposal facility support, mining services, modeling, public involvement, instrumentation/automation, and information solutions. The company also provides environmental litigation and expert support services; soil testing and research services, including soil properties testing, instrumentation and automation, sensor calibration, and research and development; information solutions, such as site visualization and analysis, data management, geographic information systems, custom applications, instrumentation/automation, and modeling; and engineering services, including remediation, disposal facility support, mining services, and water infrastructure. It serves energy providers, government agencies, mining industry, landfill and disposal facilities, attorneys, transportation market, agriculture market, and land developers. Daniel B. Stephens &amp; Associates, Inc. was founded in 1984 and is based in Albuquerque, New Mexico with additional offices in Santa Barbara, Oakland, and Newport Beach, California; Austin and Lubbock, Texas; and Durango, Colorado.</t>
  </si>
  <si>
    <t>Albuquerque</t>
  </si>
  <si>
    <t>New Mexico</t>
  </si>
  <si>
    <t>treatment; recycling; landfill; land; associates; disposal; remediation; instrumentation; soil; watershed; storm; serves energy; reuse; resources services; litigation; geographic information systems; expert support services; expert support; custom applications; attorneys; facility; regulatory compliance; rights; natural resource; characterization; investigations; analyses; government agencies; regulatory; developers; properties; expert; natural resources; calibration; agencies; resource; compliance; facilities</t>
  </si>
  <si>
    <t>044e613c37502f29b65f01382241101f</t>
  </si>
  <si>
    <t>Byrne Engineering Inc.</t>
  </si>
  <si>
    <t>Byrne Engineering Inc. provides consulting engineering services in Canada and internationally. It offers civil, structural, mechanical, and electrical engineering services. Its areas of expertise includes mining, smelting, and mineral processing; movable structures, including bridges, jetty cranes, jib cranes, and marine locks; fixed bridge rehabilitation; and building rehabilitation, structures and manufacturing facilities, recreation and sports facilities, machine design and product development, failure analysis and advanced finite element analysis, pre-start health and safety reviews, and steel processing, as well as industrial equipment design, installation, and commissioning. The company also provides consulting services to other engineering firms and to corporate engineering groups who may require specialized experience in a specific field or temporary assistance in connection with peak workload. It serves sectors, such as design/build, industrial, bridges and heavy moving structures, municipal, residential rehabilitation, and pre-start health and safety reviews. The company was founded in 1966 and is based in Burlington, Canada. As of September 28, 2009, Byrne Engineering Inc. operates as a subsidiary of Ameresco Canada Inc.</t>
  </si>
  <si>
    <t>Burlington</t>
  </si>
  <si>
    <t>Ameresco, Inc.</t>
  </si>
  <si>
    <t>rehabilitation; municipal; cranes; commissioning; civil; bridges; reviews; health and safety; structures; workload; well as industrial; steel processing; smelting; recreation; offers civil; movable; manufacturing facilities; machine design; locks; jib cranes; jib; finite element analysis; finite element; failure analysis; element analysis; advanced finite element; advanced finite; pre; finite; facilities; element; bridge; temporary; peak; groups; connection; health; assistance; moving; fixed; specialized; build; specific</t>
  </si>
  <si>
    <t>77c6143546e4dd3c5dc71bc06b9bca1e</t>
  </si>
  <si>
    <t>Aqualyng AS</t>
  </si>
  <si>
    <t>Aqualyng AS develops, supplies, and installs reverse osmosis (RO) desalination plants worldwide. The company offers Fast Water, a series of modular water treatment plants based on RO technology that serves the water supply needs of power, construction, oil and gas, petrochemicals, agriculture, chemicals, mining and minerals, metal processing, food and beverage, and water bottling industries. It also designs, builds, owns, and operates desalination plants for producing various qualities of water; and sells the product water. In addition, the company offers commissioning, installation, technical assistance, regular servicing, and remote monitoring services for its Fast Water series. Aqualyng AS was founded in 2002 and is based in Vanvikan, Norway.</t>
  </si>
  <si>
    <t>Vanvikan</t>
  </si>
  <si>
    <t>Nord-TrÃ¸ndelag</t>
  </si>
  <si>
    <t>CLSA Capital Partners (2); IL&amp;FS Investment Managers Limited; International Finance Corporation; Viking Venture AS; Staur Private Equity AS; Pareto Forvaltning AS</t>
  </si>
  <si>
    <t>series; remote monitoring services; remote monitoring; petrochemicals; monitoring services; mining and minerals; commissioning; reverse osmosis; osmosis; bottling; owns; regular; installs; builds; assistance; reverse; producing; modular</t>
  </si>
  <si>
    <t>4953569c0ab54f9c3e2823fdaa4af091</t>
  </si>
  <si>
    <t>Indian Seamless Group</t>
  </si>
  <si>
    <t>http://www.indianseamless.co.in</t>
  </si>
  <si>
    <t>Indian Seamless Group, through its subsidiaries, engages in steel and tubes, aerospace, engineering services, port and power, and consumer lighting businesses in India and internationally. It manufactures engineering steels and precision seamless tubes for use in power, oil and gas, automotive, hydraulic cylinders and line pipes, drilling and mining, construction, general engineering, and other industries; cold drawn tubes and components for the hydraulic cylinder industry; and machined tubular components for various applications across industries. The company also manufactures aircraft; provides design to build, systems integration repairs and overhaul, and general aviation services; and operates an aviation park. In addition, it provides engineering services, such as product design and development, design validation, manufacturing engineering, and embedded solutions to aerospace, industrial, transportation, and energy sectors; operates a port and a thermal power plant; and offers home lighting solutions. Indian Seamless Group was incorporated in 1995 and is based in Pune, India.</t>
  </si>
  <si>
    <t>Pune</t>
  </si>
  <si>
    <t>Maharashtra</t>
  </si>
  <si>
    <t>steels; seamless; machined; hydraulic; cylinders; cylinder; aircraft; tubes; port; lighting; aviation; tubular; thermal power; seamless tubes; precision seamless tubes; precision seamless; park; indian; hydraulic cylinders; hydraulic cylinder; drilling and mining; drawn; cold drawn; aviation services; design and development; validation; overhaul; cold; embedded; thermal; consumer; build</t>
  </si>
  <si>
    <t>4e65d8af6cda90d0b902964900a8ea25</t>
  </si>
  <si>
    <t>Opportunity Group Holdings Ltd.</t>
  </si>
  <si>
    <t>As of July 12, 2010, Opportunity Group Holdings Ltd. went out of business. Opportunity Group Holdings Ltd., through its subsidiaries, provides steel processing, heavy engineering, spring manufacturing, and information technology services. The company offers centre less bar grinding, bar peeling and straightening, and automatic bar sawing, as well as bar engineering, stainless steel, tool steel spring steel, and nickel alloy processing services for power generation, petro-chemical, off highway vehicles and equipment, industrial plant and quarrying, defense, spring manufacture, automotive, tooling industry, and precision engineering applications. It also offers heavy engineering services for mining, oil and gas exploration, construction, road and rail, civil engineering, titan lifting, and water steel sectors in the United Kingdom and internationally. In addition, the company manufactures coil springs for commercial vehicles and car, railway and light urban rail, oil and gas, quarrying and mining, agricultural, and aerospace applications. Further, it offers information technology solutions, including system development and integration, network supply and setup, service and support contracts, plan printers/copiers, cabling and data, hardware and software supply, telephone and CCTV application, and document management to education, local authorities, engineering and manufacturing, and distribution and logistical support markets. The company was incorporated in 2007 and is based in Sheffield, United Kingdom.</t>
  </si>
  <si>
    <t>tooling; spring; precision engineering; grinding; civil; car; cabling; quarrying; holdings; vehicles and equipment; urban rail; telephone; steel processing; services for mining; sawing; printers; petro chemical; petro; peeling; network supply; logistical; local authorities; engineering and manufacturing; document management; copiers; commercial vehicles; coil; authorities; setup; service and support; nickel; highway; hardware and software; centre; technology services; lifting; document; plan; civil engineering; railway; alloy; local; road; urban; automatic; light; hardware</t>
  </si>
  <si>
    <t>21c830e3fc7398c10ed42ace190756e2</t>
  </si>
  <si>
    <t>Sumitomo Metal Mining Co., Ltd.</t>
  </si>
  <si>
    <t>http://www.smm.co.jp</t>
  </si>
  <si>
    <t>Sumitomo Metal Mining Co., Ltd., together with its subsidiaries, engages in mining, smelting and refining, semiconductor and advanced materials manufacturing, and other businesses in Japan and internationally. It operates through three segments: Mineral Resources, Smelting &amp; Refining, and Materials. The Mineral Resources segment is involved in the exploration, development, production, and sale of non-ferrous metal resources, such as gold, silver, copper concentrates, and copper. The Smelting &amp; Refining segment primarily engages in smelting and selling copper, nickel, ferro-nickel, zinc, and lead, as well as chemical products; and precious metals, including gold, silver, and platinum. The Materials segment is primarily involved in the manufacture, processing, and sale of semiconductor materials comprising lead frames, tape materials, and substrates; and advanced materials consisting of pastes, powder materials, battery materials, and crystalline materials. This segment also manufactures and sells automotive exhaust processing, chemical, petroleum refining, and desulfurization catalysts, as well as autoclaved lightweight concrete products; and lubricants. The company also engages in real estate and technical engineering businesses. The company was formerly known as Seika Kogyo (Mining) Co., Ltd. and changed its name to Sumitomo Metal Mining Co., Ltd. in June 1952. Sumitomo Metal Mining Co., Ltd. was founded in 1590 and is headquartered in Tokyo, Japan.</t>
  </si>
  <si>
    <t>5713 (The Tokyo Stock Exchange); SMM (London Stock Exchange); 5713 (Obsolete - formerly Osaka Securities Exchange (OSE)); STMN.F (Pink Sheets LLC); S19 (Deutsche Boerse AG)</t>
  </si>
  <si>
    <t>smelting; refining; sumitomo; silver; mineral resources; nickel; copper; advanced materials; involved; semiconductor; lead; gold; zinc; three segments; tape; substrates; semiconductor materials; refining segment; precious metals; platinum; petroleum refining; pastes; lead frames; ferrous metal; ferro; exhaust; engages in mining; concentrates; catalysts; battery materials; lubricants; consisting; precious; powder; ferrous; frames; lightweight; concrete; real estate; estate; battery; petroleum; three</t>
  </si>
  <si>
    <t>15cc6a5080c9476fe633b98ec51a075e</t>
  </si>
  <si>
    <t>Tech Allies Consulting, LLC</t>
  </si>
  <si>
    <t>http://www.techalliesconsulting.com</t>
  </si>
  <si>
    <t>Tech Allies Consulting, LLC operates as an SAP implementation and mobility project development company. It offers SAP staff augmentation and implementation, mobility solutions, RFID, and outsources support services. The company serves customers in the areas of oil and gas, mining, retail, government, financial, and manufacturing services. Tech Allies Consulting, LLC is based in Cincinnati, Ohio. It has offices in Chicago, Illinois; Cincinnati and Cleveland, Ohio; Tampa, Florida; Dallas, Texas; Mexico City, Mexico; and Toronto, Canada.</t>
  </si>
  <si>
    <t>Cincinnati</t>
  </si>
  <si>
    <t>sap; rfid; mobility; staff augmentation; offers sap; mobility solutions; augmentation; allies; tech; staff</t>
  </si>
  <si>
    <t>http://www.davranetworks.com</t>
  </si>
  <si>
    <t>Davra Networks Limited, an enterprise software company, develops network automation, machine to machine (M2M), and Internet of things solutions for communications networks. The company offers RuBAN Suite and RuBAN Appliance, a network automation and cellular 3G\4G M2M management solution for various business verticals, such as transport, bus, rail, ATM machines, vending, gas and oil, and smart grid; and Platinum Support that is designed for critical platform and network support. It also provides network automation audit service; and NetInsights training and certification programs for network professionals and engineers. In addition, the company offers fleet management, smart healthcare, ATM and POS, and remote security solutions. Furthermore, it offers network management solutions; Cisco 819 integrated services router, a router that works across various vertical markets; and Cisco Embedded Event Manager that provides embedded systems management in Cisco network devices. The company was incorporated in 2010 and is based in Dublin, Ireland.</t>
  </si>
  <si>
    <t>Dublin Business Innovation Centre, Investment Arm (4); Enterprise Equity (Irl) Limited (4); Investec Ventures Ireland Ltd (3); Delta Partners Limited (2); Delta Partners, LP; Enterprise Ireland, Investment Arm</t>
  </si>
  <si>
    <t>user experience; Cell LTE Backhaul; RuBAN; Cisco network devices; Davra Networks; RuBAN IoT AEP; RuBAN Cell LTE; LTE Backhaul Assurance; Cisco based networks; network automation; Cisco EEM; IoT AEP platform; application enablement platform; service delivery; Cisco Embedded Event; Drive Tests RuBAN; enterprise software company; RuBAN Platform; network management solutions; RuBAN Suite; RuBAN Appliance; sensor based systems; 4G LTE networks; M2M management solution; Proactive Network Management; complete IoT AEP; available IoT AEP; RuBANâ„¢ IoT AEP; network automation audit; Event Manager; service creation; Cisco IOS Software; Davra Networks Limited; affective Network Automation; IoT Application Enablement; syslog collectors; Cisco Systems; remote security solutions; mobile network environment; Embedded Syslog Manager; Radio Access Network; future IoT deployments; cellular connected networks; big data service; 3G/4G LTE environments; IOT open API; mobile service delivery; key embedded technologies; systems management; communications networks</t>
  </si>
  <si>
    <t>uptime; treatment; things; specialties; smart; remote management; radio; promises; premise; packet; networks; networked; machine to machine; limiting; limit; iot platform; iot; internet of things; intelligent; identification; connectivity; connected devices; cloud based; cloud; cisco; certification; big data; big; backhaul; message; lte; messages; manager; severity; service delivery; atm; cellular; embedded; enablement; collectors; application enablement; logging; assurance; connected; layer; event; vending; uploading; underlying; troubleshooting; tcp; smart grid; sensor based; remote security; pos; policies; patients; network management; network devices; language; lan; ios; ec; constantly; communications networks; centralized; based systems; cell; servers; local; transit; route; extremely; defined; onboard; fault; essential; advantage; takes; networking; feature; availability; mobility; continuous; detectors; delivery; visibility; common; grid; configuration; detailed; levels; fleet; interface; vertical; operator; countries; specific; health; driven</t>
  </si>
  <si>
    <t>http://www.groundmetrics.com</t>
  </si>
  <si>
    <t>GroundMetrics, Inc. develops and commercializes land-based electromagnetic (EM) sensing systems. Its technologies are used for various types of resistivity and EM surveys that range from traditional controlled source EM and induced polarization surveys to reservoir imaging survey methods, such as borehole-to-surface EM and depth-to-surface EM. The company provides survey and monitoring services to oil, gas, geothermal, and mining companies worldwide, as well as the U.S. Department of Energy and the California Energy Commission. GroundMetrics, Inc. was founded in 2010 and is based in San Diego, California.</t>
  </si>
  <si>
    <t>Crescent Ridge Partners Ventures (2); Tech Coast Angels Inc. (2); La Costa Investment Group LLC; The Rady School of Management at the University of California, Endowment Arm</t>
  </si>
  <si>
    <t>electromagnetic sensor; electromagnetic sensor systems; electromagnetic sensor technology; enhanced oil recovery; QUASAR Federal Systems; land-based EM sensing; advanced electromagnetic sensor; monitoring services; cutting-edge electromagnetic sensor; proprietary electromagnetic sensor; geothermal companies; GroundMetrics; oil reservoir monitoring; ground electromagnetic sensing; capacitive eQubeâ„¢ sensors; capacitive E-field sensors; mineral exploration; entirely new type; company QUASAR Federal; noise cancellation method; wireless 24-bit DAQ; noise mitigation method; noise mitgation methods; arid regions; Middle East; South America; Improved Oil Recovery; mineral companies. echnology; proprietary narrow-azimuth borehole; geophysical applications; long-term monitoring applications; borehole transmitter technology; geophysical survey company; Foundation SBIR program; free space configuration; Government-funded research collaboration; mining companies. hardware.; robust coupling approach; new class; world leader; advanced survey; controlled-source EM; electric-field sensors; new applications; BSEM surveys; manmade noise; local noise</t>
  </si>
  <si>
    <t>surveys; survey; monitoring services; land; em; combination; hz; electromagnetic sensor; electromagnetic; noise; oil and mineral; mt; capacitive; borehole; geothermal; land based; exploration and production; electromagnetic sensor technology; commercialize; azimuth; reservoir; sensor technology; sensor system; federal; ip; geophysical; regions; recovery; sensor systems; enhanced; common; proprietary; leader; class; source; working; sensing; versions; utilizes patented; unlock; transmitter; term monitoring applications; term monitoring; systems for oil; system consists; strategic alliances; stability; sister; separately; sensing devices; seeks; resource exploration; reservoir monitoring; reservoir imaging; pursuing; proprietary sensors; polarization; players; originally developed; originally; nearby; narrow; monitoring for enhanced; monitoring applications; mitigation; license; induced polarization; induced; geophysical survey; funding; free space; exclusive license; exclusive; eor; energy and mining; economics; defense and security; coupling; characterize; bit; background; alliances; advancements; program; directly; technology offers; prime; funded; foundation; counter; conduct; will enable; cutting edge; contractor; band; technological; security applications; improves; department of defense; created</t>
  </si>
  <si>
    <t>961b1a16e02021cc4c909953ed003123</t>
  </si>
  <si>
    <t>Anderson Precision Gears Ltd</t>
  </si>
  <si>
    <t>As of March 13,2016 Anderson Precision Gears Ltd went out of business. Anderson Precision Gears Ltd manufactures and supplies gears. It offers spur, helical, straight bevel, and internal gears. The company also manufactures components to meet the requirements of a range of engineering applications that range from heavy duty complex gearboxes and valve bodies to simple cylindrical and cubic components. It serves rail traction, aerospace, power generation, mining, heavy automotive, oil and gas, and renewable energy industries in the United Kingdom and internationally. Anderson Precision Gears Ltd was founded in 1899 and is based in Motherwell, United Kingdom.</t>
  </si>
  <si>
    <t>Motherwell</t>
  </si>
  <si>
    <t>Lancashire</t>
  </si>
  <si>
    <t>valve; manufactures and supplies; gears; gearboxes; cylindrical; traction; supplies gears; straight; spur; serves rail; precision gears; meet the requirements; helical; bevel; bodies; heavy duty; internal; renewable energy; renewable; duty; meet; complex; requirements</t>
  </si>
  <si>
    <t>287b0ade467492e04960f8f92562abd6</t>
  </si>
  <si>
    <t>Terrabotics Ltd.</t>
  </si>
  <si>
    <t>http://terrabotics.co</t>
  </si>
  <si>
    <t>Terrabotics Ltd. develops automated solutions that allow organizations working in remote and hazardous environments to make informed decisions. The company engages in transforming satellite, aerial, and UAV imagery into 3D terrain data and 2.5D elevation models. It also provides algorithms to solve real-world problems using petabytes of space, aerial, and UAV imagery and remote sensing data. The companyÂ’s solutions also enable users to plan pipelines, measure volumes, assess flood risk, map drainage, select sites, assess visual impact, predict signal propagation, and model noise pollution. It serves energy, mining, construction, and environment sectors worldwide. The company was incorporated in 2013 and is based in London, United Kingdom.</t>
  </si>
  <si>
    <t>elevation models. mapping; UAV/drone imagery; terrain data; high precision; terabytes</t>
  </si>
  <si>
    <t>uav; transform; terabytes; mapping services; imagery; elevation models; elevation; drone; true; terrain; high precision; models; satellite</t>
  </si>
  <si>
    <t>0ac4d1fa3317ab207da56a7a473e952d</t>
  </si>
  <si>
    <t>Risk Capital Management Partners LLC</t>
  </si>
  <si>
    <t>As of June 19, 2006, Risk Capital Management Partners LLC was acquired by Towers Perrin. Risk Capital Management Partners LLC, doing business as Risk Capital, operates as a management consulting company. The company offers risk and transaction advisory services and solutions to chemical and mineral producers, electricity and gas utilities, energy marketers, integrated energy producers, and financial services industry. It provides advisory services in the areas of analytics and metrics, bankruptcy support, capital structure, control structure, credit rating analysis, deep trading audit, enterprise-wide risk, expert witness, hedge effectiveness, and derivative valuation. The company also offers advisory services on hedge and hedging policy, interest rate/foreign exchange risk, investor relations, litigation support, merger and acquisition support, performance measurement and benchmarking, policy and procedures, portfolio management, procurement, risk disclosure, risk management principles and philosophy, stakeholder relations, strategic advisory, structured/complex deals, and valuation. In addition, it provides software solutions, which include AcuRisk, Collateral At Risk, Dynamic Ratings Analyzer, MinRisk, Potential Peak Exposure, and Sovereign Credit Guarantee solutions to measure, manage, and monitor risks. The company was founded in 1999 and is based in New York, New York. It has regional offices in Denver and Calgary.</t>
  </si>
  <si>
    <t>Willis Towers Watson Public Limited Company</t>
  </si>
  <si>
    <t>software solutions; relations; producers; monitor; hedge; valuation; policy; capital; structure; witness; transaction advisory; transaction; stakeholder; ratings; rating; procurement; procedures; portfolio management; philosophy; merger and acquisition; merger; marketers; management principles; litigation; interest rate; hedging; foreign exchange; foreign; expert witness; energy producers; disclosure; derivative; deals; capital structure; benchmarking; bankruptcy; guarantee; services and solutions; principles; exposure; audit; structured; peak; effectiveness; trading; expert; electricity; regional; exchange; interest</t>
  </si>
  <si>
    <t>software solutions; relations; producers; monitor; hedge; valuation; policy; capital; structure; witness; transaction advisory; transaction; stakeholder; ratings; rating; procurement; procedures; portfolio management; philosophy; merger and acquisition; merger; marketers; management principles; litigation; interest rate; hedging; foreign exchange; foreign; expert witness; energy producers; disclosure; derivative; deals; capital structure; benchmarking; bankruptcy; guarantee; services and solutions; principles; exposure; audit; structured; peak; effectiveness; trading; expert; electricity; regional; exchange; interest; dynamic; potential; portfolio; deep; measure; partners; complex; acquisition; wide</t>
  </si>
  <si>
    <t>http://fischerblock.com</t>
  </si>
  <si>
    <t>Fischer Block, Inc. provides a technology to the electrical power industry with a solution to embed advanced high-speed sensors throughout the electrical grid internationally. It offers ASAP Grid Sensor Analytics System, a solution to simplify the installation, operation, and maintenance of large and distributed sensor network; fault anticipation and detection, substation monitoring, synchro phasor streaming, power quality, troubleshooting, distributed energy resources monitoring, and cyber threat reduction solutions; intelligent recording devices; and ASAP Pro Software Analytics System, which analyzes three-phase RMS and high-speed data. The company serves wind integration, inverting solar, transportation, manufacturing, oil and gas, chemical processing, mining, and hydro power industries. Fischer Block, Inc. was incorporated in 2013 and is based in Royersford, Pennsylvania with sales and support offices in the United States and internationally.</t>
  </si>
  <si>
    <t>Ben Franklin Technology Partners of Southeastern Pennsylvania, Investment Arm (2)</t>
  </si>
  <si>
    <t>Fischer Block; Fischer Block solution; Industrial Internet; data analytics; unprecedented value proposition; widely deployed platform; advanced high-speed sensors; data analytics solutions; electrical power industry; Industrial Internet platform; energy reliability; installation time; power outages; traditional alternatives; available resources; wide applications; market solutions; related industries; chemical processing; sensor technology; predictive analysis; overall quality; unique solution; new wiring; optimal performance; industry standard; robust economy; worker productivity; electrical grid; data analytic algorithms; energy sector; power outage; High efficiency solutions; Reliable data source; Better electrical performance; clean renewable energy; better environmental sustainability; Reduced temperature emissions; utilities; critical data; SMART sensors; industry sectors; intelligent sensors; industry assets; time-sensitive action; industry networks; critical equipment; Higher efficiencies; fraction; built-in intelligence</t>
  </si>
  <si>
    <t>smarter; smart; predictive; networks; monitor; intelligent; installations; industrial internet; data analytics; connectivity; commissioning; block; fraction; months; ii; worker; wiring; substations; substation; solutions utilize; predictive analysis; outages; outage; internet platform; industry standard; industrial internet platform; hundreds of thousands; high efficiency; forefront; embed; dramatically; dollars; distributed sensor; data analytics solutions; contributing; consuming; applying; analytics solutions; analysis techniques; alternatives; alternatively; advanced high; unprecedented; efficiencies; reliably; reduced; completed; grid; increasing; sensor technology; economy; robust; utilize; strong; millions; generating; efficiently; year; prevent; maintain; thousands; reliability; high speed; deployed; hundreds; increased; life; improve; productivity; techniques; number; troubleshooting; triggered; time sensitive; technicians; sustained; software and advanced; smart sensors; reduced operating costs; reduced operating; operational efficiencies; minimizing; minimize; key benefits; ideal platform; facing; environmental sustainability; efficiency solutions; direct response; data analytic; cyber; critical equipment; critical data; critical assets; constraints; avoid; analysis algorithms; ageing; advanced data; ability to create</t>
  </si>
  <si>
    <t>79d9a768076d2d6ae23769bbc7d54eb9</t>
  </si>
  <si>
    <t>Accurate Locators Inc.</t>
  </si>
  <si>
    <t>http://www.accuratelocators.com</t>
  </si>
  <si>
    <t>Accurate Locators Inc. manufactures and sells instruments for detecting, treasure hunting, locating, and deeper detection applications. It offers 3D imaging locators and underground surveyor apparatus for use in gold prospecting, gold detection, treasure hunting, mining, and utility locations; and metal detectors, ground penetrating radars, cable and pipe locators for utilities, treasure detectors, and security wands and uprights. The company also provides underground imager apparatus, blanket antennas and pulse induction detectors, 3D multi sensor imaging systems, visual imaging sensor system metal detectors, geophysical metal detectors, underground geo-surveyors, and gold/water/cave locators. In addition, it provides service and support to private and public groups, and individuals. The company offers its products through dealers worldwide. Accurate Locators Inc. was founded in 1992 and is based in Gold Hill, Oregon. As of June 13, 2013, Accurate Locators Inc. opeartes as a subsidiary of Gold Hill Resources, Inc.</t>
  </si>
  <si>
    <t>Gold Hill</t>
  </si>
  <si>
    <t>underground surveyor apparatus / imaging sensor system / visual imaging sensor / gold prospecting</t>
  </si>
  <si>
    <t>Gold Hill Resources, Inc.</t>
  </si>
  <si>
    <t>locators; geo; cable; treasure; metal detectors; detectors; treasure hunting; apparatus; hunting; gold; imaging; visual imaging sensor; visual imaging; underground surveyor apparatus; underground surveyor; surveyors; surveyor apparatus; surveyor; pulse induction; prospecting; private and public; penetrating radars; multi sensor; induction; imaging systems; imaging sensor system; imaging sensor; imaging locators; imager; ground penetrating radars; gold prospecting; detection applications; deeper; cave; blanket; service and support; antennas; radars; detecting; pulse; sensor system; individuals; dealers; penetrating; groups; ground penetrating; geophysical; visual; locations</t>
  </si>
  <si>
    <t>e4ce7c0e7f4ed561bb3fcb97ceaa9352</t>
  </si>
  <si>
    <t>Envitech Energies inc.</t>
  </si>
  <si>
    <t>http://www.envitech.com</t>
  </si>
  <si>
    <t>Envitech Energies inc. engages in the design, manufacture, and supply of electrification systems for transportation, renewable energy, utilities, and mining markets. The company offers rail electrical equipment and solutions for urban transportation applications, including traction rectifiers, traction power components, trackside braking energy absorption devices, and automatic grounding and energy storage solutions; and products to integrate renewable energy in grid-connected and autonomous network applications, such as power conversion, storage of energy, and real time control and monitoring solutions. It also offers low voltage AC switchgear cabinets for power distribution applications in hydro electric production and distribution facilities; and traction power and AC/DC switchgear equipment for the mining industry. The company also offers regulation, wayside braking resistance, energy optimization and wind/solar/hydro controllers, and grid inverter solutions; and provides standard and renewable energy engineering services. It serves customers worldwide. The company was founded in 1989 and is based in Pointe-Claire, Canada. As of December 19, 2011, Envitech Energies inc. operates as a subsidiary of ABB Ltd.</t>
  </si>
  <si>
    <t>Pointe-Claire</t>
  </si>
  <si>
    <t>wind; traction; autonomous; switchgear; braking; hydro; ac; renewable energy; renewable; grid; time control; rectifiers; real time control; production and distribution; power distribution; network applications; inverter; hydro electric; grounding; grid connected; equipment and solutions; energy storage; cabinets; absorption; resistance; regulation; low voltage; monitoring solutions; storage; conversion; dc; connected; voltage; controllers; solar; urban; optimization; automatic; facilities</t>
  </si>
  <si>
    <t>a767aea52237ac8527526c856e5c93e8</t>
  </si>
  <si>
    <t>NHP Electrical Engineering Products Pty Ltd</t>
  </si>
  <si>
    <t>http://www.nhp.com.au</t>
  </si>
  <si>
    <t>NHP Electrical Engineering Products Pty Ltd. manufactures and distributes industrial electrical and automation products, systems, and solutions. The company specializes in motor control, power distribution, and automation systems. It offers automation solutions for factory and process automation industries; safety products for workplace applications; energy meters and power quality analyzers; and motor control and drives, such as electronic starting, controlling, and protection products. The company also provides enclosures and climate control solutions, field switching and sensing, hazardous area equipment, operator control devices, plugs, sockets and switches, power distribution and protection solutions, power quality products, process control systems, renewable energy solutions, and timers and control relays. In addition, it offers process instrumentation solutions for flow, level, pressure, analytics, temperature, recording, and digital communications applications. Further, the company provides signaling devices, such as general safety warning, process control, fire, and evacuation applications. Furthermore, it offers termination and wiring systems, including screw and screw-less terminals, terminal accessories, cable ducting, and pre-wired cable looms. The company serves mining, manufacturing, water and wastewater, infrastructure, commercial buildings, pulp, paper and timber, processing plants, oil and gas, and food and beverage industries. It also sells its products online. NHP Electrical Engineering Products Pty Ltd. was founded in 1968 and is based in Richmond, Australia with locations in Australia and New Zealand.</t>
  </si>
  <si>
    <t>Victoria</t>
  </si>
  <si>
    <t>wired; power distribution; motor control; cable; screw; motor; workplace; wiring; timers; timber; sockets; signaling; renewable energy solutions; relays; process instrumentation; process automation industries; plugs; manufactures and distributes; instrumentation solutions; hazardous area; factory and process; evacuation; energy meters; enclosures; ducting; digital communications; control relays; control devices; commercial buildings; climate control; automation solutions; automation industries; recording; process automation; terminals; terminal; warning; factory; climate; meters; hazardous; drives; renewable energy; operator; renewable; instrumentation; pressure; pre; specializes; flow</t>
  </si>
  <si>
    <t>wired; power distribution; motor control; cable; screw; motor; workplace; wiring; timers; timber; sockets; signaling; renewable energy solutions; relays; process instrumentation; process automation industries; plugs; manufactures and distributes; instrumentation solutions; hazardous area; factory and process; evacuation; energy meters; enclosures; ducting; digital communications; control relays; control devices; commercial buildings; climate control; automation solutions; automation industries; recording; process automation; terminals; terminal; warning; factory; climate; meters; hazardous; drives; renewable energy; operator; renewable; instrumentation; pressure; pre; specializes; flow; temperature; online; sensing</t>
  </si>
  <si>
    <t>3478e5784ff8f1df7619bd871225501d</t>
  </si>
  <si>
    <t>Isentropic Limited</t>
  </si>
  <si>
    <t>http://www.isentropic.co.uk</t>
  </si>
  <si>
    <t>Isentropic Limited develops pumped heat electricity storage (PHES) technology to store and recover electricity. The companyÂ’s PHES device enables to store and recover electrical energy to prevent disruptions to the electricity supply. Its PHES devices are used in power generation and distribution companies in the United Kingdom. The company was founded in 2007 and is based in Fareham, United Kingdom.</t>
  </si>
  <si>
    <t>Fareham</t>
  </si>
  <si>
    <t>Hampshire</t>
  </si>
  <si>
    <t>Energy Technologies Institute LLP</t>
  </si>
  <si>
    <t>heat electricity storage; large-scale electricity storage; electricity storage technology; large-scale energy storage; suitable storage technology; non-fossil fuel-based sources; fossil fuel-based generation; highly reversible processes; Isentropic Limited; power generation; electricity supply; renewable energy sources; mineral particulate; heat pump machine; integrated heat exchange; certain thermodynamic processes; best grid points; storage. information technology; environmentally harmful chemicals; gas cycle machine; electricity. electronics. energy; storage medium; PHES devices; electrical energy; PHES Technology; distribution companies; United Kingdom; thermodynamic approach; well-proven technology; power levels; heat engine; thermodynamic devices; nuclear power; de-commissioning costs; cost-effective method; user demand; high capital; generation capacity; container warming; hot container; cold container; new technology; demand variability; Nuclear plants; smaller number; peak load; local geography; flow batteries; peak efficiency; original temperatures</t>
  </si>
  <si>
    <t>wind; recover; pumped; pump; promises; heat; cooling; commissioning; circuit; electricity; energy storage; particulate; fossil fuel; fossil; excess; large scale; suitable; store; storage; peak; cycle; nuclear; medium; exchange; sources; recovery; sites; scale; wisdom; wind and solar; viable; variations; temperatures; technology developed; storage system; specially designed; specially; second; renewables; recovered; received; proven technology; power levels; peak efficiency; passing; isolation; involve; inefficient; incorporation; harmful; geography; generation and distribution; environmentally; energy sources; de commissioning; crushed; convenient; accounts; replace; nuclear power; fuel; batteries; vessel; hydro; de; cold; handle; close; availability; forms; prevent; led; hot; capital; capacity; local; grid; generator; load; currently; generate; drives; solar; levels; conventional; renewable energy; renewable; number; flow; proprietary; efficiency; create; best; device</t>
  </si>
  <si>
    <t>5b73a76f4185a0276ec7d3b7d056cccc</t>
  </si>
  <si>
    <t>Best &amp; Crompton Engineering Ltd.</t>
  </si>
  <si>
    <t>http://www.bestcrompton.com</t>
  </si>
  <si>
    <t>Best &amp; Crompton Engg. Limited manufactures and sells industrial pumps and castings for industrial and automobile applications in India. The company offers split case, multi stage, non-clog, marine, end suction, BCP, slurry, top, and vertical pumps used in power, irrigation, water supply, marine, sea water, waste water, steel, refining, mining, pulp and paper, sewage, sugar, heating, firefighting, booster, air conditioning, chemical, and reverse osmosis applications. It also provides castings comprising ferrous machine moulds for automotive, agriculture and irrigation, and power applications, as well as for concrete mixers and machine components; ferrous hand moulds for cement and press, and power applications, as well as for pumps; and non-ferrous products. In addition, the company offers plugs and sockets, interlocked switch sockets, and fully interlocked switch sockets. Further, it provides electrical machines, such as beacon train lighting equipment for conventional and air conditioned coaches; and rectifier regulator units, which rectify the AC voltage to DC voltage. Best &amp; Crompton Engg. Limited also exports its products. The company was formerly known as Best &amp; Co. Ltd. and changed its name to Best &amp; Crompton Engg. Limited in June 1975. The company was founded in 1879 and is based in Chennai, India. Best &amp; Crompton Engg. Limited is a subsidiary of Indo Asian Holdings Limited.</t>
  </si>
  <si>
    <t>Tamil Nadu</t>
  </si>
  <si>
    <t>B &amp; C Holdings Ltd</t>
  </si>
  <si>
    <t>500046 (Mumbai Stock Exchange); BECREL (National Stock Exchange of India)</t>
  </si>
  <si>
    <t>sockets; pumps; castings; automobile; ferrous; moulds; irrigation; voltage; best; slurry; sewage; reverse osmosis; rectifier; plugs; osmosis; multi stage; mixers; machine components; lighting equipment; industrial pumps; firefighting; electrical machines; beacon; bcp; agriculture and irrigation; sugar; press; ac; lighting; dc; reverse; refining; concrete; sea; train; heating; exports; top; conventional; vertical; hand; waste</t>
  </si>
  <si>
    <t>1ff3a56f-ed73-b736-96ec-1f0e8a0d193c</t>
  </si>
  <si>
    <t>CSQ Research</t>
  </si>
  <si>
    <t>http://www.csq1.org</t>
  </si>
  <si>
    <t>CSQ Research is a Robotics and Government Policy Think-tank researching Automation and Sustainable Societies.</t>
  </si>
  <si>
    <t>tank; robotics; industrial automation; drones; autonomous vehicles; autonomous; artificial intelligence; artificial; societies; researching; policy; mining technology</t>
  </si>
  <si>
    <t>Certain data and content provided by https://www.crunchbase.com/organization/csq-research</t>
  </si>
  <si>
    <t>99f5e195f8ed57b3b8e152a3e6f0528f</t>
  </si>
  <si>
    <t>Trimex Minerals Private Limited</t>
  </si>
  <si>
    <t>http://www.trimexind.com</t>
  </si>
  <si>
    <t>Trimex Minerals Private Limited owns and operates mineral mines in India to produce industrial minerals. Its products include iron ore as a raw material for steel, feldspar for ceramic applications, potash feldspar, and barite that is used as a heavy additive in oil well drilling mud. It exports its industrial minerals to manufacturing companies worldwide. The company caters to steel, ceramic, glass, mud drilling, and refractory industries. Trimex Minerals was incorporated in 1991 and is based in Chennai, India.</t>
  </si>
  <si>
    <t>mud; additive; ceramic; refractory industries; refractory; raw material; potash; include iron ore; iron ore; owns; caters; glass; exports; raw; ore; produce</t>
  </si>
  <si>
    <t>ec168d223c75ea5b0c984d395742e825</t>
  </si>
  <si>
    <t>Watlow Electric Manufacturing Company</t>
  </si>
  <si>
    <t>http://www.watlow.com</t>
  </si>
  <si>
    <t>Watlow Electric Manufacturing Company designs, manufactures, and sells industrial electric heaters, temperature sensors, and controllers. The company offers cartridge/insertion, tubular, flexible, immersion, circulation, fluid delivery, air, high-temperature, specialty, strip/clamp-on, band/barrel, nozzle, and radiant heaters, as well as thermostats and accessories; and sensor products, such as thermocouples, resistance temperature sensors, wires, mineral insulated cables, and accessories. It also offers controllers, including integrated multi-function controllers, temperature and process controllers, limits and scanners, power switching devices, operator interfaces, indicators, data loggers, and control panels, as well as supporting software and accessories. The company serves semiconductor processing, environmental chambers, energy processes, diesel, medical and foodservice equipment, life sciences, photovoltaic, plastics, aerospace, and packaging industries in the United States and internationally. It offers its products through its sales offices and a distributor network. The company was founded in 1922 and is based in Saint Louis, Missouri with manufacturing facilities in Columbia, Hannibal, and St. Louis, Missouri; Richmond, Illinois; Winona, Minnesota; Queretaro, Mexico; Kronau, Germany; Shanghai, China; and Singapore. It has sales offices in the United States, Canada, Mexico/America Latina, Europe, Asia, Australia, and the Middle East/Africa. The company has technology centers in Fenton, Missouri; Los Gatos, California; and Kuchl, Austria.</t>
  </si>
  <si>
    <t>Saint Louis</t>
  </si>
  <si>
    <t>wires; temperature sensors; specialty; sales offices; limits; diesel; cables; heaters; controllers; temperature; well as supporting; tubular; thermostats; thermocouples; resistance temperature; radiant; process controllers; mineral insulated; louis; loggers; insulated; immersion; foodservice; electric heaters; distributor network; data loggers; clamp; circulation; chambers; cartridge; barrel; resistance; multi function; control panels; photovoltaic; band; america; high temperature; indicators; life sciences; interfaces; semiconductor; function; sciences; panels; centers; operator; delivery; life</t>
  </si>
  <si>
    <t>ba7d3ac6723bcb2e0451a5685854d4ba</t>
  </si>
  <si>
    <t>Aqua Metrology Systems Limited</t>
  </si>
  <si>
    <t>http://www.aquametrologysystems.com</t>
  </si>
  <si>
    <t>Aqua Metrology Systems Limited develops online and offline analytical instruments for detection of water contaminants, specifically disinfection by-products and trace metals, across municipal and industrial markets. The company develops and commercializes online and offline analytical solutions for regulated contaminants in drinking water, process water, and wastewater. It offers THM-100, an automated online trihalomethane (THM) monitor for the detection and determination of THM levels; THM-100GS, an online/offline THM analyzer that provides features and benefits of the online THM-100 monitor, with the additional benefit of operating in a manual mode; and THM-100Multi, an online multi-point THM monitor, which offers features and benefits of the online THM-100 monitor, with the additional benefit of being able to analyze up to three online sources on the same instrument. The company also provides MetalGuard, an automated online water quality monitor that monitors multiple streams from various points in a water treatment process for the determination of trace metal contaminants; MetalGuard online/offline monitor, a trace metal contaminant monitor with the additional benefit of operating in a manual mode; SafeGuard, an offline water quality analyzer to determine contaminants through an automated trace metals analysis process; and SafeGuard Duo Online/Offline Analyzer to determine trace metal contaminants through an automated online analysis process using either a Nano-Band or Meniscus sensor technology. In addition, it offers replacement parts. The company serves customers in agriculture, coal-fired power stations, corrosion monitoring and control, drinking water, environmental monitoring, food and beverage, general chemical industry, mining, fracking and smelters, oil refining, plating, semiconductor and electronics, solar energy, and wastewater sectors. Aqua Metrology Systems Limited was founded in 2007 and is based in Sunnyvale, California.</t>
  </si>
  <si>
    <t>offline; municipal; monitors; monitor; trace; contaminants; trace metal; trace metals; safeguard; determination; online; benefit; manual; determine; analytical; benefits; regulated; online analysis; nano; multi point; metrology systems; metrology; metals analysis; gs; disinfection; develops and commercializes; contaminant; commercializes; automated trace; analytical instruments; streams; replacement parts; band; features; sensor technology; sources; levels; replacement; three</t>
  </si>
  <si>
    <t>http://www.swansonindustries.com</t>
  </si>
  <si>
    <t>Swanson Industries, Inc. manufactures, remanufactures, repairs and maintains, and distributes hydraulic cylinders. It offers long wall mine shields, refurbished mono-rail products, mining pumps and pump stations, hydraulic pump motors, valves, and refurbished specialty winches and fabrication products; mining equipment, hydraulic supports, mining drilling supplies, and hydraulic replacement parts and supplies; long-stroke large-bore, motion-compensator, production and drilling riser, heavy duty, harsh environment, double-ended, double-acting, single-acting plunger, CMC, and wide line tensioner cylinders; and pneumatic cylinders, and stock and custom seals, as well as tie-rod, telescopic, and electro-positioned cylinders. The company also engages in laser welding, laser cladding, inertia/friction welding, industrial chrome plating, original equipment manufacturer engineering, and precision machining activities. It provides its products for various industries, such as mining, off-highway, heavy equipment, off-shore oil and gas, steel, forestry equipment, mobile equipment, petro-chemical, transit and railroad, small machinery, drilling, and agriculture markets worldwide. The company was founded in 1964 and is headquartered in Morgantown, West Virginia with facilities in North America and South America; and China.</t>
  </si>
  <si>
    <t>AEA Investors LP</t>
  </si>
  <si>
    <t>valves; specialty; pumps; pump; precision machining; machining; laser; hydraulic; cylinders; bore; acting; double; welding; winches; tie; stroke; shore oil; shore; seals; remanufactures; railroad; production and drilling; positioned; plating; petro chemical; petro; original equipment manufacturer; offers long; long wall; hydraulic pump; hydraulic cylinders; harsh environment; friction; equipment manufacturer; compensator; cladding; chrome; maintains; highway; transit; replacement parts; wall; pneumatic; harsh; electro; stock; heavy duty; manufacturer; motion; forestry</t>
  </si>
  <si>
    <t>valves; specialty; pumps; pump; precision machining; machining; laser; hydraulic; cylinders; bore; acting; double; welding; winches; tie; stroke; shore oil; shore; seals; remanufactures; railroad; production and drilling; positioned; plating; petro chemical; petro; original equipment manufacturer; offers long; long wall; hydraulic pump; hydraulic cylinders; harsh environment; friction; equipment manufacturer; compensator; cladding; chrome; maintains; highway; transit; replacement parts; wall; pneumatic; harsh; electro; stock; heavy duty; manufacturer; motion; forestry; replacement; stations; duty; motors; activities; wide</t>
  </si>
  <si>
    <t>eb3fab2a847bf7c3557abed2e91bea8e</t>
  </si>
  <si>
    <t>WinSaga InfoSolutions Pvt. Ltd.</t>
  </si>
  <si>
    <t>http://www.cvbhejo.com</t>
  </si>
  <si>
    <t>WinSaga InfoSolutions Pvt. Ltd. operates Cvbhejo.com, a mobile and Internet based regional job platform. Its regional platform enables job seekers to register online or through mobile SMS. The company offers jobs in various categories, such as accounts; administration/HR/IR, back office/office assistant, operations, production/quality control/assurance, and public relations/communications; banking services and finance; and Autocad, automobile, architecture/interior design, electrical and electronics, oil and gas, civil/construction/structural, industrial/mechanical/automotive, and ITI/diploma/technicians, mining/metallurgy. WinSaga InfoSolutions Pvt. Ltd. also provides jobs in other categories, including advertising//events/PR/MR, BPO/KPO/analytics/research, call center executives/tele caller, training and development, FMCG/food/beverage/restaurant service, logistics/supply chain/purchase, and maintenance/repair (facilities and machinery); pharmacy, doctor/diagnosis, and nurse/medical support and assistant; and professors and assistant professors, teachers, and lecturers and trainers. In addition, the company offers jobs in other categories, such as IT software-programming, IT-hardware/telecom/technical staff/support, and Web/graphic design/visualizer; agriculture/fisheries and forestry/dairy, construction labors, content/journalism, general work, guards/security services, hotels/restaurants/airlines/travels, and secretary/front office/data entry; marketing/telemarketing, retail/general, and sales/BD; and science and technology/chemistry. WinSaga InfoSolutions Pvt. Ltd. provides jobs in Jaipur, Udaipur, Kota, Jodhpur, Ajmer, Alwar, Banswara, Bhilwara, Chittorgarh, Dungarpur, Jaisalmer, Jalore, Rajsamand, Sikar, Sirohi, Sri Ganganagar, Hyderabad, Ahmedabad, Gurgaon, Bikaner, Pali, Kanpur Nagar, Kolkata, Lucknow, Diu, Dausa, Ghaziabad, Surat, and Sawai Madhopur. The company was incorporated in 2012 and is based in Udaipur, India.</t>
  </si>
  <si>
    <t>Udaipur</t>
  </si>
  <si>
    <t>Rajasthan</t>
  </si>
  <si>
    <t>The Morpheus, Prior to Change in Line of Business</t>
  </si>
  <si>
    <t>India. information technology; recruitment platform</t>
  </si>
  <si>
    <t>recruitment</t>
  </si>
  <si>
    <t>a7d80e68f9be7b2318e1da2a74445f6e</t>
  </si>
  <si>
    <t>Autonomous Solutions, Inc.</t>
  </si>
  <si>
    <t>http://www.asirobots.com</t>
  </si>
  <si>
    <t>Autonomous Solutions, Inc. designs and manufactures unmanned vehicles, software, and components for various industrial and agricultural customers, and government/military agencies in the United States. The company offers Chaos, a small robot platform for military and industrial operations, which is used in various applications, including mobile and unmanned surveillance, rough terrain scouting, and pulling or carrying ammunition or wounded soldiers in dangerous areas; Automated Polaris Ranger platform, an ATV platform that enables a single operator to perform complex troop assistance, border patrol, and perimeter security missions with multiple vehicles from one location; and Spector under-vehicle inspection system, an omni-directional platform that performs under-vehicle visual inspections for weapons, explosives, or other contraband and suspicious activities. It also provides vehicle automation kits; Guideline robotic convoy system for military convoys in active combat zones, military base logistics, highway speed convoys, construction equipment convoys, and more; and Forecast 3D laser system that enables to navigate an autonomous vehicle in multi-obstacle/multi-vehicle situations. In addition, the company offers Mobius command and control software, a robotics software system for unmanned vehicle systems using the SAE AS-4 protocol for agriculture, construction, military, automotive testing, and mining industries; Vantage obstacle detection and avoidance software system, which generates maps, and plots and executes course directions around detected obstacles; and TruSpective, a 3D navigation and manipulation software that uses a 3D sensor and camera to create a real-time rendering of a robot and world as a control window. Autonomous Solutions, Inc. has a strategic agreement with DRS Technologies Inc. The company was founded in 2000 and is based in Petersboro, Utah.</t>
  </si>
  <si>
    <t>Petersboro</t>
  </si>
  <si>
    <t>follower vehicle; lead vehicle; guidelineâ„¢ sensor; disparate robotic assets; SAE AS-4 protocol; fully autonomous operation; tether cord; simple tele-operation; weather conditions; vehicle automation; length data; unmanned systems; seamless operation; long trailer; GPS data; world leader; OEM-independent hardware; software interface; software solutions; path; Mobiusâ„¢; JAUS; ASI; angle; modifications; sensors; reverse</t>
  </si>
  <si>
    <t>unmanned systems; software solutions; robotic; rf; path; guideline; fully autonomous; autonomous; lead; weather conditions; trailer; tele operation; tele; seamless; sae; responding; respond; planned; modifications; front; equally; disparate; depend; complicated; commanding; autonomous operation; attaching; angle; hardware and software; generates; protocol; weather; length; reverse; installed; maintain; mounted; independent; ranging; leader; driven; oem; gps; years; delivers; interface; light; assets; hardware</t>
  </si>
  <si>
    <t>d483eae08bf757734acdbea298d8d75a</t>
  </si>
  <si>
    <t>Esstek CNC</t>
  </si>
  <si>
    <t>http://www.esstek.com.au</t>
  </si>
  <si>
    <t>Esstek CNC manufactures and supplies tools and components, and engineering services to the mining, defence, communication, electronics, and research and development industries. Its products include atomiser unions, frames, lense holders, muzzle velocity, sensor housing, rotary couplings, and adaptors. The company is based in Pooraka, Australia. As of December 8, 2009, Esstek CNC operates as a subsidiary of Levett Engineering Pty. Ltd.</t>
  </si>
  <si>
    <t>Pooraka</t>
  </si>
  <si>
    <t>Levett Engineering Pty. Ltd.</t>
  </si>
  <si>
    <t>unions; sensor housing; manufactures and supplies; holders; defence; cnc; adaptors; velocity; housing; couplings; frames; rotary</t>
  </si>
  <si>
    <t>http://www.marksmanranging.com</t>
  </si>
  <si>
    <t>1670000 Alberta Ltd. designs and deploys drilling solutions for the oil and gas sector. It offers Marksman Magnetic Ranging Tool, an active magnetic ranging system for precision wellbore placement applications, including steam assisted gravity drainage (SAGD), infield drilling and mature well pair replacement, toe-to-heel injection, collision avoidance, coal bed methane complex completion, and mining and civil engineering projects requiring precision wellbore placement. The company also provides Marksman Synthetic Steering System, an active magnetic ranging system that provides wellbore positioning for multi-well pad drilling locations. In addition, it offers consulting in the areas of magnetic ranging projects, survey management, SAGD pad design, and directional drilling optimization. The company was incorporated in 2012 and is based in Edmonton, Canada. As of April 22, 2015, 1670000 Alberta Ltd. operates as a subsidiary of Scientific Drilling International, Inc.</t>
  </si>
  <si>
    <t>Scientific Drilling International, Inc.</t>
  </si>
  <si>
    <t>survey; ranging system; injection; collision; civil; alberta; magnetic; pad; ranging; active; survey management; pair; mining and civil; directional drilling; directional; deploys; collision avoidance; coal bed methane; coal bed; bed methane; synthetic; steam; gravity; assisted; steering; methane; drainage; completion; bed; avoidance; civil engineering; positioning; replacement; locations; complex; optimization</t>
  </si>
  <si>
    <t>611259d6976ccc6efccbb74342a8240f</t>
  </si>
  <si>
    <t>Merrick &amp; Company, Inc.</t>
  </si>
  <si>
    <t>http://www.merrick.com</t>
  </si>
  <si>
    <t>Merrick &amp; Company, Inc. provides engineering, architecture, design-build, surveying, planning, and geospatial services. It offers engineering services, such as mechanical, electrical, civil, structural, and process engineering, as well as plumbing and piping design, instrumentation and controls, nuclear technology, fire protection, material handling and custom equipment design, security, and communications and alarms systems; architecture services, including planning, feasibility studies, programming, interior design, cost estimating, scheduling, and construction administration; and design-build services. The company also provides commissioning services, such as new building and enhanced commissioning, commissioning for LEED, retro/re-commissioning, de-commissioning, regulatory compliance, guideline advisors, ASTM 2500 compliance, remedial engineering, transitional operation support, BMS optimization, HVAC integration, HAZOP/SWIFT studies, and O&amp;M planning/support; and planning services, including master and site planning, due diligence, greenway and park planning, re-zoning, and public hearings. In addition, it offers boundary and cadastral, route and alignment, topographic, high definition, differential GPS control network, construction and cross-section, high precision deformation, utility location, hydrographic, drainage, mineral retracement, and ground control surveys; monitoring projects for structural movement; surveys under hazardous environmental conditions; blue booking; and expert witness. Further, it offers geospatial services, including LiDAR, hyperspectral, photogrammetry, multi-sensor data fusion, surveying, satellite imagery, MARS software, and application development. It serves energy, national security, nuclear, life sciences, infrastructure, water resources, and geospatial markets worldwide. The company was founded in 1955 and is headquartered in Greenwood Village, Colorado with additional offices in the United States, Europe, Mexico, and Canada.</t>
  </si>
  <si>
    <t>topographic; surveys; surveying; photogrammetry; imagery; ground control; geospatial; feasibility; commissioning; civil; design build; studies; nuclear; architecture; zoning; witness; site planning; serves energy; satellite imagery; plumbing; planning services; park; operation support; national security; multi sensor data; multi sensor; monitoring projects; mars; interior; instrumentation and controls; hydrographic; high definition; hearings; guideline; feasibility studies; expert witness; estimating; diligence; deformation; de commissioning; data fusion; commissioning services; build services; boundary; astm; advisors; sensor data; regulatory compliance; master; differential</t>
  </si>
  <si>
    <t>topographic; surveys; surveying; photogrammetry; imagery; ground control; geospatial; feasibility; commissioning; civil; design build; studies; nuclear; architecture; zoning; witness; site planning; serves energy; satellite imagery; plumbing; planning services; park; operation support; national security; multi sensor data; multi sensor; monitoring projects; mars; interior; instrumentation and controls; hydrographic; high definition; hearings; guideline; feasibility studies; expert witness; estimating; diligence; deformation; de commissioning; data fusion; commissioning services; build services; boundary; astm; advisors; sensor data; regulatory compliance; master; differential; piping; definition; compliance; scheduling; route; programming; drainage; build; lidar; hyperspectral; fusion; blue; alignment; movement; hvac; de; administration; alarms; regulatory; expert; hazardous; enhanced; life sciences; high precision; sciences; cross; material handling; instrumentation; national; gps; satellite; location; optimization; life</t>
  </si>
  <si>
    <t>7b25a7893b3bdfc7f7a34b06150de056</t>
  </si>
  <si>
    <t>Sky-Watch a/s</t>
  </si>
  <si>
    <t>http://www.sky-watch.dk</t>
  </si>
  <si>
    <t>Sky-Watch a/s develops remote controlled helicopters for detailed map making applications. Its surveillance unmanned aerial vehicles are used in mine clearance, visual inspection, environment, and defense applications. The company was founded in 2009 and is based in Aalborg, Denmark.</t>
  </si>
  <si>
    <t>Aalborg</t>
  </si>
  <si>
    <t>North Denmark Region</t>
  </si>
  <si>
    <t>watch; visual inspection; unmanned aerial vehicles; unmanned aerial; sky; remote controlled; map; inspection; helicopters; defense applications; aerial vehicles; detailed; visual</t>
  </si>
  <si>
    <t>fda5a2914a4dcfbc0b734ce8a14314e7</t>
  </si>
  <si>
    <t>Mingas-Power GmbH</t>
  </si>
  <si>
    <t>http://www.mingas-power.de</t>
  </si>
  <si>
    <t>Mingas-Power GmbH provides electrical and thermal power for households. The company also offers project development services that include exploration and evaluation, analysis of feasibility and of economic reason, engineering, site development, and official approval processing; and plant construction services, such as mine gas extraction, mine gas processing plants, gas engine BHPP of electric power, and energy distribution into the existing infrastructure. It also provides management services that include operation management, commercial management, and electricity and heat production, as well as measurement, control, and regulation by means of remote technology; and maintenance and repair, remote monitoring, and spare parts services. The company was founded in 2001 and is based in Essen, Germany. Mingas-Power GmbH operates as a subsidiary of STEAG GmbH.</t>
  </si>
  <si>
    <t>Essen</t>
  </si>
  <si>
    <t>North Rhine-Westphalia</t>
  </si>
  <si>
    <t>Ksbg Kommunale Beteiligungsgesellschaft Gmbh &amp; Co. Kg</t>
  </si>
  <si>
    <t>services that include; remote monitoring; heat; feasibility; thermal power; reason; operation management; official; maintenance and repair; include operation; households; gas extraction; gas engine; exploration and evaluation; existing infrastructure; electricity and heat; approval; regulation; extraction; electricity; spare parts; evaluation; thermal; existing</t>
  </si>
  <si>
    <t>http://www.clearpathrobotics.com</t>
  </si>
  <si>
    <t>Clearpath Robotics Inc. designs and manufactures unmanned vehicles for industrial applications. The company offers robotic utility vehicles, unmanned ground vehicles, heavy load material transporters, omnidirectional platforms, and learning platforms for mining, military, and agricultural research; hummingbird and pelican UAVs for dynamic aerial control or multi-robot research; unmanned surface vessels; and accessories, such as sensors, manipulators and actuators, controllers, computers and networking products, infrastructure products, and other accessories. It also offers systems design, perception and mapping, navigation and control, simulation, research and consulting, support and maintenance, materials handling, and industrial services. The company was founded in 2009 and is based in Kitchener, Canada.</t>
  </si>
  <si>
    <t>GE Ventures (3); Eclipse Ventures, LLC (2); RRE Ventures LLC (2); iNovia Capital (2); SVB Silicon Valley Bank, Investment Arm; Caterpillar Ventures; Federal Economic Development Agency for Southern Ontario</t>
  </si>
  <si>
    <t>Great Robot Starts; open source; robotic utility vehicle; largest all-terrain robot; open source robot; all-terrain mobile robot; Robot Operating; self-driving vehicle technology; JACO Robot Arm; robot platforms; industrial robot; Grizzly Robotic Utility; factory robot; fastest growing robotics; robotics community; prototyping field robotics; personal robotics development; best unmanned vehicles; robot applications; robot base; single-point hitch vehicle; complex autonomous systems; precision high-torque drivetrain; rapid prototyping; all-electric robotic utility; advanced manipulation research; Great Fundamentals; best low-cost hardware; great payload-to-weight ratio; advanced software packages; compact design; capable autonomous platform; jet propulsion; mid-size unmanned surface; manufacturing. robotics. software; anti-fouling differential jet; incredibly shallow profile; extended life battery; water jet propulsion; lengthy set-up procedure; Clearpath Robotics; ROS Community; Extreme Research; ROS compatibility; agricultural research; OPEN COMMUNITY; controls research; research algorithms; precision control; TEST DRIVE</t>
  </si>
  <si>
    <t>uptime; unmanned vehicles; self driving; robotics; robotic; robot; propulsion; payloads; payload; helicopter; computer vision; car; autonomous; arm; ros; open source; grizzly; great; community; technology and services; tap; robot operating system; robot operating; rapid prototyping; libraries; join; prototyping; low cost; customization; source; vessel; extreme; jet; open; terrain; compact; growing; turn; rapid; driving; built; today; portable; world's leading; world's best; will save; unmanned surface vessel; unmanned surface; tractor; surface vessel; software packages; skid; shallow; seamlessly integrated; save time; retrieval; responsive; ratio; range of payloads; range of hardware; propulsion system; procedure; popular; person; perfect; park; parallel; open community; ons; mind; manipulation; lengthy; laptop; introducing; innovators; huge; horsepower; highly capable; high torque; headaches; gyro; grab; fouling; featuring; deliver maximum; compatibility; charge; carefully; breeze; brands; book; autonomous systems; attachments; agility; agile; advanced software; add ons; drive; hardware; differential</t>
  </si>
  <si>
    <t>dbe73cdbf271c0742ac304f74619df74</t>
  </si>
  <si>
    <t>Kharkiv Machine Building Plant Svitlo Shakhtarya OJSC</t>
  </si>
  <si>
    <t>http://www.shaht.kharkov.ua</t>
  </si>
  <si>
    <t>Kharkiv Machine Building Plant Svitlo Shakhtarya OJSC produces scrape conveyors used in coal mining. The company is based in Kharkiv, Ukraine. As of January 8, 2013, Kharkiv Machine Building Plant Svitlo Shakhtarya OJSC operates as a subsidiary of Ukrainian Machine Building Holding Limited.</t>
  </si>
  <si>
    <t>HMBZ (PFTS Ukraine Stock Exchange)</t>
  </si>
  <si>
    <t>scrape; machine building plant; machine building; conveyors; produces</t>
  </si>
  <si>
    <t>http://www.svt.com.au</t>
  </si>
  <si>
    <t>SVT Holdings Pty Ltd., doing business as SVT Engineering Consultants, provides engineering consultancy services in the areas of noise, vibration, corrosion, and pressure to customers worldwide. The company offers design and asset support, as well as troubleshooting services. It also provides acoustical design, environmental noise impact assessment, human vibration, industrial noise troubleshooting, occupational noise management, strategic exposure elimination and reduction, and underwater noise services; and acoustic induced vibration studies, computational fluid dynamics, dynamic stress and fatigue analysis, finite element analysis, flow induced vibration studies, pipe stress analysis, piping noise and vibration troubleshooting, pulsation analysis and control, risk based SBF management, structural dynamics troubleshooting, and water hammer and surge analysis. In addition, the company offers cathodic protection, failure analysis, fitness for service, high temperature service, laboratory and site evaluation, and risk based inspection; machine performance analysis, machine troubleshooting, predictive maintenance, rotor dynamics, and others; and non-intrusive inspection, pressure equipment, advanced finite element analysis, and integrity assessment. It serves oil and gas, mining and minerals processing, and utility sectors. The company was founded in 1987 and is based in West Leederville, Australia. As of April 5, 2016, SVT Holdings Pty Ltd. operates as a subsidiary of John Wood Group PLC.</t>
  </si>
  <si>
    <t>John Wood Group PLC</t>
  </si>
  <si>
    <t>underwater; troubleshooting; rotor; predictive; mining and minerals; inspection; noise; induced; finite element analysis; finite element; element analysis; vibration; finite; dynamics; stress; holdings; element; studies; pressure; surge; predictive maintenance; intrusive; impact assessment; hammer; fluid dynamics; fitness; fatigue analysis; failure analysis; computational fluid dynamics; computational fluid; computational; advanced finite element; advanced finite; fatigue; piping; exposure; occupational; integrity; high temperature; dynamic; evaluation; impact; flow; temperature</t>
  </si>
  <si>
    <t>511d5bc4042204573c4378ab791fce8d</t>
  </si>
  <si>
    <t>Linton Park, plc</t>
  </si>
  <si>
    <t>Linton Park plc, a holding company, engages in agriculture, food storage, engineering, and pharmaceutical activities. The company operates through four segments: Agriculture, Food Storage and Distribution, Engineering, and Pharmaceutical. Agriculture and Horticulture segment produces primarily tea, coffee, citrus fruits, table grapes, edible nuts, avocados, rubber, pineapples, and forestry. In addition, the segment also has livestock operations in Kenya and Brazil, and general arable farming operations in Brazil. Food Storage and Distribution segment provides storage and primary distribution services for food manufacturers, as well as consolidation, order selection, and distribution for the food service industry. It also processes and distributes frozen fish for hotels, restaurants, and caterers. Engineering segment provides various engineering services, including machining, fabrication, and metal finishing for oil and gas, as well as involves in food processing, construction, and mining activities. This segment also operates as a subcontract metal finisher to the aerospace, defense, and general engineering industries. In addition, it also focuses in profile flame cutting and area precision surface grinding. Pharmaceuticals segment develops and produces pharmaceutical ingredients and solid dosage forms, as well as medicinal teas. Linton Park, plc principally operates in the United Kingdom, continental Europe, Africa, Australasia, Asia, North America, and South America. The company was formerly known as Eastern Produce Holdings Limited and changed its name to Linton Park, plc in July, 1990. The company was incorporated in 1957 and is based in Maidstone, United Kingdom. Linton Park plc operates as a subsidiary of Camellia PLC.</t>
  </si>
  <si>
    <t>Maidstone</t>
  </si>
  <si>
    <t>The Camellia Private Trust Company Limited</t>
  </si>
  <si>
    <t>LPK (London Stock Exchange AIM Market)</t>
  </si>
  <si>
    <t>park; machining; grinding; plc; storage; activities; well as involves; surface grinding; principally; nuts; metal finishing; livestock; ingredients; horticulture; frozen; flame; fish; distribution services; develops and produces; continental; consolidation; coffee; citrus; involves; hotels; farming; produces; holding; finishing; forms; selection; primary; solid; forestry; order; cutting; manufacturers</t>
  </si>
  <si>
    <t>7c446141133f902761e45ea0c93ebf6e</t>
  </si>
  <si>
    <t>Hitachi Consulting Corporation</t>
  </si>
  <si>
    <t>http://www.hitachiconsulting.com</t>
  </si>
  <si>
    <t>Hitachi Consulting Corporation provides strategic business consulting services. The company provides management consulting services, including business insights and analytics, operational strategy and transformation, organization effectiveness, and sustainability; business process outsourcing and IT outsourcing services; and technology solutions, such as application development and integration, enterprise technologies, Internet of Things, Microsoft, Oracle, and SAP. It serves Fortune 500, Global 100, and midmarket companies in aerospace and defense, chemicals, communication, consumer and retail, energy and utilities, financial services and private equity, government and security, healthcare, high tech and software, industrial, life sciences, metals and mining, and transportation industries. The company was formerly known as Experio Solutions Corporation and changed its name to Hitachi Consulting Corporation in May 2003. Hitachi Consulting Corporation was founded in 2000 and is based in Dallas, Texas with offices in North America, Europe, the Middle East, and Asia. It has global delivery centers in India and China; and big data research laboratories in the United Kingdom and the United States. Hitachi Consulting Corporation operates as a subsidiary of Hitachi, Ltd.</t>
  </si>
  <si>
    <t>Hitachi, Ltd.</t>
  </si>
  <si>
    <t>supply chain; services; management; performance management; business intelligence; financial services; consumer products; solutions; health care; performance management solutions; infrastructure management services; supply chain services; enterprise application services; responsive asset management; product lifecycle management; environmental sustainability solutions; supply chain strategy; supply chain analytics; strategic information systems; Managed Services; Content Management; Channel Solutions; High-Tech Industries; Technology Consultancy; management consulting; corporate management; Microsoft Platform; field services; Managment Consulting; cross-functional needs; application management; Public Sector; finance solutions; private cloud; marketing solutions; technology selection; business process; enterprise architecture; operational effectiveness; logistics optimization; public sectors</t>
  </si>
  <si>
    <t>media and entertainment; high tech; cloud computing; cloud; care; business intelligence; health care; channel; functional; tech; entertainment; media; well as software; sourcing; solutions that address; serves aerospace; responsive; procurement; operational effectiveness; offers business intelligence; migration; infrastructure management; environmental sustainability; content management; computing services; cloud computing services; consumer; microsoft; field services; execution; sap; transformation; sustainability; aerospace and defense; health; effectiveness; selection; content; computing; cross; asset management; architecture; optimization; delivery; operational; logistics</t>
  </si>
  <si>
    <t>fe9bc075ba9a3c3adc0d61c29f2f372c</t>
  </si>
  <si>
    <t>Frequency Engineering Laboratories</t>
  </si>
  <si>
    <t xml:space="preserve">Frequency Engineering Laboratories was acquired by Sensytech, Inc. on 02/01/2002. FEL is a manufacturing and engineering company specializing in the production of AN/SLQ-25A Surface Ship Torpedo Defense System, AN/SRQ-4 Shipboard Radio Terminal for the LAMPS System, MK-65 Quickstrike Mine, and selected other contracts.
 </t>
  </si>
  <si>
    <t>The Boeing Company</t>
  </si>
  <si>
    <t>torpedo defense; torpedo; shipboard; radio; manufacturing and engineering; lamps; selected; terminal; specializing; ship</t>
  </si>
  <si>
    <t>aacf7f826caa86d67787e010a3225aed</t>
  </si>
  <si>
    <t>Black-I Robotics, Inc.</t>
  </si>
  <si>
    <t>http://www.blackirobotics.com</t>
  </si>
  <si>
    <t>Black-I Robotics, Inc. designs, manufactures, and sells autonomous and semi-autonomous unmanned ground vehicles for military, research, and law enforcement sectors in the United States and internationally. It offers mine rescue robots and electric unmanned ground vehicles. The company was incorporated in 2006 and is based in Tyngsboro, Massachusetts.</t>
  </si>
  <si>
    <t>Tyngsboro</t>
  </si>
  <si>
    <t>unmanned ground vehicles; Black-I Robotics; Black-I Robotics designs; generation LandShark Arm; LandShark UGV; Unmanned Ground Vehicle; LandShark chassis; six-wheeled Unmanned Ground; Mid-Sized Unmanned Ground; mission modules; Unmanned robotics; robotic platforms; mobile robotic platforms; LandShark series; Gemini Scout; terrain robotic chassis; remote control vehicle; intelligent robotic arms; fully autonomous robot; wide variety; bomb disabling vehicles; robotic applications. manufacturing; sophisticated semi-autonomous behavior; common UGV investment; unmanned vehicles; human navigation assistance; human intervention; Semi-Autonomous UGVs; high end automobilies; line-of-sight visual observation; remote sensory input; standard base chassis; teleoperated UGV; ground plane; digital radio modules; arm Black-I; party add-on modules; end effectors; High performance pan-tilt; explosive gaseous environments; arm attachments; mobile platforms; chemical sensor platform; autonomous UGV; zoom camera turrets; patented articulating sections; extremely hazardous environments; Sandia National Laboratories; backhoe digging device; autonomous vehicle</t>
  </si>
  <si>
    <t>unmanned vehicles; unmanned ground; tanks; sonar; serve; sensory; robotics; robotic; rescue; remotely; reconnaissance; radio; payloads; objects; object; learning; ir; intelligent; fully autonomous; fuel tanks; explosive; develops unmanned; collision; cars; cameras; camera; borne; autonomous vehicle; autonomous; arms; arm; ugv; black; unmanned ground vehicles; ground vehicles; chassis; semi autonomous; scout; gemini; attachments; robot; semi; assistance; feet; robots; reach; surroundings; situations; robotic platforms; robotic applications; predetermined; intervention; ieds; human intervention; examples; digging; dangerous; began; series; plane; mid; modules; route; lift; extremely; department of defense; affordable; robust; third; wide variety; strong; sized; connection; third party; module; party; hazardous; operator; department; mounted; trucks; gain; platforms; driving; mission; add; visual; today; work for extended; window; video cameras; vertically; unmanned ground vehicle; turrets; tilt; third generation; teleoperation; tasked; swat; square</t>
  </si>
  <si>
    <t>272f2c012ff7d50c1cf60c6c083caf43</t>
  </si>
  <si>
    <t>RBC Bearings Incorporated</t>
  </si>
  <si>
    <t>http://www.rbcbearings.com</t>
  </si>
  <si>
    <t>RBC Bearings Incorporated manufactures and markets engineered precision bearings and products primarily in North America, Europe, Asia, and Latin America. It operates in four segments: Plain Bearings, Roller Bearings, Ball Bearings, and Engineered Products. The Plain Bearings segment produces plain bearings with self-lubricating or metal-to-metal designs, including rod end bearings, spherical plain bearings, and journal bearings that are primarily used to rectify misalignments in various mechanical components, such as aircraft controls, helicopter rotors, or in heavy mining and construction equipment. The Roller Bearings segment provides heavy duty needle roller bearings with inner rings, tapered roller bearings, track rollers, and aircraft roller bearings, which are anti-friction bearings that use rollers instead of balls. The Ball Bearings segment specializes in high precision aerospace, airframe control, thin section, and industrial ball bearings that utilize high precision ball elements to reduce friction in high speed applications. The Engineered Products segment offers engineered hydraulics and valves for aircraft and submarine applications, and aerospace and defense aftermarket services; fasteners; precision mechanical components, which are used in various general industrial applications; and machine tool collets that are used for holding circular or rod like pieces in a lathe or other machine. It serves the construction and mining, oil and natural resource extraction, heavy truck, rail and train, packaging, semiconductor machinery, and other general industrial markets, as well as aerospace and defense markets. The company offers its products through direct sales force, and a network of industrial and aerospace distributors. RBC Bearings Incorporated is headquartered in Oxford, Connecticut.</t>
  </si>
  <si>
    <t>Oxford</t>
  </si>
  <si>
    <t>ROLL (Nasdaq Global Select); B1X (Deutsche Boerse AG)</t>
  </si>
  <si>
    <t>unique design solutions; RBC Bearings; defense customers; unparalleled level; complex problems; support. manufacturing; aerospace; service; quality</t>
  </si>
  <si>
    <t>unique design; bearings; level of service; complex problems; unparalleled; complex</t>
  </si>
  <si>
    <t>f85084af01e8855249791ac5db26d53e</t>
  </si>
  <si>
    <t>Aerotek Commercial Staffing</t>
  </si>
  <si>
    <t>Aerotek Commercial Staffing provides staffing services for temporary, temporary-to-hire, and direct hire positions in the United States. It recruits general labor, clerical, light technical, skilled trades, and clerical personnel in the manufacturing, transportation, distribution, construction, and mining industries. Aerotek Commercial places certified forklift operators, certified electricians, electrician journeyman, installation managers, machine operators, machinists, mechanics, painters, plumbers, pressman, sheet metal welders, and welders; and clean room personnel, CNC operators, electrical assemblers, electronics technicians, repair technicians, service/maintenance technicians, machinists, machine operators, manufacturing assemblers, quality assurance clerks, quality control clerks, solderers, and test technicians. The company is based in Hanover, Maryland. Aerotek Commercial Staffing operates as a subsidiary of Aerotek Inc.</t>
  </si>
  <si>
    <t>Hanover</t>
  </si>
  <si>
    <t>Allegis Group, Inc.</t>
  </si>
  <si>
    <t>technicians; personnel; cnc; welders; staffing; machine operators; hire; clerical; temporary; certified; operators; staffing services; skilled; services for temporary; positions; mechanics; forklift; clean room; room; sheet metal; labor; assurance; managers; clean; sheet; light</t>
  </si>
  <si>
    <t>ce75b303652840321f2dc821ff0d11ea</t>
  </si>
  <si>
    <t>PERA Global Holdings, Inc.</t>
  </si>
  <si>
    <t>http://www.peraglobal.com</t>
  </si>
  <si>
    <t>PERA Global Holdings, Inc. develops, markets, distributes, and provides support for computer-aided engineering products/solutions and design integration platforms. The company develops computer aided engineering design software. The company also offers IT consultancy services. It serves customers in various market segments, such as aerospace, automotive, shipbuilding, electronics, steel, and heavy industries. PERA Global Holdings, Inc. was founded in 2004 and is based in Beijing, China. PERA Global Holdings, Inc. also has offices in Shanghai, Chengdu, Guangzhou, and Wuhan, China.</t>
  </si>
  <si>
    <t>Pinebridge Investments Asia Limited</t>
  </si>
  <si>
    <t>development; design; process; technology; quality; management; integration; process management; Security Pacific Bank; research; product; innovation; knowledge; data; information technology; innovative design; PERA; Lean; optimization; development process; high-end research; product development process; platform PERA; tools; technology integration; high quality; multidisciplinary optimization; data management; knowledge engineering; market; products; simulation; product innovation; quality design; integrated design; platform PERA PERA; high performance; enterprise; application integration; flagship product; business-oriented product development; efficiency; creative development process; enterprise products; self-sustained product innovation; data integration; Lean Lean; task decomposition; quality process monitoring; task assignment</t>
  </si>
  <si>
    <t>petrochemical; monitoring system; learning; lean; pacific; bank; task; achieve; technology integration; multidisciplinary; collaborative; wisdom; spirit; reuse; promote; formation; flagship; facilitate; decomposition; data integration; closely; cai; cae; assignment; simulation; parameters; establish; oriented; definition; framework; package; enhance; optimization; bus; indicators; improve; efficiency; activities; comprehensive; open; techniques; core; trial; traction; thinking; technology platform; technology innovation; technology driven; technology and services; sustained; survive; succeed; statistical; simulation technology; segmentation; respect; reduce costs; quantitative; provide guidance; proposed; promotion; promoting; product technology; process parameters; process oriented; process monitoring; philosophy; open framework; neural; multi layered; margin; learning and development; learn from experience; layered; kinds; key technologies; key indicators; interaction; improving efficiency; improve product; highly competitive; high margin; high efficiency; experiments; disciplinary; direction; development software; design optimization; design and analysis; correction; core values; convenient; continuity; computer aided; business oriented; breakthrough; boom; behalf; associations; analysis techniques</t>
  </si>
  <si>
    <t>fbb29c7075a131dc6ea5296ad16233a0</t>
  </si>
  <si>
    <t>Fabrika reznog alata a.d.</t>
  </si>
  <si>
    <t>http://fra.co.rs/</t>
  </si>
  <si>
    <t>Fabrika Reznog Alata a.d. manufactures tools for various sorts of treatment of metalic and non metalic materials, woods, papers, and minerals. The companyÂ’s products include hole drilling and finishing, milling, internal and external thread forming, gear and carbide tipped cutting, checking instrument, forming, and special tools, as well as accessories, devices, and machines. It offers special machines for tool production, devices and tooling for machine tools, machine parts drive and transmission units, and sub-assemblies and assemblies for machine manufacturers, packaging machines, and graphic industry machines. The companyÂ’s products are used in metal, automotive, aircraft, machine building, wood, mining, and special-purpose industry. Its products are sold in Germany, the United States, Italy, Iran, Hungary, Russia, the Czech Republic, Japan, France, Australia, Canada, Belgium, Holland, Greece, and Turkey markets. Fabrika Reznog Alata a.d. was founded in 1953 and is based in Cacak, Serbia.</t>
  </si>
  <si>
    <t>Cacak</t>
  </si>
  <si>
    <t>Serbia</t>
  </si>
  <si>
    <t>aircraft / applications in coal / manufactures steel / milling</t>
  </si>
  <si>
    <t>FRCA (Belgrade Stock Exchange)</t>
  </si>
  <si>
    <t>wood; treatment; tooling; milling; gear; forming; aircraft; thread; special purpose; special machines; machine parts; machine manufacturers; internal and external; hole drilling; graphic; checking; carbide; finishing; machine building; hole; purpose; external; internal; cutting; manufacturers; transmission; drive</t>
  </si>
  <si>
    <t>http://safeflightcopters.com</t>
  </si>
  <si>
    <t>Safeflight Copters, LLC engages in designing, developing, and manufacturing multicopter airframes for commercial, industrial, agricultural, and scientific applications. The company offers multicopter kits. It offers products hobby multicopter enthusiast, as well as various other applications, such as infrastructure and asset management, tourism promotional clips, drone photo journalism, construction inspection, mining supervision and documentation, agriculture and stock management, environmental monitoring, real estate viewing and inspection, urban planning, disaster assessment, forest management, insurance claim documentation, and aerial mapping. The company was incorporated in 2012 and is based in Napa, California.</t>
  </si>
  <si>
    <t>multicopter; insurance; inspection; drone; disaster; aerial mapping; documentation; supervision; scientific applications; promotional; hobby; forest management; engages in designing; clips; claim; photo; forest; urban planning; tourism; environmental monitoring; kits; real estate; designing; estate; stock; scientific; asset management; urban</t>
  </si>
  <si>
    <t>http://www.betazi.com</t>
  </si>
  <si>
    <t>BetaZi LLC provides production forecasting solutions for the oil and gas industry worldwide using physics-based predictive analytics. It offers BetaZi, a transformative technology for the analysis and classification of mineral wells, fields, deposits, reservoirs, etc. pertaining to oil, natural gas, water, geothermal fluids, and/or other types of minerals; mining and mineral exploration services; surveying of oil beds and fields; and performing diagnostics. The company's BetaZi is also used to estimate the future effects of stimulation or estimated ultimate recovery (EOR); generate statistical type curves; and solve any number of specific, complicated problems. In addition, it offers Reality Check to calculate EUR of the oil and gas production by generating various decline curves using the given information; calculating the probability of each decline curve occurring; and producing graphical reports to show the client all such curves. BetaZi LLC was incorporated in 2016 and is based in Dover, Delaware with a research office in Truckee, California.</t>
  </si>
  <si>
    <t>Radical Investments</t>
  </si>
  <si>
    <t>production forecasting; physics-based predictive analytics; production forecasting services; Reality Check; production forecasting solutions; Gas Production Forecasting; Water Production Forecasting; gas industry worldwide; predictive analytics technology; various decline curves; mineral exploration services; statistical type curves; multiple BetaZi base; BetaZi Fragility Index; BetaZi analysis service; BetaZi analytical model; Reality Check Deal-Vetting; Production Solutions. bzOnSite; production accounting suite; national oil companies; First-pass data screening/cleaning; Smart Grid Optimization; annual fee contract; oil beds; natural gas; mineral wells; transformative technology; BetaZi module; geothermal fluids; Detailed forecast; complicated problems; future effects; ultimate recovery; Private well data; analysis services; Machine Learning; Carte software; specific needs; data input; graphical reports; case volume; base run; E&amp;P company; partner company; buying options; Concise report; automated tool; risk report; economic modeling</t>
  </si>
  <si>
    <t>surveying; specialties; smart; predictive analytics; predictive; mining and mineral; map; machine learning; learning; forecasting; physics; forecast; curves; statistics; physics based; decline; check; module; total; currently; ultimate; type curves; statistical; spreadsheet; specialties in oil; smart grid; reservoirs; pull data; pull; production accounting; producers; probability; pertaining; national oil; flags; fee; excel spreadsheet; estimated ultimate; estimated; estimate; eor; effects; deposits; decline curves; decline curve; debt; deal; data input; curve; correlates; complicated; calculation; buying; beds; banks; annual; analytics technology; analysis services; accounting; pass; fields; base; red; pricing; geothermal; excel; graphical; apply; purchase; generating; export; choice; analyses; specific; partner; cleaning; natural gas; diagnostics; customize; classification; volume; installed; client; producing; input; grid; detailed; generate; cross; recovery; analytical; evaluation; add; types; future; source; model; customized; type; petroleum</t>
  </si>
  <si>
    <t>Data Technology Services</t>
  </si>
  <si>
    <t>http://www.dtscom.com</t>
  </si>
  <si>
    <t>Data Technology Services supplies and installs satellite communication solutions in North and South America. It offers hand-held satellite phones and satellite routers; wireless broadband systems for drill ships, semi submersible rigs, yachts, sea going and seismic vessels, construction and dive support vessels, lift boats, and derrick barges; and fixed satellite systems for jack-up rigs, special events, forestry, mining, and cattle ranches. The company also provides thermal imaging/video over satellite camera systems that are used for obstacle avoidance and navigation, detecting hazards and various vessels at long ranges, and security on unmanned platforms, as well as for maritime navigation, search and rescue, and security applications. In addition, it offers satellite television solutions; voice and data solutions; and VHF and UHF transceivers, and VHF marine transceivers. Further, the company provides asset tracking services to monitor the location and movement of powered and non-powered movable and mobile assets, including critical energy and maritime assets; and repair, software upgrades, firmware upgrades, preventive maintenance, design and fabrication, remote video streaming, and disaster recovery services. Its products are sold through an online store. Data Technology Services supplies products to maritime markets; oil and gas markets, including petrochemical plants and land support bases, as well as land, air, and sea transportation vessels; and government and military disaster recovery, commercial shipping, recreational boat operators, aviation, and construction industries. The company was founded in 2002 and is based in Breaux Bridge, Louisiana with a sales office in Houston, Texas, as well as an operations office in Oklahoma.</t>
  </si>
  <si>
    <t>vhf; uhf; transceivers; television; search and rescue; rescue; petrochemical; online store; monitor; maritime; land; disaster recovery; disaster; communication solutions; camera; technology services; vessels; satellite; upgrades; rigs; sea; recovery; yachts; wireless broadband; voice and data; vhf and uhf; unmanned platforms; tracking services; thermal imaging; support vessels; supplies and installs; submersible; streaming; special events; satellite systems; satellite phones; satellite communication; routers; remote video; recreational boat; recreational; recovery services; preventive maintenance; obstacle avoidance; obstacle; north; movable; location and movement; jack up rigs; jack</t>
  </si>
  <si>
    <t>vhf; uhf; transceivers; television; search and rescue; rescue; petrochemical; online store; monitor; maritime; land; disaster recovery; disaster; communication solutions; camera; technology services; vessels; satellite; upgrades; rigs; sea; recovery; yachts; wireless broadband; voice and data; vhf and uhf; unmanned platforms; tracking services; thermal imaging; support vessels; supplies and installs; submersible; streaming; special events; satellite systems; satellite phones; satellite communication; routers; remote video; recreational boat; recreational; recovery services; preventive maintenance; obstacle avoidance; obstacle; north; movable; location and movement; jack up rigs; jack; hazards; government and military; fixed satellite; firmware; dive; design and fabrication; data solutions; cattle; camera systems; hand held; boat; preventive; detecting; broadband; boats; lift; security applications; avoidance; asset tracking; semi; ranges; movement; installs; assets; bases; phones; held; ships; events; shipping; seismic; store; forestry; hand; aviation; thermal; operators; location; fixed; imaging; search; platforms; online; tracking; wireless</t>
  </si>
  <si>
    <t>2f0b223db6019b4a8dac0c28f7d7cf97</t>
  </si>
  <si>
    <t>TOMRA Sorting Solutions AS</t>
  </si>
  <si>
    <t>http://www.tomra.com/en/solutions-and-products/sorting-solutions/</t>
  </si>
  <si>
    <t>TOMRA Sorting Solutions AS develops, manufactures, and supplies sensor-based sorting equipment for waste and metal recycling, food, mining, and other industries in Norway and internationally. The company offers sensor-based food sorting machines and food processing technology for fresh and processed food industries; steam peeling equipment for peeling potatoes, carrots, sweet potatoes, red beets, celeriac, swedes, pumpkins, peppers, and chilies; a range of analysis equipment for the food industry specifically targeting French fries and peeled potatoes, as well as small trim, diced, and ground meat; and food processing lines for French fries, snacks and chips, vegetables, and flakes. It also provides sensor-based sorting technology for various applications, including sorting of mixed municipal waste, paper, mixed packaging, and diverse plastics, as well as recovering wire, copper, or aluminum from car shredding operations. In addition, the company offers a range of advanced recognition technologies/sensor-based sorters that recognize ores, such as diamond, gold, limestone, or coal; and sensor-based sorting and processing technology for the tobacco industry. Further, it offers services that include maintenance and service, repairs and spare parts, training programs, and upgrades. TOMRA Sorting Solutions AS was formerly known as Titech AS. The company was founded in 1993 and is based in Asker, Norway. It has recycling equipment testing centers in Koblenz, Germany; Seoul, South Korea; Xiamen, China; Buffalo, New York; and Moriyama, Japan. The company also has mining technology testing centers in Hamburg Germany; Sydney, Australia; Johannesburg, South Africa; and Moscow, Russian Federation, as well as tobacco testing centers in Leuven, Belgium; Xiamen, China; Saitama, Japan; Sacramento, California; and Denver, Colorado. TOMRA Sorting Solutions AS operates as a subsidiary of Tomra Systems ASA.</t>
  </si>
  <si>
    <t>Asker</t>
  </si>
  <si>
    <t>Akershus</t>
  </si>
  <si>
    <t>Tomra Systems ASA</t>
  </si>
  <si>
    <t>wire; sorting; recycling; municipal; car; sensor based; sensor based sorting; based sorting; tobacco; processing technology; peeling; french; mixed; centers; well as small; trim; training programs; tomra; supplies sensor; sorting solutions; sorting equipment; sorters; snacks; recognize; range of advanced; processing lines; ores; offers sensor; municipal waste; meat; maintenance and service; limestone; fresh; equipment for waste; chips; based sorters; analysis equipment; steam; offers a range; diamond; red; recognition; waste; services that include; mining technology; upgrades; copper; diverse; gold; spare parts</t>
  </si>
  <si>
    <t>wire; sorting; recycling; municipal; car; sensor based; sensor based sorting; based sorting; tobacco; processing technology; peeling; french; mixed; centers; well as small; trim; training programs; tomra; supplies sensor; sorting solutions; sorting equipment; sorters; snacks; recognize; range of advanced; processing lines; ores; offers sensor; municipal waste; meat; maintenance and service; limestone; fresh; equipment for waste; chips; based sorters; analysis equipment; steam; offers a range; diamond; red; recognition; waste; services that include; mining technology; upgrades; copper; diverse; gold; spare parts; aluminum; lines; programs</t>
  </si>
  <si>
    <t>http://www.ironstoneresources.com</t>
  </si>
  <si>
    <t>Bellburn Capital Corp. is engaged in the development of its iron and vanadium mine, and minerals processing project located in the province of Alberta. It offers hot briquetted iron that is used in electric arc furnace and basic oxygen furnace steelmaking, blast furnace iron making, and foundry applications. The company provides iron and vanadium products for Asian and North American markets. It has strategic alliances with HATCH; HAZEN RESEARCH, INC.; srk consulting; SGS; FLSmiDTH; Kingston Process Metallurgy Inc.; NoRTHAMERICAN COAL CORPOORTION; nels; and PROCESS RESEARCH ORTECH Inc. Bellburn Capital Corp. was formerly known as Ironstone Resources Ltd. and changed its name to Bellburn Capital Corp. in 2014. The company was founded in 2007 and is based in Calgary, Canada.</t>
  </si>
  <si>
    <t>Polo Resources Limited (3)</t>
  </si>
  <si>
    <t>electric arc furnace; furnace iron making; furnace steel making; vanadium products. mineral; phosphorous iron ores; minerals processing project; Advanced steel products; high-value steel products; alternative iron units; renewable energy storage; innovative metallurgical process; long-term infrastructure investments; light-weight expandable clay; poly-metallic oolitic ironstone; renewable energy projects.; low alloy steel; reduction/iron segregation process; industrial mineral permits; resource compliance drilling; new innovative companies; new innovation capacity; high capacity rail; skilled labor force; provincial electricity grid.; tight-knit communities; oolitic ores; value products; multi-faceted project; ferrovanadium products; innovative processes; HBI form; foundry applications; local infrastructure; resource company; process energy; natural resources; merchantable DRI; construction materials; resourceful people; new processes; paved highways; automotive industries; nearby communities; HICS technology; annual production; feed-stock supplement; scrap metal; development; AIU</t>
  </si>
  <si>
    <t>steels; specialty; heat; furnace; blast; ores; metallic; low alloy; electric arc; arc furnace; arc; communities; electricity; hot; capacity; alloy; renewable energy; renewable; tonnes; tight; supplement; steel making; spin; skilled; scrap; renewable energy storage; renewable energy projects; provincial; province; poly; permits; oxygen; nearby; multi stage; multi faceted; mineral resource; margin; lying; low alloy steel; lithium; highways; high strength; high margin; high capacity; heritage; feed stock; featuring; faceted; extending; expandable; excess; energy storage; converted; conducting; clay; captured; blast furnace; basic oxygen; automotive industries; annual; alloy steel; aggregates; history; leases; resource; suitable; labor; creative; airports; force; flat; batteries; basic; alternative; advance; strength; foundry; feed; growing; natural resources; long term; weight; local; grid; stock; metallurgical; term; produce; form; people; compliance; light; features; storage</t>
  </si>
  <si>
    <t>http://www.wekaba.com</t>
  </si>
  <si>
    <t>Wekaba Engineering (Pty) Ltd. manufactures precision engineered components. It offers adapters, hose fittings, and modulars. The companyÂ’s services include CNC turning, CNC milling, CNC tube-bending, copper fusion brazing, annealing, finite element analysis, and more. Its products are used in mining, hydraulic, specialized industrial spares, construction, armaments and defense, earthmoving equipment, and automotive sectors. Wekaba Engineering (Pty) Ltd. was founded in 1981 and is based in Alberton, South Africa.</t>
  </si>
  <si>
    <t>Medu Capital</t>
  </si>
  <si>
    <t>milling; hydraulic; cnc; services include cnc; include cnc; hose; finite element analysis; finite element; element analysis; earthmoving equipment; earthmoving; cnc turning; cnc milling; bending; annealing; adapters; finite; fittings; fusion; element; turning; tube; copper; specialized</t>
  </si>
  <si>
    <t>http://www.petaquilla.com</t>
  </si>
  <si>
    <t>Petaquilla Minerals Ltd., through its subsidiaries, is engaged in the acquisition, exploration, exploration management, and sale of mineral properties in the Republic of Panama. It primarily holds a 100% interest in the Molejon gold project located in the Donoso district, Province of Colon, as well as holds exploration properties in the Iberian Pyrite Belt. The company was formerly known as Adrian Resources Ltd. and changed its name to Petaquilla Minerals Ltd. in October 2004. Petaquilla Minerals Ltd. was founded in 1985 and is headquartered in Vancouver, Canada.</t>
  </si>
  <si>
    <t>Strategem Capital Corporation; Deutsche Bank AG, London Branch</t>
  </si>
  <si>
    <t>PTQM.F (Pink Sheets LLC); PTQ (The Toronto Stock Exchange); P7Z (Deutsche Boerse AG); P7Z (XETRA Trading Platform); P7Z (Dusseldorf Stock Exchange)</t>
  </si>
  <si>
    <t>wholly owned Molejon; prolific Iberian Pyrite; Andalusia autonomous community; Petaquilla Minerals Ltd.; development stage projects; PDIâ€™s portfolio; Portuguese gold projects; S.A. PDI; nearby San Telmo; new business opportunities; mining services sector; polymetallic deposit; Petaquilla Gold; Panama Development; Panamaâ€™s infrastructure; clean mining; advanced technology; gold producer; principally zinc; Oporto region; gold credits; Petaquilla shareholders; production capacity; commercial production; Lomero-Poyatos Project; southwestern Spain; active participant; aggregate mining; Portugal; Huelva; spin; tonnes; company; plans; Infrastructures; 1960s; mines; exploration; Belt</t>
  </si>
  <si>
    <t>spin; autonomous; gold; plans; zinc; wholly owned; wholly; tonnes; shareholders; san; resume; region; prolific; production capacity; producer; principally; positioned; portuguese; nearby; gold mine; extends; exploration and development; deposit; commercial production; advanced technology; infrastructures; owned; months; forward; owns; community; sa; emerging; aggregate; clean; belt; producing; capacity; active; moving; currently; portfolio; increase</t>
  </si>
  <si>
    <t>8dd1785df985b3c57ca3249e0bb95fc0</t>
  </si>
  <si>
    <t>Reutech Ltd.</t>
  </si>
  <si>
    <t>http://www.reutech.co.za</t>
  </si>
  <si>
    <t>Reutech Ltd. operates as an original equipment manufacturer of radar systems and subsystems for the ground and naval environments. It offers 2D and 3D surveillance radar systems, tracking sensors for fire control, movement and surveying sensors for open-cast mining, electronic fuses for aircraft and ordnance/aircraft bombs, and pre-fragmented aircraft bombs for NATO and non-NATO aircrafts. The company also provides radars for homeland security; ground tactical communication solutions, and air to air and ground to air communication solutions; artillery, mortar, and rocket fuses; and telecommunications integration and logistic support, as well as engineering services for landward defense applications. It designs and manufactures electronic time, point detonating, and proximity fuses; civil systems; and time and attendance, access control, RFID, and geo-technical monitoring and surveying systems, as well as laser scanning systems for mining, agricultural, industrial, and corporate sectors. In addition, the company provides VHF and UHF two way communications systems, sea rogue remotely operated weapon systems, and software controlled architecture, as well as sea, land, and air based platforms. It serves naval, mining, landward defense, industrial, and air sectors in South Africa and internationally. The company is based in Alberton, South Africa. Reutech Ltd. operates as a subsidiary of Reunert Limited.</t>
  </si>
  <si>
    <t>uhf; surveying; rfid; remotely; naval; laser; land; geo; fuses; communication solutions; civil; cast; aircraft; reutech; nato; bombs; radar systems; sea; radar; well as laser; weapon systems; vhf and uhf; vhf; time and attendance; technical monitoring; tactical communication; systems for mining; systems and subsystems; surveying systems; rogue; rocket; remotely operated; proximity; pre fragmented; original equipment manufacturer; movement and surveying; mortar; monitoring and surveying; logistic support; logistic; laser scanning; ground and naval; geo technical monitoring; geo technical; fragmented; equipment manufacturer; detonating; defense applications; communications systems; based platforms</t>
  </si>
  <si>
    <t>uhf; surveying; rfid; remotely; naval; laser; land; geo; fuses; communication solutions; civil; cast; aircraft; reutech; nato; bombs; radar systems; sea; radar; well as laser; weapon systems; vhf and uhf; vhf; time and attendance; technical monitoring; tactical communication; systems for mining; systems and subsystems; surveying systems; rogue; rocket; remotely operated; proximity; pre fragmented; original equipment manufacturer; movement and surveying; mortar; monitoring and surveying; logistic support; logistic; laser scanning; ground and naval; geo technical monitoring; geo technical; fragmented; equipment manufacturer; detonating; defense applications; communications systems; based platforms; artillery; attendance; subsystems; radars; ordnance; weapon; movement; scanning; tactical; homeland security; homeland; manufacturer; architecture; pre; open; platforms; tracking</t>
  </si>
  <si>
    <t>f72634da2a2157439c014d57a4c1e995</t>
  </si>
  <si>
    <t>OPTRON (Pty) Ltd.</t>
  </si>
  <si>
    <t>OPTRON (Pty) Ltd. supplies positioning technology products in sub-Saharan Africa. It offers survey, mapping and GIS, infrastructure, precise deformation monitoring, geospatial, and spatial imaging products; and geo instruments, precision tools, and accessories. The company also provides survey instruments; laser measurement systems; radar systems and sensors, EM design optimization products, integrated systems for air navigation, and other products; and products for utility mapping and detection, mining, civil engineering, transport, geology and environment, archaeology, forensics, and public security. In addition, it offers hardware products, such as revolving laser-scanners and hand-held laser-scanners; and software products, including desktop, cloud, OEM, and third party software. Further, the company provides spare parts, support, and training services. OPTRON (Pty) Ltd. is based in Centurion, South Africa.</t>
  </si>
  <si>
    <t>Centurion</t>
  </si>
  <si>
    <t>survey; laser scanners; laser; gis; geospatial; geo; cloud; civil; utility mapping; third party software; systems and sensors; survey instruments; saharan; positioning technology; party software; em; design optimization; deformation monitoring; deformation; archaeology; radar systems; hand held; forensics; spatial; desktop; geology; third party; held; party; civil engineering; third; precise; spare parts; radar; positioning; hand; oem; optimization; imaging; hardware</t>
  </si>
  <si>
    <t>http://www.planetaryresources.com</t>
  </si>
  <si>
    <t>Planetary Resources, Inc., an asteroid mining company, engages in the exploration and utilization of resources from asteroids. The company was incorporated in 2006 and is based in Redmond, Washington.</t>
  </si>
  <si>
    <t>Sinovation Ventures; Tencent Holdings Ltd., Investment Arm; Grand Duchy of Luxembourg; Conversion Capital LLC; 3D Systems Ventures; I2BF Global Ventures; Grishin Robotics; SociÃ©tÃ© Nationale de CrÃ©dit et dÂ’Investissement, Asset Management Arm; OS Fund, LLC; Seraph Group; Vast Ventures Inc.</t>
  </si>
  <si>
    <t>Planetary Resources; spacecraft; Arkyd spacecraft; spacecraft control architecture; critical spacecraft components; specific spacecraft function; Arkyd spacecraft platform; spacecraft designs; unparalleled information-rich data; Offers asteroid mining; low-level hardened compute; low-level hardened elements; best vantage point; multi-function main instrument; built-in instinctual responses; flourishing multi-planetary species; natural resources; asteroid mining technologies; primary satellite customer; additive manufacturing techniques; space. natural resources.; significant schedule impact; optical communications; space-based utilization; hyperspectral capabilities; Arkyd platform; Earth Observation; global industries; Space communications; resource-efficient tool; Instinctual behaviors; Oberth effect; onboard propulsion; space economy; local control; non-toxic monopropellants; Earthâ€™s gravity; remote imaging; structural elements; consumable water; economic sphere; optical navigation; key technologies; rocket fuel; safety risk; gravitational influence; robotics. water; key role; main driver; 21st century</t>
  </si>
  <si>
    <t>spacecraft; robotics; propulsion; payload; additive manufacturing; additive; planetary; elements; propulsion system; optical communications; influence; hardened; asteroids; economy; natural resources; launch; function; optical; primary; main; wavelength; toxic; st; species; slower; secondary payload; second; routing; rotating; rocket; responses; react; protecting; propellant; plenum; play a key; miniaturized; miniaturization; manufacturing techniques; manifold; locally; key technologies; key role; infrared sensors; habitation; gravitational; geometries; expansion; employs; earth observation; distributed network; develops and deploys; deploys; consumable; compute; commercially; commanding; behaviors; avionics; directly; utilization; stored; gravity; unparalleled; protect; observation; multi function; mid; secondary; schedule; role; rich; fuel; hyperspectral; driver; onboard; advantage; handle; play; infrared; creating; called; local; missions; allowing; modular; efficient; earth; architecture; techniques; structure; form; today; measure; satellite; impact; imaging; delivers; resource; best</t>
  </si>
  <si>
    <t>b5f669cf4946d61290eeb313581279e0</t>
  </si>
  <si>
    <t>JX Nippon Mining &amp; Metals USA, Inc.</t>
  </si>
  <si>
    <t>http://www.nikkometals.com</t>
  </si>
  <si>
    <t>JX Nippon Mining &amp; Metals USA, Inc. manufactures and supplies metals and wafers used in microelectronics and communications industries globally. Its products include sputtering targets with various alloy compositions for thin film applications, including semiconductor, flat panel display, and data storage; and wafers for compound semiconductors. The companyÂ’s products also include compound semiconductor materials, electroplating anodes, and high purity consumable parts. Its products are also used in optical films and IR sensor applications. The company was formerly known as Nikko Metals USA, Inc. and changed its name to JX Nippon Mining &amp; Metals USA, Inc. in March 2011. The company was incorporated in 2005 and is based in Chandler, Arizona with manufacturing plants in the United States and Japan, and sales offices worldwide. JX Nippon Mining &amp; Metals USA, Inc. operates as a subsidiary of JX Holdings, Inc.</t>
  </si>
  <si>
    <t>Chandler</t>
  </si>
  <si>
    <t>JX Holdings, Inc.</t>
  </si>
  <si>
    <t>manufactures and supplies; ir; compound; usa; semiconductor; thin film; thin; sputtering targets; sputtering; sensor applications; semiconductors; semiconductor materials; purity; microelectronics; including semiconductor; high purity; films; consumable; communications industries; anodes; data storage; flat; panel; globally; film; alloy; display; optical; storage</t>
  </si>
  <si>
    <t>http://wwwsci.seastarchemicals.com</t>
  </si>
  <si>
    <t>Seastar Chemicals, Inc. manufactures high purity reagents for research and laboratory markets. It offers acids and bases, such as mineral, nitric, perchloric, sulfuric, hydrochloric, hydrofluoric, and hydrobromic acids, as well as acetic acid, aqueous ammonia, ultra-pure water, and hydrogen peroxide. The company also provides inorganic chemicals for chemical analytics and synthesis, crystal growth, fuel cells, nanotechnology, specialty ceramics, and photonics research and development. In addition, it offers trace metal analysis services, including trace metal leaching assessment of plastics and plastic components; acid cleaning of specialized pieces of equipment and lab ware for use in trace metal analysis; design of clean rooms for trace metal analysis; design and fabrication of specialized acid dispense and delivery systems; analysis of trace metals in a variety of non-environmental liquid samples; and custom blends and variable concentrations of various products. It offers its products through distributors in Canada and internationally. The company was founded in 1987 and is based in Sidney, Canada. As of January 12, 2017, Seastar Chemicals, Inc. operates as a subsidiary of VWR Corporation.</t>
  </si>
  <si>
    <t>Madison Dearborn Partners, LLC; Axys Group Limited; Varietal Distribution Holdings, LLC; VWR Corporation</t>
  </si>
  <si>
    <t>trace; specialty; trace metal; metal analysis; acid; acids; trace metals; synthesis; rooms; purity; pieces of equipment; pieces; photonics; peroxide; nanotechnology; manufactures high; lab; hydrogen; hydrochloric; high purity; fuel cells; dispense; design and fabrication; crystal; concentrations; cells; blends; analysis services; ammonia; pure; specialized; ceramics; samples; cleaning; bases; ultra; variable; clean; growth; delivery; variety; fuel</t>
  </si>
  <si>
    <t>http://www.schwellingrecruitingservices.com/</t>
  </si>
  <si>
    <t>I have one company which I am working with to find an investor who will invest $250,000 for 2% or $500k for 4% interest. I have one company which I am working with to find an investor who will invest $500k for 4% interest in his scooter import business where the founder is interested inporting scooters and selling them to dealers. He has a city north of LA which is giving him tax breaks to buy a building to do light assembly and create jobs. He has over $15M in loans pending and needs an equity investment to close on the loans. He has already paid most of the money he needs to pay ($100,000 plus 500,000 shares of stock) to an underwriter to take him public so the investor can have an early out for his 2,000,000 shares of stock. Please get back to me to request contact info on my client and to get his executive summary. george@schwellingrecruitingservices.com 
 I am also working with a real estate developer who needs $10M to purchase and rehap one of the tallest hotels in IN which is operating now. It is owned by three owners and one thinks he is a developer and would like to do what my client does but the other two are willing to sell the hotel to my client at a very low price. Send me an email to get more info. 
 I also seek a buyer of mineral rights for $220M which contain over 1B tons of 98% pure gypsum. The gypsum has been valued at $23B in 2002. It is used for building products and 3D printing. My client would pay a finder of a buyer $11M.</t>
  </si>
  <si>
    <t>shares; printing; loans; info; gypsum; d printing; buyer; client; developer; working; stock; interest; valued; tons; tax; summary; scooter; request; north; mineral rights; low price; light assembly; jobs; interested; founder; finder; buy; pure; hotels; send; rights; owned; equity; dealers; city; purchase; price; email; close; money; import; early; real estate; estate; contact; three; create; light</t>
  </si>
  <si>
    <t>Certain data and content provided by https://www.crunchbase.com/organization/schwelling-recruiting-services</t>
  </si>
  <si>
    <t>d90e7586c050fe1f897486b839e8d341</t>
  </si>
  <si>
    <t>GS Global Resources, Inc.</t>
  </si>
  <si>
    <t>http://www.gshydraulics.com</t>
  </si>
  <si>
    <t>GS Global Resources, Inc. designs and manufactures hydraulic and electronic control products for mobile and industrial applications. It offers hydraulics, including accessories, accumulators, coolers, cylinders and actuators, filtration products, gearboxes and brakes, hydrostatic transmissions, motors, power units, pumps, and valves. The company provides controls, such as camera systems, circuit protection breakers, connectivity solutions, decentral drives, diagnostics and condition monitoring products, displays, electronic foot pedals, fingertip controls, input/output modules, joystick bases and handles, low power and low voltage drives, master control modules, mechanical limit switches, radio remote controls, remote monitoring and telematics products, sensors and transducers, switch modules and switch panels, and variable frequency drives. It serves agriculture, construction, forestry, machine tool, material handling, military, mining, municipal sewer and water, railway, snow and ice, and specialty lift equipment markets; and utility, renewable energy, and power generation sectors. GS Global Resources, Inc. was formerly known as GS Hydraulics, Inc. and changed its name to GS Global Resources, Inc. on May 2014. The company was founded in 1972 and is based in Mukwonago, Wisconsin.</t>
  </si>
  <si>
    <t>Mukwonago</t>
  </si>
  <si>
    <t>valves; specialty; remote monitoring; radio; pumps; municipal; limit; hydraulic; gs; gearboxes; frequency; cylinders; connectivity; circuit; camera; drives; modules; variable frequency drives; variable frequency; transmissions; telematics; snow; sewer; serves agriculture; sensors and transducers; remote controls; power units; manufactures hydraulic; limit switches; joystick; ice; hydrostatic; frequency drives; foot; coolers; connectivity solutions; camera systems; breakers; brakes; accumulators; master; low power; filtration; low voltage; handles; lift; hydraulics; transducers; displays; condition monitoring</t>
  </si>
  <si>
    <t>valves; specialty; remote monitoring; radio; pumps; municipal; limit; hydraulic; gs; gearboxes; frequency; cylinders; connectivity; circuit; camera; drives; modules; variable frequency drives; variable frequency; transmissions; telematics; snow; sewer; serves agriculture; sensors and transducers; remote controls; power units; manufactures hydraulic; limit switches; joystick; ice; hydrostatic; frequency drives; foot; coolers; connectivity solutions; camera systems; breakers; brakes; accumulators; master; low power; filtration; low voltage; handles; lift; hydraulics; transducers; displays; condition monitoring; actuators; bases; diagnostics; variable; output; railway; input; voltage; panels; renewable energy; material handling; forestry; renewable; motors</t>
  </si>
  <si>
    <t>788b50cdf5e0f5c10029a7895b463d7c</t>
  </si>
  <si>
    <t>Gordon Brothers Industries Pty. Ltd.</t>
  </si>
  <si>
    <t>http://www.gordonbrothers.com.au</t>
  </si>
  <si>
    <t>Gordon Brothers Industries Pty Ltd designs, manufactures, installs, and services industrial refrigeration equipment and systems in Australia. It offers screw compressor packages, fluid chilling packages, mine cooling equipment, hot dipped galvanized air coolers, ammonia/CO2 cascade heat exchangers, air coolers, air distribution fabric ducts, chemical process refrigeration packages, evaporative condensers, fluid chillers, and refrigeration pressure vessels, as well as leak proof canned motor liquid ammonia pumps, glycol pumps, and general industrial pumps. The company also offers various maintenance, troubleshooting, safety, compressor overhaul, and remote monitoring services; and valves, controls, refrigeration oils and glycols, pipes and fittings, pumps, air distribution fabric ducts, ammonia liquid pumps, and spare parts and repair kits. It serves meat processing, mine cooling, brewery, cold storage, beverage, dairy, distribution centers, confectionery, convenience, gas and chemical, pharmaceutical, and seafood industries. The company was founded in 1917 and is based in Brunswick, Australia.</t>
  </si>
  <si>
    <t>valves; remote monitoring services; remote monitoring; pumps; monitoring services; heat; cooling; compressor; chillers; ammonia; fabric; coolers; packages; troubleshooting; seafood; pressure vessels; pipes and fittings; meat; liquid pumps; industrial pumps; glycol; galvanized; equipment and systems; dairy; convenience; condensers; cold storage; canned; leak; heat exchangers; exchangers; fittings; screw; overhaul; installs; cold; proof; kits; hot; vessels; centers; spare parts; motor; pressure; storage</t>
  </si>
  <si>
    <t>http://www.deltadrone.com</t>
  </si>
  <si>
    <t>Delta Drone SA provides civilian drone services for professional use in various fields. It offers data acquisition and data processing services through a specifically developed information system, including a supply of professional pilots; trains remote drone pilots; monitors and manages regulations and public safety aspects; and designs and manufactures rotary-wing and fixed-wing UAVs. The company also provides mining topographic survey and imaging services; consulting services for wheat, barley, and rapeseed crops based on the status of vegetation cover observed in images from satellites, airplanes, and drones; and hydrology flow measurement services comprising embedded and autonomous metrology, ADCP, current measurement, instream flow assessments, remote measurement and remote control equipment, and sizing of control systems. In addition, it offers industrial inspection services, such as inspection of cellular antennas, power grid pylons, and industrial chimneys; and virtual site tour services. The company operates in France, Italy, Morocco, South Africa, and the United States. The company was founded in 2011 and is headquartered in Dardilly, France.</t>
  </si>
  <si>
    <t>Yorkville Advisors Global LP (4)</t>
  </si>
  <si>
    <t>ALDR (Euronext Paris); 1DD (Boerse-Stuttgart); 1DD (Deutsche Boerse AG); DTRW.F (Pink Sheets LLC)</t>
  </si>
  <si>
    <t>Delta Drone; UAV; French UAV manufacturer; service. elta Drone; Quadrotor UAV; Delta H. Delta; UAV training; new data processings; ICG docking interface; downloads missions results; ICG quick-locking interface; innovative customer service; french regulations; UAVIS Cloud; payloads; complex flight environments; automatic dropping systems; High Precision Imaging; High resolution; resolution optical sensors; data processing specific; data-link external equipement; wide range; High resolution video; power lightening systems; long-range missions; different payloads; Ground control station; live remote vision; application field; super lightweight fittings; compatible payloads; secure space; maximum weight; hyperspectral sensors; ground equipement; high gain; innovative interface; IR sensors; Flight speed; maximum height; French industry; French company; wide fields; civilian drones; pipings inspections; problematic areas; Max. scale</t>
  </si>
  <si>
    <t>wing; wind; uavs; uav; pilot; payloads; lbs; landing; ir; intelligent; inspections; ground control; french; flights; flight; flies; drones; drone; complete solution; cloud; cameras; aircraft; aerial vehicles; regulations; vtol; qualified; quadrotor; mph; missions; maximum; depending; long range; quick; data processing; manual; manufacturer; wide range; interface; weights; war; video cameras; tripod; tracker; tandem; stock exchange; speaker; shareholders; scenario; sales service; represents; refined; range of payloads; propellers; pounds; phenomenal; packaged; orientation; optical sensors; nearby; multidisciplinary; max; locking; lcd; height; ground control station; gcs; fulfill; founders; forefront; fixed wing; exclusive; establishment; downloads; docking; data link; control station; composites; composed; cloud applications; civilian drones; charger; browse; autonomy; association; archiving; anticipate; allowed; administrative; acquired data; acquired; wide; rules; plane; link; collecting; imaging; automatic; regulation; programmable; initially</t>
  </si>
  <si>
    <t>Siemens Turbomachinery Equipment GmbH develops, produces, and distributes turbines, compressors and fans for industrial applications in Germany and other European countries. The company's turbines are used for cogeneration, waste disposal, waste incineration, wood and paper manufacturing, refineries and natural gas expansion, as well as in chemical and petro-chemical, steel, textile, and sugar and palm oil industries. The companyÂ’s compressors are used in air separation, acid-gas, butadiene, carbon black, chemical production, chlorine handling, claus, coke gas, direct reduction, ethylene, evaporation, fertilizer, fermentation, flue gas desulphurization, formaldehyde, hydrochloric acid recovery, hydrogen, maleic anhydride, methane, natural gas, and nitrogen plants. The company's products are also used in ore processing, ore roasting, oxychlorination, oxygen, peroxide, pharmaceuticals, phenol, phosphoric acid, phthalic acid, potable water treatment, pressure air, propylene, pulp and paper mill, solvent recovery, sulphuric acid, sulphur recovery, syngas, synthetic fiber, vapor recovery units, waste water treatment &amp; yeast production plants. Siemens Turbomachinery Equipment GmbH offers compressors under KK&amp;K, HV-Turbo, PGW-Turbo, and Schiele brands. The companyÂ’s fans are used in thermal power plants, mine ventilation plants, steelmaking plants, waste incineration plants, tunnel ventilation plants, test rigs &amp; wind tunnels, dryer installations, mechanical engineering, HVAC systems, fire protection/smoke extraction plants, electronics, pharmaceuticals plants, precision mechanics, automotive, and shipbuilding, as well as in chemical &amp; petrochemical, and cement industries. Siemens Turbomachinery Equipment GmbH was formerly known as KÃ¼hnle, Kopp &amp; Kausch (KK&amp;K) Aktiengesellschaft and changed its name to Siemens Turbomachinery Equipment GmbH in June 2007. The company was founded in 1774 and is headquartered in Frankenthal, Germany. As of November 21, 2006, Siemens Turbomachinery Equipment GmbH operates as a subsidiary of Siemens Aktiengesellschaft.</t>
  </si>
  <si>
    <t>Siemens Aktiengesellschaft</t>
  </si>
  <si>
    <t>KKK (Deutsche Boerse AG)</t>
  </si>
  <si>
    <t>wood; wind; turbines; petrochemical; mill; installations; compressors; acid; turbomachinery; turbo; siemens; incineration; fans; recovery; natural gas; waste; ore; yeast; waste disposal; vapor; tunnels; thermal power; test rigs; steelmaking; smoke; precision mechanics; potable; petro chemical; petro; peroxide; paper mill; palm oil; palm; oxygen; ore processing; nitrogen; mechanics; hydrogen; hydrochloric; hvac systems; hv; expansion; evaporation; european; dryer; coke; cogeneration; brands; acid gas; synthetic</t>
  </si>
  <si>
    <t>wood; wind; turbines; petrochemical; mill; installations; compressors; acid; turbomachinery; turbo; siemens; incineration; fans; recovery; natural gas; waste; ore; yeast; waste disposal; vapor; tunnels; thermal power; test rigs; steelmaking; smoke; precision mechanics; potable; petro chemical; petro; peroxide; paper mill; palm oil; palm; oxygen; ore processing; nitrogen; mechanics; hydrogen; hydrochloric; hvac systems; hv; expansion; evaporation; european; dryer; coke; cogeneration; brands; acid gas; synthetic; sugar; refineries; fertilizer; black; shipbuilding; methane; tunnel; hvac; extraction; rigs; disposal; carbon; countries; fiber; pressure; thermal; produces</t>
  </si>
  <si>
    <t>http://www.elimco.com</t>
  </si>
  <si>
    <t>Elimco Soluciones Integrales S.A. operates in engineering, information technology, maintenance, and airport and industrial infrastructure development. The companyÂ’s activities include aeronautics, energy, airports, railway, industrial, security and defense, naval, and public sector. It offers engineering, maintenance, equipment repairing and overhaul process, integrated logistics support, FAL local support, and updating and transformation of platforms, as well as other installation, implementation, integration, and commissioning services; operates in conception, design, management, manufacturing, logistics, commissioning, training, maintenance, and after-sales service of automatic test systems; and manufactures electrical aeronautical systems, such as harnesses, control units, bays, and consoles. It also provides installations and assemblies, maintenance, renewable energy and energy efficiency solutions; and specializes in the design, development, and integration of mini and tactical unmanned aerial systems for agriculture, communications, defense and security, earth observation, emergency management, environment, forestry, infrastructure monitoring and inspection, and mining. It serves aeronautics, airports, energy, industrial, naval, public sector, railway, security, and defense industries worldwide. The company was founded in 1992 and is headquartered in La Rinconada, Spain with additional offices in Spain, Brazil, Chile, the United Kingdom, Mexico, and Columbia.</t>
  </si>
  <si>
    <t>Sociedad para la PromociÃ³n y ReconversiÃ³n EconÃ³mica de AndalucÃ­a, S.A.</t>
  </si>
  <si>
    <t>unmanned aerial systems; unmanned aerial; naval; installations; inspection; commissioning; airports; aerial systems; railway; updating; systems for agriculture; security and defense; sales service; local support; integrated logistics support; integrated logistics; infrastructure monitoring; harnesses; energy efficiency; emergency management; efficiency solutions; earth observation; defense industries worldwide; defense industries; defense and security; control units; consoles; commissioning services; airport; activities include; mini; logistics support; observation; transformation; overhaul; logistics; sa; tactical; local; renewable energy; forestry; earth; renewable; activities; specializes; emergency; automatic; efficiency; platforms</t>
  </si>
  <si>
    <t>http://erlerobotics.com</t>
  </si>
  <si>
    <t>Acutronic Robotics develops artificial brains and components for robots and drones. It develops software and hardware for robots; robot applications, such as CAPES, a snap that creates a service, which loads the device tree overlays each time the board boots; APM autopilot, a snap for Erle Robotics plane vehicles that provides the files needed to fly a fixed-wing drone/plane with Erle-Brain; HELLO DRONE, a hello drone application that provides a hello drone for Erle-Brain based robots that prints date in the standard output; and APM:COPTER, an APM autopilot for Erle Robotics (quad) copter vehicles. The company offers personal drone and nano aerial robots that are in cities solving tasks, such as surveillance, aerial photography, environmental monitoring, or even providing networking services. It offers its products online. The company was incorporated in 2014 and is headquartered in Vitoria-Gasteiz, Spain. As of October 31, 2016, Acutronic Robotics operates as a subsidiary of Acutronic Link Robotics AG.</t>
  </si>
  <si>
    <t>J.A. Technologies AG</t>
  </si>
  <si>
    <t>Erle Robotics SL; Erle Brain; Erle Brains; Global Robotics Startup; coveted Robotics Fast; party robot hardware; open source. robotics; business solution robots; reconfigurable robot hardware; Hardware Robot Operating; business solutions services; welcome industry awards; prime customer base; Basque Young Entrepreneurs; Advanced Research Projects; robotics technologies; heart attack victims; robot software; robot enthusiasts; Linux Robots; Startup Chile</t>
  </si>
  <si>
    <t>uav; startup; robotics; robotic; robot; map; land; intelligent; flying; fly; drones; cameras; robots; ros; open source; darpa; top; hardware; source; young; universities; swarm; startups; software and hardware; simplify; robot operating system; robot operating; reusable; reconfigurable; prototypes; promoting; projects agency; penetrating radar; organisations; linux; land mine; invite; homogenous; hardware components; ground penetrating radar; gas emissions; game changing; european; emulate; defence; crawl; cost efficient; construct; build intelligent; awards; autopilot; audience; aims; agency; advanced research projects; prime; goal; game; funded; attack; schools; code; open; selected; build; move; affordable; penetrating; ground penetrating; third party; emissions; trading; party; capacity; third; efficient; radar; years; reduce; program; mission; manufacturers; track; three; create; wide; drive</t>
  </si>
  <si>
    <t>09d4179bc97aaad4f8044394cbdb8aeb</t>
  </si>
  <si>
    <t>New Way Power Proprietary Limited</t>
  </si>
  <si>
    <t>http://www.newway.co.za</t>
  </si>
  <si>
    <t>New Way Power Proprietary Limited manufactures and sells generators in Africa. It offers stand-by generators that supply power during temporary outages for retail, residential, and commercial sectors, including industrial, construction, mining, agriculture, telecommunications, retail, education, IT, hospitality, tourism, healthcare, and marine. The company also provides telecoms generators, including AC/DC solutions for telecoms applications; and prime power generators. In addition, it offers diesel generators; services and after-sales; remote monitoring and service-level agreements. The company was founded in 1983 and is based in Johannesburg, South Africa with regional offices in Cape Town and KwaZulu-Natal, South Africa. New Way Power Proprietary Limited operates as a subsidiary of enX Group Limited.</t>
  </si>
  <si>
    <t>enX Group Limited</t>
  </si>
  <si>
    <t>remote monitoring; generators; diesel; telecoms; service level; power generators; outages; offers diesel; including ac; prime; agreements; tourism; temporary; ac; stand; hospitality; dc; proprietary</t>
  </si>
  <si>
    <t>e127c654c3cf5cdce1c0afdb2b17576b</t>
  </si>
  <si>
    <t>Olbersdorfer GuÃŒÃ™ GmbH</t>
  </si>
  <si>
    <t>http://www.olbersdorfer-guss.de/en_index.html</t>
  </si>
  <si>
    <t>Olbersdorfer GuÃŸ GmbH operates as a foundry. The company produces non-alloyed steel castings, low-alloy steel castings, cast iron with nodular graphite, and wear-resistant castings. Its services include mechanical premachining or finish machining of cast parts; coloring; model construction for wood, plastic, and aluminum; tempering and hardening of cast parts; and non-destructive material testing. The companyÂ’s customers include mining, wagon building, mechanical engineering, shipbuilding, transmission and vehicle construction, textile machine construction, energy producers, construction and agricultural machine, and chemical industries. Olbersdorfer GuÃŸ GmbH is based in Olbersdorf, Germany. As of June 26, 2007, Olbersdorfer GuÃŸ GmbH operates as a subsidiary of BAUER Aktiengesellschaft (DB:B5A).</t>
  </si>
  <si>
    <t>Olbersdorf</t>
  </si>
  <si>
    <t>BAUER Aktiengesellschaft</t>
  </si>
  <si>
    <t>wood; steel castings; machining; castings; cast; wear resistant; textile machine; producers; machine construction; low alloy steel; low alloy; graphite; finish machining; finish; energy producers; construction and agricultural; cast iron; alloyed steel; alloyed; alloy steel castings; alloy steel; destructive; shipbuilding; foundry; wear; resistant; alloy; aluminum; model; transmission; produces</t>
  </si>
  <si>
    <t>b447ac1f46d778c40380f696ec966ca7</t>
  </si>
  <si>
    <t>CAB Incorporated</t>
  </si>
  <si>
    <t>http://www.cabinc.com</t>
  </si>
  <si>
    <t>CAB Incorporated manufactures and supplies wind tower flanges and components, industrial castings and forgings, and steel pipe flanges. It offers casting and forging products, including steel sand and investment castings, cast irons, open/closed die forgings, rolled ring forgings, automotive and compressor components, hydraulic cylinder and actuator components, mining and aggregate industry components, oil and gas components, and railroad track accessories/rail car and locomotive components. The company also provides wind tower flanges and components, such as wind tower door frames, flanges, and foundation embed and template rings; flange specifications; and fabricated steel assemblies and metal stampings services. In addition, it offers precision machining, design engineering and modeling, fabrication conversion, quality oversight, and fabrications and fabricated assembly services. The company serves clients in oil and gas, automotive, mining, construction, agriculture, rail, hydraulics, pump, valve, OEM industrial equipment, waterworks, wind farms, and specialty industrial markets in the United States and internationally. CAB Incorporated was founded in 1982 and is based in Buford, Georgia with additional offices in China, India, Korea, South Africa, Vietnam, and the United States. It also has a manufacturing and distribution facility in Nacogdoches, Texas.</t>
  </si>
  <si>
    <t>Buford</t>
  </si>
  <si>
    <t>wind; valve; specialty; pump; precision machining; manufactures and supplies; machining; hydraulic; flanges; cylinder; compressor; castings; casting; cast; car; forgings; tower; fabricated; wind farms; template; stampings; sand and investment; rolled; railroad; rail car; oversight; offers precision machining; metal stampings; investment castings; including steel; hydraulic cylinder; flange; farms; embed; door frames; die forgings; cab; actuator; foundation; door; closed; ring; incorporated; serves clients; hydraulics; die; forging; rings; frames; conversion</t>
  </si>
  <si>
    <t>wind; valve; specialty; pump; precision machining; manufactures and supplies; machining; hydraulic; flanges; cylinder; compressor; castings; casting; cast; car; forgings; tower; fabricated; wind farms; template; stampings; sand and investment; rolled; railroad; rail car; oversight; offers precision machining; metal stampings; investment castings; including steel; hydraulic cylinder; flange; farms; embed; door frames; die forgings; cab; actuator; foundation; door; closed; ring; incorporated; serves clients; hydraulics; die; forging; rings; frames; conversion; sand; aggregate; specifications; oem; facility; track; open</t>
  </si>
  <si>
    <t>4ffecefa51b0efbece6b6e1cd23c543a</t>
  </si>
  <si>
    <t>Worthington Industries Engineered Cabs, Inc.</t>
  </si>
  <si>
    <t>Worthington Industries Engineered Cabs, Inc., doing business as Angus Industries, Inc., designs and manufactures custom-engineered operator cabs for mobile equipment. Its products include ROPS/FOPS and soft cabs; cab components, such as brush guards, brick guards, risers, operator stations, and doors; and machine compliments, such as engine doors, large machine frames, machined weldments, boom and outrigger parts, and deck rails and steps. The company serves customers in construction, forestry, agricultural, commercial, mining, utilities, military, handling, and truck industries. Worthington Industries Engineered Cabs, Inc. was formerly known as Angus Industries, Inc. As a result of the acquisition of Angus Industries, Inc. by Worthington Industries, Inc., its name was changed. The company was founded in 1969 and is based in Watertown, South Dakota. It operates facilities in Northwood, Iowa; Greeneville, Tennessee; and Florence, South Carolina. As of December 29, 2011, Worthington Industries Engineered Cabs, Inc. operates as a subsidiary of Worthington Steel Of Michigan, Inc.</t>
  </si>
  <si>
    <t>Watertown</t>
  </si>
  <si>
    <t>Worthington Industries, Inc.</t>
  </si>
  <si>
    <t>machined; cabs; doors; operator; weldments; steps; soft; manufactures custom engineered; manufactures custom; deck; custom engineered; cab; brick; boom; frames; stations; acquisition; facilities</t>
  </si>
  <si>
    <t>Drones Etc.</t>
  </si>
  <si>
    <t>http://dronesetc.com/</t>
  </si>
  <si>
    <t>Drones Etc. is the highest trafficked Drone Marketplace in the World (per Alexa.com) and won the 2014 Shopify Business Competition. Drones Etc. is the #1 Most Trusted Online store for all things Drone.  We are a full service Drone store offering the best that the Unmanned Aerial Vehicle and RC Hobby world have to offer.  We are the preferred dealer for DJI, the #1 manufacturer of aerial photography Drones worldwide.  We also offer Cinema and Aerial Drone packages and bundles for the beginner, the amateur and the professional.   We pride ourselves in our unparalleled customer service, full warranty and repair center.  We stand behind every product we sell and will "bend over backwards" to keep our customers happy.  
Drones Etc. was founded in early 2013 by two professional aerial enthusiasts, Shawn Rowland and Jonathan Baird.  Because of their passion and the exploding Drone industry Shawn Rowland put his medical practice on indefinite hold and Jonathan Baird left his MBA early to better service and fulfill the incredible demand and rising technology.  They quickly grew to be one of the biggest stores for all things Drone and even went on to win the prestigious Shopify Build a Business competition in 2014.
Drones Etc. has worked closely with the Huffington Post and Arianna Huffington to create one of the best user and online experiences in the industry.  Time magazine, among many others, has featured Drones Etc. as the best place to buy your drone Online or Offline. Drones Etc. has become known in the UAS community as the go-to place to buy a drone online, to repair your drone and to find the best solution for your aerial photography needs.  We have worked with the agricultural field, the mining and surveying field, police, swat, fire, search and rescue, emergency aid, professional photography and cinematography and many other fields.</t>
  </si>
  <si>
    <t>unmanned aerial vehicle; unmanned aerial; uas; things; surveying; search and rescue; rescue; photography; online store; drones; drone; biggest; aerial vehicle; aerial photography; shopify; buy; store; online; best; won; unparalleled customer; swat; rowland; rc; pride; prestigious; preferred; practice; police; passion; offline; marketplace; magazine; left; indefinite; incredible; hold; hobby; grew; full service; fulfill; find the best; featured; drone industry; dealer; closely; cinematography; bundles; best place; aerial drone</t>
  </si>
  <si>
    <t>unmanned aerial vehicle; unmanned aerial; uas; things; surveying; search and rescue; rescue; photography; online store; drones; drone; biggest; aerial vehicle; aerial photography; shopify; buy; store; online; best; won; unparalleled customer; swat; rowland; rc; pride; prestigious; preferred; practice; police; passion; offline; marketplace; magazine; left; indefinite; incredible; hold; hobby; grew; full service; fulfill; find the best; featured; drone industry; dealer; closely; cinematography; bundles; best place; aerial drone; trusted; unparalleled; aid; warranty; professional; stores; community; stand; packages; early; post; highest; offering; manufacturer; center; emergency; fields; search; create; build</t>
  </si>
  <si>
    <t>Certain data and content provided by https://www.crunchbase.com/organization/drones-etc</t>
  </si>
  <si>
    <t>http://www.marifilmines.com</t>
  </si>
  <si>
    <t>Marifil Mines Ltd. engages in acquiring, exploring, and evaluating mineral resource properties in Argentina. The company primarily explores for gold, silver, indium, copper, potash, nickel, cobalt, platinum, zinc, sulfur, limestone, and lead, as well as oil and gas. It has a portfolio of properties totaling approximately 450,000 hectares within 8 provinces of Argentina. The company was incorporated in 2003 and is headquartered in Vancouver, Canada.</t>
  </si>
  <si>
    <t>MFM (TSX Venture Exchange); MMR (Deutsche Boerse AG); MFML.F (Pink Sheets LLC)</t>
  </si>
  <si>
    <t>Marifil Mines Ltd.; Canadian resource company; base metals; base metals properties; bonanza grade gold; materials. industrial. manufacturing; mineral taxation; MFM; impressive portfolio; silver discoveries; progressive policy; new gold; silver values.; Argentina</t>
  </si>
  <si>
    <t>base metals; precious; silver; gold and silver; canadian; properties; gold; base; prolific; progressive; potash; possesses; discoveries; country; values; policy; resource; advanced materials; portfolio; grade; built</t>
  </si>
  <si>
    <t>d3530bc42617192b5606aeb1d31c617c</t>
  </si>
  <si>
    <t>Automsoft International Limited</t>
  </si>
  <si>
    <t>http://www.automsoft.com</t>
  </si>
  <si>
    <t>Automsoft International Limited provides data management solutions. The company offers RAPID, a database technology that stores, enriches, and analyses time series, binary, alarm, and condition data generated by control systems, sensor networks, metering systems, and other devices. It serves renewable energy, maritime, power and utilities, life sciences, manufacturing, smart grid, and oil and gas sectors. The company was founded in 1997 and is based in Dublin, Ireland with an additional location in Princeton, New Jersey.</t>
  </si>
  <si>
    <t>Crucible Corporation (2); Barisal (2); Acacia Capital Partners (2); Pentech Ventures (2); Cross Atlantic Capital Partners LLC (2)</t>
  </si>
  <si>
    <t>critical decision making; Paper. analytics. food; beverage. life science.; life sciences; data analytics; Automsoft; paper industries; analyses data; core product; pulp; oil; gas; collects; RAPID; thousands; installations; stores; companies; Utilities</t>
  </si>
  <si>
    <t>life sciences; installations; data analytics; sciences; offers data; life science; core product; collects; life; analyses; stores; involved; thousands; science; rapid; enable; core</t>
  </si>
  <si>
    <t>cf071ac568da100ea6eb4306d68f1399</t>
  </si>
  <si>
    <t>Security &amp; Electronic Technologies GmbH</t>
  </si>
  <si>
    <t>http://www.secu-tech.at</t>
  </si>
  <si>
    <t>Security &amp; Electronic Technologies GmbH develops, manufactures, and distributes radio-controlled filling and overflow-protection systems, wireless measurement data transfer systems, and level measurement and probe-systems. Its products are used in mineral oil, petrochemical and chemical, tanker truck refuelling/unloading, aircraft, ship and train refuelling, stationary and mobile, military, process automatisation, LPG, food, marine, and bunker, as well as probe, sensor, and measurement system applications. The company is based in Leobersdorf, Austria.</t>
  </si>
  <si>
    <t>Leobersdorf</t>
  </si>
  <si>
    <t>Austria</t>
  </si>
  <si>
    <t>radio; probe; petrochemical; aircraft; unloading; transfer systems; overflow; lpg; level measurement; filling; distributes radio; data transfer; bunker; stationary; ship; train; truck; transfer; wireless</t>
  </si>
  <si>
    <t>eb1b46b77b132017c52446573cc8e8ea</t>
  </si>
  <si>
    <t>Imaging Locators, Inc.</t>
  </si>
  <si>
    <t>http://www.imaginglocators.com</t>
  </si>
  <si>
    <t>Imaging Locators, Inc. manufactures and distributes metal detecting equipment and instruments. The company specializes in underground surveyor apparatus units, ground penetrating radars, pulse induction metal detectors, and tunnel locators for use in locating meteorites, gold prospecting, mining, treasure hunting, and tunnel or utility locating. It also provides geo-resistivity meters; USA GEO PINPOINTER ART, a pinpointer system for pinpoint target locating and depth estimation, and PinPointer Pro ART, a visual imaging sensor system for utility locator, as well as the professional gold prospector and treasure hunter. The company sells products through sales representatives. Imaging Locators, Inc. was incorporated in 2004 and is based in Pahrump, Nevada. As of June 13, 2013, Imaging Locators, Inc. opeartes as a subsidiary of Gold Hill Resources, Inc.</t>
  </si>
  <si>
    <t>Pahrump</t>
  </si>
  <si>
    <t>locators; geo; imaging locators; treasure; tunnel; imaging; gold; visual imaging sensor; visual imaging; underground surveyor apparatus; underground surveyor; treasure hunting; surveyor apparatus; surveyor; sales representatives; resistivity; pulse induction; prospector; prospecting; pro; pinpoint; penetrating radars; metal detectors; manufactures and distributes; locator; induction; imaging sensor system; imaging sensor; hunter; ground penetrating radars; gold prospecting; estimation; apparatus; hunting; radars; detecting; pulse; usa; sensor system; representatives; penetrating; ground penetrating; depth; meters; detectors; visual; specializes; professional</t>
  </si>
  <si>
    <t>http://www.intellifusecoating.com</t>
  </si>
  <si>
    <t>Intellifuse Technologies LLC manufactures coated radial bearings for use in mud motors. It offers products for use in mud motor radial bearings, pumps, valves, rotary steerable tools, jar components, extrusion barrels die plates, screw elements, draft-induced fan blades, screens and material conveyors, bearings, slurry pumps, and wear pads. It serves oil and gas, plastic, power generation, and mining industries in North America. The company is based in Houston, Texas. It has a sales office in Lloydminster, Canada. As of December 10, 2014, Intellifuse Technologies LLC operates as a subsidiary of H-D Advanced Manufacturing Company.</t>
  </si>
  <si>
    <t>radial bearings; mud motor; mud motor components; Intellifuse coatings; motor radial bearings; Liquid Metal Infiltration; Metal Infiltration process; coated radial bearings; anti-wear parts protection; wear-resistant radial bearing; downhole mud motor; protective Intellifuse coatings; frequent drilling stoppages; gas producing fields; coatings experts; Intellifuseâ„¢ coatings experts; mud motor manufacturers; noticeably better value; metallurgical engineered bond; carbide-tiled bearings; service life; extended anti-wear parts; Intellifuse Coating Technologies; durable metallurgical bond; mud motors; proprietary Liquid Metal; longer drilling; homogenous bond; horizontal drilling; carbide sheets; heavy wear; flow restrictors; bearing lockup; flow diverters; carbide matrix; metallurgical perspective; drilling operators; coating process; carbide surface; primary components; wide range; destructive environments; metal body; plastic binder; powdered form; wear protection; drilling string; toughest oilfield; nickel-chromium-boron alloy</t>
  </si>
  <si>
    <t>radial; lbs; heated; frequency; bearings; bearing; mud; coated; bond; carbide; longer; coatings; coating; wear; week; uniform; oilfield; mud motors; loads; homogenous; frequent; delays; nickel; surfaces; side; extended; metallurgical; motor; anti; experts; applied; form; motors; withstand; wet; weld; wear resistant; wear protection; tungsten carbide; tungsten; thoroughly; stronger; string; situations; sheets; pull; producing fields; process creates; priced; perspective; parts replacement; note; mixture; mining and industrial; mechanically; matrix; maker; leads; incorporate; horizontal drilling; horizontal; friction; durable; downhole; decades of experience; decades; custom engineered; cobalt; coating process; answer; adheres; weighing; spray; exceptional; destructive; flow; saving; protective; mixed; body; feet; count; alloys; life; advantage; paint; consists; compared; advance; strength; length; resistant; advantages; superior; example; creates; producing; alloy; turn; higher</t>
  </si>
  <si>
    <t>http://www.capstonetechnology.com</t>
  </si>
  <si>
    <t>Capstone Technology Corporation provides practical software and training solutions to process manufacturers worldwide. It offers dataPARC, a real time plant analysis solution that transforms critical data into visual information for decision-making, which includes PARCview, a real-time data analysis and visualization tool for improving a facilityÂ’s decision making and troubleshooting capabilities; and PARCserver, a process data historian software for the plant information management system (PIMS). The companyÂ’s dataPARC solutions are used for batch analysis, dashboards, environmental monitoring, grade troubleshooting, key performance indicators (KPIs) management, lab information management systems (LIMS), operation envelopes, production cost monitoring, production loss tracking and OEE, soft sensors, SPC/SQC, stock tracking, and tank inventory and modeling applications. In addition, it offers MACS plant automation tools that maximize the assets, plant efficiency, and product consistency, which includes MACSsuite, an advanced process control software that automatically optimizes the process across various operating ranges; CONTROLtrac, a PID control loop performance monitoring tool; and ProBatch Online, a real time batch analytics and control solution. The companyÂ’s MACS solutions are used for soft sensors, and advanced control and optimization applications. It serves oil and gas, pulp and paper, power and utility, chemicals and refining, metals and mining, and food and beverage industries. The company was founded in 1997 and is based in Vancouver, Washington. As of June 17, 2016, Capstone Technology Corporation operates as a subsidiary of Spectris plc.</t>
  </si>
  <si>
    <t>cloud / software suite / business intelligence / cloud based software</t>
  </si>
  <si>
    <t>Capstone Technology; In-line Instrumentation segment.; MACS software suite; multiple process industries; process control optimization; analytics software suite; key software platforms; software solutions; operational decision; engineering services; advanced process; Spectris; provider; support; beverage; pulp; visualization; paper; chemicals; utilities; oil; gas; food</t>
  </si>
  <si>
    <t>software suite; software solutions; will be integrated; visualization and analytics; services and software; operational decision; advanced process; optimization; analytics software; instrumentation; platforms; operational</t>
  </si>
  <si>
    <t>4cf930dbd1c79cd95c08568f1c29cc89</t>
  </si>
  <si>
    <t>Nirosoft Industries Ltd.</t>
  </si>
  <si>
    <t>http://www.nirosoft.com</t>
  </si>
  <si>
    <t>Nirosoft Industries Ltd. engages in the design, manufacture, installation, operation, and maintenance of water and wastewater treatment systems. It offers remote monitoring and support, regular site visit, onsite troubleshooting, operation and maintenance, routine monitoring, preventive maintenance procedure, document and maintain records, operation and maintenance, desalination, demineralization, effluent reclamation, mobile water purification, and process water solutions. The company serves power, mining, agriculture and irrigation, potable water supply, modular solutions, emergency response, and military applications. It serves customers worldwide, including the Middle East, South America, Australia, Africa, and Europe. The company was founded in 1990 and is based in Carmiel, Israel. Nirosoft Industries Ltd. operates as a subsidiary of RWL Water Group.</t>
  </si>
  <si>
    <t>Carmiel</t>
  </si>
  <si>
    <t>RWL Water Group</t>
  </si>
  <si>
    <t>remote monitoring; operation and maintenance; troubleshooting; routine; purification; procedure; preventive maintenance; potable; offers remote; military applications; irrigation; agriculture and irrigation; reclamation; preventive; emergency response; regular; document; onsite; maintain; modular; response; emergency</t>
  </si>
  <si>
    <t>f7617a656b5a2a4b02a57be1e2f36860</t>
  </si>
  <si>
    <t>BASF Corporation</t>
  </si>
  <si>
    <t>http://www.basf.com/us</t>
  </si>
  <si>
    <t>BASF Corporation manufactures and supplies basic chemicals and intermediates ranging from solvents, plasticizers, and monomers to glues and electronic chemicals, as well as raw materials for detergents, plastics, textile fibers, paints and coatings, plant protection, and pharmaceuticals. The company also provides petrochemicals, monomers, and intermediates; vitamins and food additives, as well as ingredients for pharmaceuticals, hygiene, home, and personal care; other products for the paper industry, oil and gas production, mining, and water treatment; and dispersions and pigments, care chemicals, nutrition and health products, paper chemicals, and performance chemicals. In addition, it offers functional materials and solutions, such as catalysts, battery materials, engineering plastics, polyurethane systems, automotive and industrial coatings, concrete admixtures, and construction systems; and performance materials for automotive, electrical, chemical, and construction industries, as well as for household applications, and for sports and leisure. Further, the company engages in the exploration and production of oil and gas. Furthermore, it offers WorldAccount, a Web-based transaction and information platform; and analytics, eco-efficiency analysis, and technical services. It serves industries, such as aerospace, agriculture, automotive, chemicals, computer and electronics, construction, electrical equipment, feed, food and beverage, furniture, home, leather and apparel, machinery, mining, miscellaneous manufacturing, nonmetallic mineral products, oil processing, packaging, personal care, pharmaceutical, plastics product manufacturing, primary metal, printing and graphics, pulp and paper, rubber, textiles, transportation, utilities, wind energy, and wood. It has a strategic relationship with American Superconductor Corporation. The company was founded in 1865 and is headquartered in Florham Park, New Jersey. BASF Corporation operates as a subsidiary of BASF SE.</t>
  </si>
  <si>
    <t>Florham Park</t>
  </si>
  <si>
    <t>BASF SE</t>
  </si>
  <si>
    <t>wood; wind; printing; petrochemicals; manufactures and supplies; intermediates; care; additives; coatings; corporation; transaction; superconductor; serves industries; production of oil; polyurethane; pigments; paints; nutrition; miscellaneous; leisure; leather; ingredients; hygiene; graphics; glues; functional materials; fibers; exploration and production; eco; detergents; corporation manufactures; catalysts; battery materials; american; wind energy; raw materials; household; relationship; basic; functional; web based; feed; concrete; raw; primary; ranging; battery; web; efficiency; computer</t>
  </si>
  <si>
    <t>wood; wind; printing; petrochemicals; manufactures and supplies; intermediates; care; additives; coatings; corporation; transaction; superconductor; serves industries; production of oil; polyurethane; pigments; paints; nutrition; miscellaneous; leisure; leather; ingredients; hygiene; graphics; glues; functional materials; fibers; exploration and production; eco; detergents; corporation manufactures; catalysts; battery materials; american; wind energy; raw materials; household; relationship; basic; functional; web based; feed; concrete; raw; primary; ranging; battery; web; efficiency; computer; health</t>
  </si>
  <si>
    <t>206a4b17190c77bc95ed0d66359039c2</t>
  </si>
  <si>
    <t>DarkPulse Technologies Inc</t>
  </si>
  <si>
    <t>http://www.darkpulse.com</t>
  </si>
  <si>
    <t>DarkPulse Technologies Inc. provides distributed fiber sensors in the United States. The company offers Erebos sensing system, which enables to measure critical temperature, pressure, and strain on a continuous basis throughout the drill string, casing, wellhead, and production trees, as well as monitors the stress, strain, and buckling of pipelines alerting operators of anomalies, including pipe wall thickness, scouring, and corrosion. It also provides a real time sensor system that detects the location and movement of personnel and equipment throughout a mining operation, as well as determines and displays airflow, air quality, temperature, geo-thermal data, seismic events, material distribution, and intelligent rock bolts. The companyÂ’s products are also used in live border security and tunnel detection, perimeter and security surveillance, aircraft and ship hull integrity assessment, and fire detection applications. DarkPulse Technologies Inc. was founded in 2008 and is based in Scottsdale, Arizona.</t>
  </si>
  <si>
    <t>Scottsdale</t>
  </si>
  <si>
    <t>Fibre Sensing Technologies; resolution strain measurements; highest spatial resolution; conventional BOTDA systems; sensing length; severe limitations; dark-pulse scattering; Theoretical validation; high-resolution techniques; acquisition time; improved resolution; experimental results; accuracy; demonstrate; DarkPulse</t>
  </si>
  <si>
    <t>accuracy; system based; strain; spatial resolution; sensing technologies; presents; mm; limitations; fibre; experimental; demonstrate; dark; severe; validation; presented; pulse; sensing; spatial; length; improved; highest; conventional; techniques; acquisition</t>
  </si>
  <si>
    <t>20349670058cfb8bd610e14585c063af</t>
  </si>
  <si>
    <t>INTERA Incorporated</t>
  </si>
  <si>
    <t>http://www.intera.com</t>
  </si>
  <si>
    <t>INTERA Incorporated, a geosciences and engineering consulting company, provides environmental, water resource, and waste isolation solutions to public and private sector organizations in the United States, Canada, Europe, Japan, and internationally. Its environmental services include site assessment and investigation, flow and transport modeling, compliance auditing and due diligence, site remediation, site maintenance and monitoring, permitting and regulatory support, and litigation support; and water resource services comprise water resource planning, water availability modeling, hydrology and hydrodynamic modeling, statistical and geostatistical forecasting, remote sensing, GIS and database application development, water and wastewater treatment, coastal engineering, and mine hydrology. The companyÂ’s waste isolation services include site characterization, process and system modeling, performance assessment, and probabilistic risk analysis. It serves municipal water suppliers, state and federal agencies, and industries. The company was formerly known as INTERA Environmental Consultants, Inc. and changed its name to INTERA Incorporated in January 2002. INTERA Incorporated was founded in 1974 and is based in Austin, Texas with additional offices in the United States; Lyon, France; and Baden, Switzerland.</t>
  </si>
  <si>
    <t>engineering consulting firm; employee-owned geoscience; INTERA Petroleum Consultants; exceptional client serviceâ€”listening; highest technical quality; project. industrial engineering; challenging problems; exceptional service; natural resources; seasoned professionals; respective fields; agreed-upon schedules; work products; younger engineers; clientâ€™s jobs; complex projects; expertise; scientists; commitments; expectations; development; management; restoration; protection; solutions; lessons; hundreds; efficiency; budgetsâ€”all; focus; challenges; clients; teams</t>
  </si>
  <si>
    <t>geoscience; exceptional; owned; employee; client; talented; seasoned; scientists and engineers; schedules; safely; retaining; restoration; responsive; respective; pride; meeting; jobs; gained; expectations; exceeding; establishing; enjoy; complex projects; client service; attracting; recognized; excel; apply; teams; combine; natural resources; experts; highest; hundreds; staff; professionals; delivering; reliable; produce; enabling; petroleum; working; meet; complex; fields; efficiency</t>
  </si>
  <si>
    <t>http://turnergas.com</t>
  </si>
  <si>
    <t>Turner Gas Company transports, markets, stores, and transloads natural gas liquids, liquefied petroleum gas, chemicals, crude products, and other bulk products through truck fleet and rail terminal infrastructure. The company supplies propane in the Western and North Central United States. The company also supplies and markets refined fuels; and specialty chemicals, acids, caustics, dust treat chemicals, and contaminated water and other hazmat chemicals. In addition, it offers supply planning agreements, index pricing agreements, remote tank monitoring, bulk storage tank leases, oilfield services, and acquisitions. It serves oil and gas, oilfield service, retail propane, agriculture, mining, and other commercial industries. The company was founded in 1939 and is based in Salt Lake City, Utah. As of December 31, 2016, Turner Gas Company operates as a subsidiary of Crestwood Equity Partners LP.</t>
  </si>
  <si>
    <t>Crestwood Equity Partners LP</t>
  </si>
  <si>
    <t>tank; specialty; propane; oilfield; agreements; bulk; western; truck fleet; treat; storage tank; specialty chemicals; refined; oilfield services; north; markets refined; hazmat; fuels; crude; contaminated; commercial industries; acquisitions; acids; pricing; leases; terminal; stores; natural gas; dust; truck; central; fleet; petroleum; storage</t>
  </si>
  <si>
    <t>877b91455f3835e87f4dd9d831bf33e6</t>
  </si>
  <si>
    <t>Schiebel Elektronische Geraete GmbH</t>
  </si>
  <si>
    <t>http://www.schiebel.net</t>
  </si>
  <si>
    <t>Schiebel Elektronische Geraete GmbH designs, develops, and provides unmanned air systems and mine detection equipment. It offers CAMCOPTER S-100, an unmanned air vehicle; and mine detection systems. The companyÂ’s products are used in security applications, such as harbor and border control, area and event security, search and rescue, out-reach surveillance, and damage assessment; and command and control uses that include mapping and surveys, aerial photography, support relief in environmental and natural disasters, airborne communications relay, and agriculture applications. Schiebel Elektronische Geraete GmbH was founded in 1951 and is headquartered in Vienna, Austria.</t>
  </si>
  <si>
    <t>Vienna</t>
  </si>
  <si>
    <t>unmanned air; surveys; search and rescue; rescue; relief; photography; mine detection; disasters; command and control; border; airborne; air vehicle; aerial photography; unmanned air vehicle; unmanned air systems; schiebel; natural disasters; mine detection systems; mine detection equipment; event security; detection equipment; damage assessment; relay; security applications; detection systems; event; damage; reach; command; search</t>
  </si>
  <si>
    <t>190a20cb09f7c297e7061bb987dfac86</t>
  </si>
  <si>
    <t>Lehvoss UK Limited</t>
  </si>
  <si>
    <t>http://www.lehvoss.co.uk</t>
  </si>
  <si>
    <t>Lehvoss UK Limited distributes chemicals and mineral products to industrial customers. It offers masterbatches and high performance compounds, including high performance engineering thermoplastics, blowing agents, additive masterbatches for cast/blow films, and flame retardant systems; carbon blacks-rubber chemicals for the rubber-processing industry, as well as metallurgy, refractory materials, foundry aids manufacturing, plastics compounding, and dyes manufacturing industries; and products for coatings, inks, and adhesives. The company also offers cosmetic raw materials, such as iDEA, oils, esters, colors, waxes, minerals, emulsifiers, gelling agents, functional materials, natural products, and basic ingredients; magnesia; additives for functional fluids; hollow microspheres; and additives for SMC/BMC applications. It serves plastics, paint and coatings, pharmaceuticals, cosmetics, rubber, lubricants, and polyurethane processor industries the United Kingdom and Ireland. The company was founded in 1990 and is based in Congleton, United Kingdom. Lehvoss UK Limited operates as a subsidiary of Lehmann &amp; Voss &amp; Co. KG.</t>
  </si>
  <si>
    <t>Congleton</t>
  </si>
  <si>
    <t>Cheshire</t>
  </si>
  <si>
    <t>Lehmann&amp;Voss&amp;Co. KG</t>
  </si>
  <si>
    <t>cast; additives; additive; agents; functional; coatings; waxes; uk; retardant; refractory; polyurethane; paint and coatings; magnesia; inks; ingredients; hollow; functional materials; flame retardant; flame; films; dyes; cosmetics; cosmetic; compounds; compounding; colors; bmc; blowing; blow; aids; raw materials; lubricants; basic; paint; foundry; metallurgy; raw; carbon</t>
  </si>
  <si>
    <t>http://www.minnovare.com</t>
  </si>
  <si>
    <t>Minnovare Pty Ltd. delivers technologies and drilling products for the mining, civil, and oil and gas industries. The company develops and markets Azimuth Aligner, an autonomous driller-operated drill rig alignment system for the mining and civil drilling sectors. It sells its products through local distributors in Canada, the United States, Central America, South America, Europe, Africa, the Middle East, Asia, the Russian Federation, and Australia. Minnovare Pty Ltd. was incorporated in 2008 and is based in Bentley, Australia.</t>
  </si>
  <si>
    <t>Jolimont Global Mining Systems; Viburnum Funds Pty Ltd.</t>
  </si>
  <si>
    <t>rig alignment; drill rig alignment; Azimuth Aligner; Rig Alignment Solutions; Mining Rig Alignment; Civil Rig Alignment; Underground Rig Alignment; Surface Rig Alignment; Diamond Rig Alignment; RC Rig Alignment; core Rig Alignment; Tunnel Rig Alignment; driller-operated drill rig; Rig Alignment Equipment; underground drill rig; drill rig alignments; Production Drill Rig; Exploration Drill Rig; autonomous driller-operated drill; RAB Rig; civil engineering sectors; drilling products; civil drilling sectors; Integrated Technology Company; Magnetic Ore Bodies; north-seeking gyro technology; divisions Equipment Supply; civil engineering sector; inefficient process; unproductive processes; technological advantages; global Mining; Civil Construction; Gas operations; local distributors; Delivers technologies; mining industry; Innovation Company; gas industries; core product; Technical Support; implement solutions; military grade; Development; labor; oil; Strategy; Research</t>
  </si>
  <si>
    <t>civil; azimuth; autonomous; rig; alignment; mining and civil; labor intensive; intensive; labor; civil engineering; manual; traditionally; system that automates; surface and underground; seeking; rc; north; military grade; inefficient; gyro; global mining; develops and markets; core product; civil construction; diamond; bodies; delivers; implement; technological; categories; core; tunnel; advantages; magnetic; producing; local; ore; delivering; grade; three; create</t>
  </si>
  <si>
    <t>94547cc148c1bbf861382f2525ece5dd</t>
  </si>
  <si>
    <t>Luvata U.K. Ltd.</t>
  </si>
  <si>
    <t>http://www.luvata.com</t>
  </si>
  <si>
    <t>Luvata U.K. Ltd. manufactures and supplies heat transfer solutions, tubes, and other products. It offers heat transfer solutions, including A/C service equipment, air cooled condensers, air unit heaters/air unit coolers, CO2 gas coolers, CO2 unit coolers, dry coolers / fluid coolers, heat exchangers, industrial heat exchangers, motor and generator coolers, NH3 unit coolers, radiators/air blast coolers, transformer oil coolers, and unit coolers. The company also provides anodes, engineered metallurgical components, hollow conductors, oxygen-free copper and special alloys, photovoltaic ribbons, sputtering targets and pellets, superconductors, tubes, welding products, wires, and rods, bars, bus bars, profiles, and shapes; and ACR tubes and tubes for radio frequency cables. It serves customers in industries, such as automotive, transportation, energy and power, HVAC&amp;R, new technologies, telecom and communication, electronics, healthcare, metals and mining, renewable energy, scientific applications, welding, and industrial, electrical, and mechanical equipment. Luvata U.K. Ltd. was formerly known as Outokumpu Copper Limited and changed its name to Luvata U.K. Ltd. in May 2006. The company was incorporated in 1991 and is based in London, United Kingdom. Luvata U.K. Ltd. operates as a subsidiary of Luvata Oy.</t>
  </si>
  <si>
    <t>Luvata Oy</t>
  </si>
  <si>
    <t>wires; transformer; radio frequency cables; radio frequency; radio; manufactures and supplies; heat; frequency cables; frequency; coolers; cooled; conductors; cables; blast; unit coolers; uk; luvata; tubes; transfer solutions; heat transfer solutions; heat transfer; air unit; heat exchangers; exchangers; unit; transfer; unit heaters; tubes for radio; tubes and tubes; transformer oil coolers; transformer oil; targets and pellets; superconductors; sputtering targets; sputtering; shapes; radiators; pellets; oxygen; oil coolers; offers heat transfer; offers heat; nh unit coolers; nh unit; nh; motor and generator; metallurgical components; industrial heat exchangers; industrial heat; hollow conductors</t>
  </si>
  <si>
    <t>wires; transformer; radio frequency cables; radio frequency; radio; manufactures and supplies; heat; frequency cables; frequency; coolers; cooled; conductors; cables; blast; unit coolers; uk; luvata; tubes; transfer solutions; heat transfer solutions; heat transfer; air unit; heat exchangers; exchangers; unit; transfer; unit heaters; tubes for radio; tubes and tubes; transformer oil coolers; transformer oil; targets and pellets; superconductors; sputtering targets; sputtering; shapes; radiators; pellets; oxygen; oil coolers; offers heat transfer; offers heat; nh unit coolers; nh unit; nh; motor and generator; metallurgical components; industrial heat exchangers; industrial heat; hollow conductors; hollow; generator coolers; gas coolers; fluid coolers; engineered metallurgical components; engineered metallurgical; cooled condensers; condensers; blast coolers; anodes; air unit heaters; air cooled condensers; air cooled; air blast coolers; air blast; acr tubes; acr; heaters; photovoltaic; alloys; dry; bus; copper; generator; metallurgical; free; welding; motor</t>
  </si>
  <si>
    <t>0a2db9c2ab95bf273a33144cef2b566e</t>
  </si>
  <si>
    <t>Yokogawa India Ltd.</t>
  </si>
  <si>
    <t>http://www.yokogawa.com/in</t>
  </si>
  <si>
    <t>Yokogawa India Limited manufactures and sells industrial automation systems in India and internationally. The company offers control systems, including distributed control, safety instrumented, supervisory control, programmable logic controller (PLC), and process control PLC/RTU systems, as well as controllers and indicators, and film/sheet thickness gauges; and solution-based software, such as information management, alarm management, optimization, production management, plant asset management, process safety management, logistics, operator effectiveness, and data connectivity software products. It also provides panel mount recorders, portable and high speed data acquisition products, data loggers, chart recorders, and data acquisition software; and field instruments comprising pressure transmitters, flow meters, temperature transmitters, level meters, field wireless products, device smart communicators, pressure calibrators, remote indicators, valve positioners and converters, fiber optic sensors, and valve manifolds. In addition, the company offers gas and liquid analyzers; industrial networking products; signal conditioners, surge arresters, power monitors, network converters, and closed circuit televisions; and oscilloscopes, digital power analyzers, portable and handheld instruments, optical measuring instruments, panel meters and transducers, and other test and measurement instruments, as well as generators. Further, it provides lifecycle performance care, consulting, project execution, upgradation and migration, secured remote, asset performance monitoring, and basic maintenance services. The company serves oil and gas, oil and gas downstream, LNG supply chain, chemical, power, water and wastewater, mining and metal, pharmaceutical, food and beverage, pulp and paper, and iron and steel industries. The company was founded in 1987 and is based in Bengaluru, India. Yokogawa India Limited is a subsidiary of Yokogawa Electric Corporation.</t>
  </si>
  <si>
    <t>Yokogawa Electric Corp.</t>
  </si>
  <si>
    <t>517216 (Mumbai Stock Exchange)</t>
  </si>
  <si>
    <t>valve; transmitters; smart; recorders; monitors; connectivity; closed circuit; circuit; care; converters; meters; plc; panel; data acquisition; indicators; pressure; portable; upgradation; thickness; test and measurement; surge; supervisory control; supervisory; steel industries; speed data; safety management; safety instrumented; programmable logic; power monitors; positioners; panel meters; optic sensors; migration; measuring instruments; manifolds; loggers; lng; level meters; iron and steel; industrial networking; high speed data; gauges; flow meters; fiber optic sensors; downstream; data loggers; data connectivity; conditioners; communicators; chart</t>
  </si>
  <si>
    <t>valve; transmitters; smart; recorders; monitors; connectivity; closed circuit; circuit; care; converters; meters; plc; panel; data acquisition; indicators; pressure; portable; upgradation; thickness; test and measurement; surge; supervisory control; supervisory; steel industries; speed data; safety management; safety instrumented; programmable logic; power monitors; positioners; panel meters; optic sensors; migration; measuring instruments; manifolds; loggers; lng; level meters; iron and steel; industrial networking; high speed data; gauges; flow meters; fiber optic sensors; downstream; data loggers; data connectivity; conditioners; communicators; chart; calibrators; based software; alarm management; handheld; execution; closed; programmable; mount; logic; controller; acquisition; transducers; film; fiber optic; basic; networking; generators; effectiveness; optic; alarm; maintenance services; high speed; sheet; controllers; signal; asset management; operator; measuring; fiber; optical; flow; optimization; temperature; device; wireless; speed; logistics</t>
  </si>
  <si>
    <t>http://www.vistgroup.ru</t>
  </si>
  <si>
    <t>OOO Vist Group designs and develops IT solutions for mine fleet and railroad management systems. The company implements software systems in industrial mining enterprises in the Russian Federation and CIS countries. It offers dispatch control systems; load and fuel level control systems; on-board excavator control systems; on-board boring rig control systems; system for the automation of mine-surveyor works; wheel loader scales; tire pressure control systems; and VG service systems. The company also provides sensors that include electronic fuel level sensors, frequency sensors, rotation angle sensors, proximity switches, noncontact ring current sensors, electronic pedals, and load cells; and VG railway system, a microprocessor-based management system for signaling and interlocking devices, and blocking units. It serves mining, agriculture, manufacturing, transportation, and construction industries in the Russian Federation, Ukraine, Kazakhstan, and Mongolia. OOO Vist Group is based in Moscow, Russian Federation. It has branch offices in Krivoj Rog, Ukraine; Kemerovo, Zheleznogorsk, and Staryj Oskol, Russian Federation.</t>
  </si>
  <si>
    <t>VIST Mining Technology; unmanned open-pit mining; Automated Control Systems; severe climatic conditions.; information technology. software; Dump trucks; key point; separate modules; fleet productivity; remote areas</t>
  </si>
  <si>
    <t>remotely; mining technology; intelligent; separate; remotely controlled; railways; open pit; hauling; depends; universal; severe; pit; increase; autonomously; move; drivers; loading; trucks; manufacturer; fleet; productivity; modules; type; open; create</t>
  </si>
  <si>
    <t>http://mineralsoft.com</t>
  </si>
  <si>
    <t>MineralSoft LLC provides automated revenue management solutions for mineral rights. The company offers MineralSoft platform that enables users to track their mineral rights and royalties on computer, phone, or tablet, as well as get a view of royalties, wells, leases, and tracts. Its platform includes document management, data entry and automation, audit, accounting and analytics, land, and valuation and income projection features. The company also offers consulting and advisory services that range from data cleanup and management to audit and document review to transaction support and assistance. MineralSoft LLC was incorporated in 2015 and is headquartered in Austin, Texas.</t>
  </si>
  <si>
    <t>Y Combinator</t>
  </si>
  <si>
    <t>mineral rights; revenue management; revenue management platform; check stubs; latest data security; decline curves; information systems. mineral; official state figures; STATEMENT AUDITING TOOLS; MineralSoft; important documents; SOC 1/SSAE 16/ISAE; check stub statements; single source deed; proprietary technology; complete title opinions; land team; complete estate proceedings; minerals. automotive. management; paymentsProduction volumesProduct pricingStatement; division orders; user-friendly report generator; leases; portfolio valuation services; cash flow projections; nearby leases; Mineral Right; mineral interests; new leases; Price data; MineralSoft platform; Data Entry; important data; Document Management; data cleanup; manual entry; historical data; ongoing income; complete view; personal information; TOTAL VISIBILITY; statement calculations; Automatic auditing; production 1099s; Helpful charts; specific operator; deep insights; paper statements; highest standards; digital files</t>
  </si>
  <si>
    <t>mineral rights; land; insights; insight; documents; born; leases; rights; statements; statement; royalties; income; revenue; transaction; title; royalty; rights and royalties; proprietary technology; organized; graphs; files; deductions; decline curves; decline; curves; correctly; charts; auditing; check; valuation; orders; calculations; document; track; portfolio; individual; standards; team; operator; deep; wanted; verify; valuations; user friendly; time frame; stub; stays; spreadsheet; spacing; soc; situation; single source; sends; security standards; searched; review; revenues; received; reasonable; privacy; predictions; platform enables; pdf; official; negotiating; nearby; missing; maximizing; manual entry; management platform; management information systems; life easier; lease; interests; impossible; imagine; historical data; historical; highest standards; helpful; gross; glance; formatted; filing; figures; extracted; experienced team; excel spreadsheet; document management; dig; detailed reporting; data security; copies; convenient; confidential; complicated; complete view; competitively; compare; cleanup</t>
  </si>
  <si>
    <t>a031c6fd14f33c2db1dc0cdc50c4ce16</t>
  </si>
  <si>
    <t>Bluebean, LLC</t>
  </si>
  <si>
    <t>http://www.bluebeanrfid.com</t>
  </si>
  <si>
    <t>Bluebean, LLC provides RFID consulting and systems integration services and solutions. It focuses on RFID solutions, RFID compliance mandates, and implementation of RFID technology. The companyÂ’s services include RFID business process consulting, system design, implementation roadmap, proof of concept, full system implementation, custom software development, training, installation, integration with existing systems, and maintenance and support. It also sells RFID products online. The company offers RFID solutions to the supply chain management, healthcare, pharmaceuticals, mining, automotive, aerospace, and food industries. Bluebean, LLC was incorporated in 2004 and is based in Carmel, Indiana.</t>
  </si>
  <si>
    <t>Carmel</t>
  </si>
  <si>
    <t>rfid solutions; rfid; rfid technology; proof of concept; maintenance and support; existing systems; services and solutions; proof; compliance; online; existing</t>
  </si>
  <si>
    <t>7f92a203ff0247006e94f1e070f59041</t>
  </si>
  <si>
    <t>Upfront Analytics Ltd.</t>
  </si>
  <si>
    <t>http://ufa.ie</t>
  </si>
  <si>
    <t>Upfront Analytics Ltd. offers market research services for companies by mining specially designed mobile games. The company focuses on providing interactive reports based on player responses through its mobile application The Pryz Manor, which consists of a suite of games for analyzing the game play of players to understand their true underlying attitudes and behaviors. It offers market insights in various categories, such as product development, marketing awareness, forecasting, segmentation, positioning, market sentiment, trend tracking, and purchase behavior. The company was incorporated in 2012 and is based in Dun Laoghaire, Ireland.</t>
  </si>
  <si>
    <t>Dun Laoghaire</t>
  </si>
  <si>
    <t>insights; games; upfront; underlying; specially designed; specially; sentiment; segmentation; responses; players; player; forecasting; focuses on providing; behaviors; game; categories; purchase; behavior; consists; awareness; true; interactive; play; positioning; tracking</t>
  </si>
  <si>
    <t>c738c0eb896fe9ca5c4e74b19ea04ca0</t>
  </si>
  <si>
    <t>Flo-Tork Inc.</t>
  </si>
  <si>
    <t>As of January 2, 2013, Flo-Tork, Inc. was merged into Moog, Inc. Flo-Tork, Inc. manufactures pneumatic and hydraulic rack and pinion rotary actuators for industrial and valve applications in the United States. It provides control solutions for exploration, production, refinement, and transmission of oil and gas; motion control solutions to the renewable energy industry; and process valves, coal sampling actuation systems, chute operation, and spray down systems solutions for coal fired, natural gas, and nuclear power plants. The company also offers factory automation solutions; rack and pinion actuators for the iron, steel, and mining industries; and solutions for mobile applications in the waste management, rail, and fire equipment markets. In addition, it provides electro hydraulic, electro hydrostatic, and electromechanical motion control devices for nuclear submarines, aircraft carriers, surface ships, and deep submersibles; and electromechanical actuators and control electronics for steering unmanned underwater vehicles and remotely operated vehicles. The company was founded in 1957 and is based in Orrville, Ohio.</t>
  </si>
  <si>
    <t>Orrville</t>
  </si>
  <si>
    <t>Moog Inc.</t>
  </si>
  <si>
    <t>valves; valve; underwater vehicles; underwater; submarines; remotely; rack; pinion; motion control; hydraulic; aircraft; actuators; electromechanical; electro; nuclear; motion; valve applications; unmanned underwater vehicles; unmanned underwater; surface ships; submersibles; rotary actuators; remotely operated vehicles; remotely operated; pneumatic and hydraulic; operated vehicles; nuclear power plants; motion control devices; hydrostatic; factory automation; electro hydraulic; control devices; coal sampling; chute; automation solutions; aircraft carriers; actuation systems; actuation; waste management; spray; nuclear power; steering; carriers; pneumatic; factory; natural gas; ships; sampling; rotary; renewable energy</t>
  </si>
  <si>
    <t>valves; valve; underwater vehicles; underwater; submarines; remotely; rack; pinion; motion control; hydraulic; aircraft; actuators; electromechanical; electro; nuclear; motion; valve applications; unmanned underwater vehicles; unmanned underwater; surface ships; submersibles; rotary actuators; remotely operated vehicles; remotely operated; pneumatic and hydraulic; operated vehicles; nuclear power plants; motion control devices; hydrostatic; factory automation; electro hydraulic; control devices; coal sampling; chute; automation solutions; aircraft carriers; actuation systems; actuation; waste management; spray; nuclear power; steering; carriers; pneumatic; factory; natural gas; ships; sampling; rotary; renewable energy; deep; renewable; transmission; waste</t>
  </si>
  <si>
    <t>http://www.mmmt.com</t>
  </si>
  <si>
    <t>M Cubed Technologies, Inc. develops and markets ceramic and metal matrix composite material and products to semiconductor, display, industrial, and defense markets worldwide. It offers air bearing bars, electrostatic chuck cold plates, electrostatic chucks, end effectors, machine bases, stage assemblies, stage components, vacuum wafer chucks, and wafer arms for use in semiconductor equipment; glass chucks, machine bases, stage components, and stage location mirrors for use in LCD manufacturing equipment; and Al/SiC MMC mirrors, metering structures, mining components, mirror substrates, optics housings, and directly polished SiC mirrors for use in various optical applications in defense, aerospace, and precision industries. The company also provides coal power plant components, glass chucks, mining components, and glass refractories for wear, mining, and refractory end-use applications; aviation armor tiles, near net shape seat tiles, torso tile ceramics, and vehicle armor tiles; reaction-bonded boron carbide, aluminum-B4C metal matrix composites, boron carbide composites, neutron absorbing panels, and neutron collimators for nuclear applications; heat sinks, base plates, semiconductor heat sinks, and water-cooled heat sinks for use in thermal management applications; and coal power plant components, mining components, and oil and gas drilling components for wear resistance applications. Its products are used for wafer handling, ballistic/blast protection, wear resistance, and neutron absorption applications in wear, nuclear, armor, LCD glass, semiconductor capital equipment, chip manufacturing, solar, oil and gas, and refractory industries. The company was founded in 1993 and is based in Newtown, Connecticut. As of November 1, 2012, M Cubed Technologies, Inc. operates as a subsidiary of II-VI Incorporated.</t>
  </si>
  <si>
    <t>First Analysis Corporation (2); The Argentum Group; Emigrant Capital Corp.; The Walnut Group</t>
  </si>
  <si>
    <t>II-VI Incorporated</t>
  </si>
  <si>
    <t>Cubed; core Lanxide technologies; Alanx Wear Solutions; semiconductor capital equipment; materials. industrial. manufacturing; sister company; refractory industries; LCD glass; lower costs.; chip manufacturing; specific applications; better performance; materials specialists; material solutions; industrial wear; advanced materials; products; licenses; armor; marketplace; M.; Inc.</t>
  </si>
  <si>
    <t>advanced materials; wear; specific applications; specialists; sister; refractory industries; refractory; received; originally; marketplace; licenses; leaving; lcd; developed a variety; armor; longer; chip; lower; glass; capital; semiconductor; active; solar; nuclear; variety; enable; core; specific</t>
  </si>
  <si>
    <t>a045a6d12ef5545daa8a1a1890dd2c0a</t>
  </si>
  <si>
    <t>AgJunction AUS Pty Ltd.</t>
  </si>
  <si>
    <t>AgJunction AUS Pty Ltd. develops precision guidance software. The company provides GPS guidance and auto-steering solutions for agriculture equipment and autonomous control solutions for machine control applications including mining, construction, and military markets. The company was formerly known as Hemisphere AUS Pty Ltd. The company was incorporated in 1994 and is based in Brisbane, Australia. As of December 20, 2007, AgJunction AUS Pty Ltd. operates as a subsidiary of AgJunction Inc.</t>
  </si>
  <si>
    <t>Gresham Property Investments Limited (3); ABN AMRO Capital Australia (2); GE Equity</t>
  </si>
  <si>
    <t>machine control; autonomous; aus; guidance; steering solutions; solutions for agriculture; steering; auto; gps</t>
  </si>
  <si>
    <t>cab0489e6c1a6623e9a7c57c74358331</t>
  </si>
  <si>
    <t>S&amp;K Technologies, Inc.</t>
  </si>
  <si>
    <t>http://www.sktcorp.com</t>
  </si>
  <si>
    <t>S&amp;K Technologies, Inc., through its subsidiaries, provides support services to federal and commercial customers worldwide. It offers technical services, such as technical data development/maintenance, data configuration management, technology development evaluations, technical consultation, safety and maintenance analysis, and subject matter experts; and engineering services, including corrosion prevention research and development, engineering and maintenance software development, engineering analysis, material and structural evaluation, 3D modeling and reverse engineering, structural modifications, sheet and structural metal fabrication, structural assembly and disassembly, inspection and damage analysis, and ground and test flight support. The company also provides information technology, aerospace, and engineering solutions for government agencies and private sector clients; logistics, engineering, telecommunications, and information technology support for government and commercial customers; and environmental engineering, environmental remediation, mine reclamation, and project management services to federal, state, commercial, and private entities. In addition, it offers distribution services, operations and sustainment, and maintenance and technical training services to domestic government agencies and international allies; and specializes in fiber-optic sensor systems for use in the oil and gas, perimeter security, and environmental monitoring industries, as well as and intellectual property. The company was founded in 1999 and is based in St. Ignatius, Montana with subsidiary office locations in Montana and internationally. S&amp;K Technologies, Inc. operates as a subsidiary of Confederated Salish &amp; Kootenai Tribes Inc.</t>
  </si>
  <si>
    <t>St. Ignatius</t>
  </si>
  <si>
    <t>Montana</t>
  </si>
  <si>
    <t>Confederated Salish &amp; Kootenai Tribes Inc</t>
  </si>
  <si>
    <t>services to federal; inspection; flight; federal; government agencies; agencies; technical data; subject matter experts; subject matter; solutions for government; reverse engineering; perimeter security; optic sensor; modifications; matter experts; maintenance software; intellectual property; government and commercial; fiber optic sensor; evaluations; environmental remediation; distribution services; data configuration; consultation; configuration management; allies; reclamation; perimeter; intellectual; entities; prevention; domestic; technology development; remediation; fiber optic; environmental monitoring; reverse; optic; matter; sensor systems; damage; experts; configuration; sheet; property; evaluation; fiber; specializes; international; logistics</t>
  </si>
  <si>
    <t>cb4fdd2947e183ae3e51156fddc23c16</t>
  </si>
  <si>
    <t>Shenzhen Smartdrone UAV Co., Ltd.</t>
  </si>
  <si>
    <t>http://www.sd-uav.com</t>
  </si>
  <si>
    <t>Shenzhen Smartdrone UAV Co., Ltd. manufactures and sells flight control and UAV systems. It offers industrial grade multi rotor, industrial grade fixed wing, and consumption level multi rotor UAVs. The companyÂ’s products are used in ecological environment protection, aerial photography, geographical mapping, mineral resources exploration, disaster monitoring, traffic patrolling, power line patrolling, security monitoring, emergency and disaster reduction, and urban planning field applications. It sells its products through an online store. The company is headquartered in Shenzhen, China.</t>
  </si>
  <si>
    <t>wing; uavs; uav; rotor; photography; online store; multi rotor; industrial grade; flight; disaster; aerial photography; grade; mineral resources; geographical mapping; geographical; flight control; fixed wing; ecological; consumption; urban planning; traffic; store; urban; emergency; fixed; online</t>
  </si>
  <si>
    <t>f08251c9eb74726a86c5df2f82ad82a5</t>
  </si>
  <si>
    <t>BaySpec, Inc.</t>
  </si>
  <si>
    <t>http://www.bayspec.com</t>
  </si>
  <si>
    <t>BaySpec, Inc. designs, manufactures, and markets spectral instruments for biomedical, pharmaceuticals, chemical, food, semiconductor, homeland security, fiber sensing, and optical telecommunications industries. The company offers UV-VIS-near infrared(NIR) spectrometers, handheld and portable NIR and Raman analyzers, optical channel performance monitors, optical channel and optical performance monitors, miniature optical spectrum analyzers, NIR spectrographs, and metro and long-haul EDFAs and ASE light sources, as well as compact spectral engines for fiber bragg grating analyzers. The company also provides Raman spectroscopy, OEM spectral instruments, imaging spectrographs, CCD and InGaAs camera/detectors, light sources and lasers, optical coherence tomography spectral engines, fiber optic sensing, narrowband fiber lasers, fiber optic probes, FBG interrogation analyzer, optical telecom, and test and measurement equipment. The company was founded in 1999 and is based in Fremont, California.</t>
  </si>
  <si>
    <t>San Jose</t>
  </si>
  <si>
    <t>Cisco Systems, Inc.; CDIB Ventures; H&amp;Q Asia Pacific, Ltd.; Finisar Corporation; Intel Capital</t>
  </si>
  <si>
    <t>incoming light signal; wavelength; volume phase gratings; excellent wavelength accuracy; Optical Channel Performance; Compact double-pass wavelength; multiple excitation wavelength; different wavelength; Channel Performance Monitors; particular wavelength range; wavelength power levels; wavelength services; Ultra-Wideband Optical Spectrum; optical performance monitoring; CWDM Optical Channel; DWDM Optical Channel; Optical Channel Monitors; multiple wavelength; Agile optical networks; optical telecom modules; optical beam; multiple optical assemblies; ASE Light Sources; IntelliGain Erbium-Doped Fiber; VPG-based optical elements; multiple wavelengths; plant monitoring systems; health monitoring systems; grid monitoring systems; ultra-low power consumption; fiber mounting assembly; Performance Monitors OCPM; precise fiber Bragg; ultra-sensitive benchtop systems; security/homeland defense systems; raman spectroscopy; small form factor; optical fibers; high resolution raman; wind turbine monitoring; optical gain; optical amplifier; threshold value; gain spectrum; reflective elements; loss spectra; optical assembly; transmission gratings; light beams; lens means</t>
  </si>
  <si>
    <t>wind; wavelength; turbine; networks; monitors; monitoring systems; reflecting; gratings; wavelengths; spectrograph; incoming; beams; raman; optical channel; mechanism; fibers; spectrum; ranges; optical; elements; beam; threshold; sum; spectroscopy; spectra; reflective; radiating; propagating; lens; amplifier; agile; channel; mounting; ultra; filter; configured; fiber; volume; gain; phase; loss; signal; light; wind turbine; wideband; ultra low power; ultra low; temperature measurements; systems enable; strain; response time; reflect; power levels; power grid; power consumption; plant monitoring; optical spectrum; optical assembly; number of channels; multiplexing; multiplexer; ms; mirror; mine safety; low power consumption; lifetime; homeland defense; hole drilling; health monitoring; grating; ghz; gbps; fiber sensing; fiber bragg grating; fiber bragg; excitation; excellent; equal; diffraction; configured to support; columns; coal mine safety; bragg grating; bragg; based optical; attenuating; amplifiers; align; telecom; receiving; plane; pass; mixing; low power; reduced; prevention; factor; suitable; defense systems; consumption</t>
  </si>
  <si>
    <t>f76d0751b5172f73dd0a3ce4c64fe7e6</t>
  </si>
  <si>
    <t>Fabreeka International, Inc.</t>
  </si>
  <si>
    <t>http://www.fabreeka.com</t>
  </si>
  <si>
    <t>Fabreeka International, Inc. develops and manufactures vibration and shock isolation solutions for customers worldwide. Its vibration and shock isolation products include expansion bearings, foundation isolation products, isolation mounts, isolation pads, pneumatic isolation products, and thermal break solutions. The company also offers elastomeric shock and vibration isolation mounts, and noise control products for commercial and industrial applications; and custom solutions for vibration isolation and impact shock control. In addition, it provides vibration site survey and analysis, vibration recorder, finite element analysis, consulting, and project management services; and seminars for engineering and architectural firms. The companyÂ’s products are used in various applications in building and construction, metal forming, metrology, microscopy, military/defense, mining, MRI/NMR, petroleum/gas, power generation, pulp and paper, iron and steel, transportation, automobile, aircraft manufacturing, and space exploration industries, as well as in cranes, industrial machinery, precision equipment, rotating/vibrating equipment, and test equipment. Fabreeka International, Inc. was incorporated in 1917 and is headquartered in Stoughton, Massachusetts. It has sales offices in the United States, Canada, Argentina, Chile, the United Kingdom, Germany, South Africa, Italy, Spain, India, Saudi Arabia, Taiwan, and Australia. Fabreeka International, Inc. operates as a subsidiary of Kaydon Corporation.</t>
  </si>
  <si>
    <t>Stoughton</t>
  </si>
  <si>
    <t>ShoreView Industries</t>
  </si>
  <si>
    <t>vibration; vibration isolators; equipment; unwanted shock vibration; structure; highly engineered vibration; frequency; mezzanine; frequency response; Vibration Isolation; frequency pneumatic isolators; structural mode; unwanted vibration; Fabreeka; vibration measurements; structural frequency response; diverse customer base; large catalog printing; Additional cross beams; mezzanine structure; finite element analysis; upper mezzanine; Fabreeka engineers; Hz; Impact Shock; isolation mounts; isolation pads; input frequency; shock problem; higher frequency; precision equipment; solutions; numerous end-markets; shock-control products; industrial machinery; Fabreekas products; maintenance costs; customer applications; Custom Solutions; equipment inputs; design firms; allowable space; daily basis; OEM customers; cutting/trimming process; little effect; initial thought; alignment requirements; resonance; provider</t>
  </si>
  <si>
    <t>trimming; printing; frequency; frequencies; isolators; shock; isolation; hz; vibration; unwanted; structure; cutting; input; reduce; response; vibration and shock; vibrating; upper; test and measurement; stiffness; solutions to meet; review; pads; moved; mounts; modifying; maintenance costs; low frequency; inputs; industrial machinery; impractical; finite element analysis; finite element; element analysis; daily basis; custom solutions; catalog; beams; avoiding; finite; collected; clear; attached; shelf; numerous; element; alignment; pneumatic; aerospace and defense; lighting; wear; involved; installed; install; reducing; example; basis; diverse; producing; higher; cross; techniques; model; oem; impact; operators; meet; facility; increase; requirements</t>
  </si>
  <si>
    <t>09c5e2516d8b59ac36effe161fb5293f</t>
  </si>
  <si>
    <t>The Uralmashplant Joint-Stock Company</t>
  </si>
  <si>
    <t>http://www.uralmash.ru</t>
  </si>
  <si>
    <t>Uralmash Machine-Building Corporation operates as a heavy machine building company in the Russian Federation. The company designs, manufactures, and delivers equipment for industries, such as metallurgy, mining, oil and gas, etc. It offers mining equipment, such as crawler-mounted draglines, crawler-mounted open-mine excavators/power shovels, and walking draglines. The company also provides metallurgical equipment; oil and gas drilling equipment; and equipment for handling and lifting operations at steel-melting, forge-and-press, rolling, and heat-treatment shops. In addition, it offers a range of standard tools and accessories, and unique tools in accordance with customerÂ’s drawings and requirements; and various kinds of rolled-profile and sheet-metal machining, as well as manufactures parts and assemblies (subassemblies) made of metal sheets. Further, the company offers OEM spare parts for excavation and other equipment; and warranty and after-sales services that include equipment repair and maintenance. It serves customers through a sales network in the Russian Federation, Bulgaria, Romania, China, India, Pakistan, Ukraine, Kazakhstan, and other countries. The company was founded in 1933 and is based in Ekaterinburg, Russian Federation.</t>
  </si>
  <si>
    <t>Ekaterinburg</t>
  </si>
  <si>
    <t>Sverdlovskaya obl.</t>
  </si>
  <si>
    <t>Gazprombank (Joint - Stock Company)</t>
  </si>
  <si>
    <t>URAM (Pricing source is a Broker); URAM (Moscow Exchange Classica)</t>
  </si>
  <si>
    <t>treatment; machining; heat; draglines; crawler; machine building; mounted; subassemblies; shovels; sheets; sales services; rolled; oem spare parts; oem spare; melting; kinds; heavy machine; heat treatment; forge; excavators; drawings; offers a range; shops; sheet metal; lifting; excavation; press; warranty; services that include; rolling; metallurgy; sheet; metallurgical; spare parts; countries; corporation; oem; delivers; open; requirements</t>
  </si>
  <si>
    <t>http://www.mtell.com</t>
  </si>
  <si>
    <t>Mtelligence Corporation provides asset performance optimization software to manufacturers and utilities globally. It offers Mtelligence Asset Performance Management (APM) to provide decision makers at manufacturing and process companies with a set of tools for measuring and improving asset performance. The company also provides OpenOandM (MIMOSA) Integration, an integration technology framework for maintenance integration and device communication; and Mtelligence Condition Based Monitoring (CBM) to help in improving asset performance by focusing maintenance on the right equipment at the right time. In addition, Mtelligence Corporation offers Mtelligence Reliability Centered Maintenance (RCM) to implement the process of RCM by eliminating the need for manual data entry, and incorporate integration with Mtelligence CBM; and Mtelligence mVision, a SaaS Equipment Condition Machine Learning solution to support on-premise deployment off-site hosting in the cloud. Further, the company provides Mtelligence Enterprise Asset Management System (EAM) adapter; and Mtelligence Adapter for IntelaTrac to enable bi-directional communication between mobile workforce/decision support system and maintenance systems on the market. Furthermore, Mtelligence Corporation offers industry challenge, reliability intelligence, maintenance strategy optimization, asset health monitoring, reporting/visualization, and technology solutions. Additionally, the company provides services, such as CBM and APM readiness assessments, decision support-CMMS historical data analysis, and maintenance strategy and PM cost optimization, and EAM/CMMS data audits; and CBM, RCM, EAM/CMMS, and maintenance scorecard portal implementations. It serves oil and gas, mining, pharmaceutical, and wastewater industries. Mtelligence Corporation was founded in 2006 and is based in San Diego, California. As of October 26, 2016, Mtelligence Corporation operates as a subsidiary of Aspen Technology, Inc.</t>
  </si>
  <si>
    <t>Aspen Technology, Inc.</t>
  </si>
  <si>
    <t>privately held company; software solutions; industrial equipment; gas. software. water; http://www.mtell.com. industrial automation.; significant contributor; important role; people safety; wastewater industries; things. machine; equipment performance; Industrial Internet; manufacturing. oil; health; profitability</t>
  </si>
  <si>
    <t>things; software solutions; smart; machine learning; learning; internet of things; industrial internet; industrial automation; solutions are deployed; providing software; privately held; plays; making machines; deployed globally; profitability; privately; role; globally; health; held; reducing; deployed; founded; people; online</t>
  </si>
  <si>
    <t>4eb6e9c3fb6427f51291e0b969b126a1</t>
  </si>
  <si>
    <t>Luvata Oy designs, manufactures, and sells components and materials for metal solution, heat-transfer technology, and engineering related services. It offers heat transfer solutions, such as A/C service equipment, air unit heaters/coolers, CO2 units and gas coolers, dry/fluid coolers, industrial heat exchangers, NH3 unit coolers, transformer oil coolers, air cooled condensers, coatings services, heat exchangers, motor and generator coolers, radiators/air blast coolers, and unit coolers. The company also offers special products, such as anodes, engineered metallurgical components, hollow conductors, photovoltaic ribbon sun wires, renewable energy products, sputtering targets and pellets, superconductors, welding products, and wires, as well as rods, profiles, and busbars; and tube products, including ACR tubes and tubes for radio frequency cables. It serves automotive and transportation; energy and power; HVAC&amp;R; industrial, electrical, and mechanical equipment; new technologies; telecom and communication; electronics; healthcare; metals and mining; renewable energy; scientific applications; and welding markets in Finland and internationally. Luvata Oy was formerly known as Outokumpu Copper Products Oy and changed its name to Luvata Oy in May 2006. The company is based in Espoo, Finland. It has locations in Austria, Belgium, Brazil, Chile, China, Finland, Germany, Italy, Malaysia, Mexico, Poland, the Russian Federation, Serbia, Spain, Sweden, Thailand, the United Kingdom, and the United States. Luvata Oy is a former subsidiary of Outokumpu Oyj.</t>
  </si>
  <si>
    <t>wires; transformer; radio frequency cables; radio frequency; radio; heat; frequency cables; frequency; coolers; cooled; conductors; cables; blast; unit coolers; heat transfer; heat exchangers; exchangers; tubes; unit; renewable energy; welding; transfer; renewable; unit heaters; tubes for radio; tubes and tubes; transformer oil coolers; transformer oil; transfer solutions; targets and pellets; superconductors; sun; sputtering targets; sputtering; serves automotive; scientific applications; radiators; pellets; oil coolers; offers heat transfer; offers heat; nh unit coolers; nh unit; nh; motor and generator; metals and mining; metallurgical components; luvata; industrial heat exchangers; industrial heat</t>
  </si>
  <si>
    <t>wires; transformer; radio frequency cables; radio frequency; radio; heat; frequency cables; frequency; coolers; cooled; conductors; cables; blast; unit coolers; heat transfer; heat exchangers; exchangers; tubes; unit; renewable energy; welding; transfer; renewable; unit heaters; tubes for radio; tubes and tubes; transformer oil coolers; transformer oil; transfer solutions; targets and pellets; superconductors; sun; sputtering targets; sputtering; serves automotive; scientific applications; radiators; pellets; oil coolers; offers heat transfer; offers heat; nh unit coolers; nh unit; nh; motor and generator; metals and mining; metallurgical components; luvata; industrial heat exchangers; industrial heat; hollow conductors; hollow; heat transfer solutions; generator coolers; gas coolers; fluid coolers; engineered metallurgical components; engineered metallurgical; energy and power; cooled condensers; condensers; blast coolers; automotive and transportation; anodes; air unit heaters; air unit; air cooled condensers; air cooled; air blast coolers; air blast; acr tubes; acr; telecom; heaters; oy; photovoltaic; hvac; dry; coatings; tube; generator; scientific; metallurgical; motor</t>
  </si>
  <si>
    <t>dec526385c17c8c6f796985ccf77dea5</t>
  </si>
  <si>
    <t>XLink Communications (Pty) Ltd.</t>
  </si>
  <si>
    <t>http://www.xlink.co.za</t>
  </si>
  <si>
    <t>XLink Communications (Pty) Ltd. provides mobile and fixed line machine-to-machine (M2M) communication solutions, devices, and infrastructure for secure data processing, failover, and asset and infrastructure monitoring. The company provides payment and cash management solutions; scalable M2M communication solutions, services, and applications for monitoring, optimization, and management of resources, assets, and infrastructure through Web-based platforms; and converged products and services that enable businesses to future proof their communication solutions. It also develops, deploys, and manages specialized enterprise and consumer, M2M, and cross border communication solutions and services; provides and manages support and logistics services, and systems on an outsource basis for special projects and functions; and offers a range of remote monitoring and management tools. In addition, the company provides modems and routers, including mobile and fixed line machine-to-machine communication devices, infrastructure, and services; and a range of complementary service and programs to enhance service delivery. It serves businesses in retail, fuel, financial, hospitality, entertainment, travel, security, transportation, healthcare, technology, communication, manufacturing, mining, utility, and property management sectors in Africa. The company was founded in 2004 and is based in Johannesburg, South Africa. XLink Communications (Pty) Ltd. operates as a subsidiary of Vodacom Ventures (Proprietary) Limited.</t>
  </si>
  <si>
    <t>Vodafone Group Plc</t>
  </si>
  <si>
    <t>remote monitoring; machine to machine; machine communication; financial; communication solutions; border; service delivery; serves businesses; secure data; routers; property management; payment; outsource; monitoring and management; modems and routers; logistics services; infrastructure monitoring; future proof; deploys; complementary; cash management; based platforms; solutions and services; offers a range; modems; fixed; travel; cash; hospitality; data processing; web based; scalable; proof; basis; entertainment; enhance; functions; cross; property; future; programs; consumer; web; optimization; delivery; specialized; enable; platforms; fuel; assets</t>
  </si>
  <si>
    <t>remote monitoring; machine to machine; machine communication; financial; communication solutions; border; service delivery; serves businesses; secure data; routers; property management; payment; outsource; monitoring and management; modems and routers; logistics services; infrastructure monitoring; future proof; deploys; complementary; cash management; based platforms; solutions and services; offers a range; modems; fixed; travel; cash; hospitality; data processing; web based; scalable; proof; basis; entertainment; enhance; functions; cross; property; future; programs; consumer; web; optimization; delivery; specialized; enable; platforms; fuel; assets; logistics</t>
  </si>
  <si>
    <t>45382d79e016718587d88ff9b58c8f7f</t>
  </si>
  <si>
    <t>Hexagon AB</t>
  </si>
  <si>
    <t>http://www.hexagon.com</t>
  </si>
  <si>
    <t>Hexagon AB provides integrated design, measurement, and visualization technologies worldwide. The company operates through two segments, Industrial Enterprise Solutions (IES) and Geospatial Enterprise Solutions (GIS). The IES segment offers metrology systems that incorporate the in sensor technology for measurements, as well as computer-aided design and computer-aided manufacturing software. It also provides coordinate measuring machines, articulated arms, and enterprise engineering software. This segmentÂ’s solutions are used in aerospace, automotive, chemical, consumer goods, medical devices, metals and mining, oil and gas, pharmaceutical, power, and shipbuilding applications. The GIS segment offers sensors for capturing data from land and air, as well as for positioning through satellites; and GIS software for the creation of 3D maps and models, which are used for decision-making in a range of software applications covering areas, such as surveying, construction, public safety, and agriculture. This segment provides total- and multistation, airborne sensor, unmanned aerial vehicle, global navigation satellite system receiver, public safety software, and mine planning software solutions. Its solutions are used for agriculture, defense, infrastructure and construction, mining, safety, and surveying applications. The company was formerly known as Eken Industri &amp; Handel AB and changed its name to Hexagon AB in 1993. Hexagon AB was founded in 1975 and is headquartered in Stockholm, Sweden.</t>
  </si>
  <si>
    <t>Stockholm</t>
  </si>
  <si>
    <t>Melker SchÃ¶rling AB</t>
  </si>
  <si>
    <t>HEXA B (OMX Nordic Exchange Stockholm); HEXN (SIX Swiss Exchange); HXGB (Boerse-Stuttgart); HXGB.F (Pink Sheets LLC); 0GRX (London Stock Exchange); HXGB (Deutsche Boerse AG); HEXABS (BATS &amp;#x27;Chi-X Europe&amp;#x27;)</t>
  </si>
  <si>
    <t>unmanned aerial vehicle; unmanned aerial; surveying; software solutions; software applications; maps; land; gis; geospatial; computer aided; arms; airborne; aided; aerial vehicle; surveying applications; satellite system; offers sensors; navigation satellite system; navigation satellite; mine planning; metrology systems; metrology; metals and mining; medical devices; maps and models; incorporate; hexagon; global navigation satellite; global navigation; gis software; engineering software; coordinate; consumer goods; capturing data; capturing; airborne sensor; ab; satellites; receiver; shipbuilding; sensor technology; computer; covering; goods; total; positioning; measuring; models; satellite; consumer</t>
  </si>
  <si>
    <t>8d87028da00bf46e567c45834aa708e7</t>
  </si>
  <si>
    <t>China Huaye Group Co., Ltd.</t>
  </si>
  <si>
    <t>http://www.ncmcc.com.cn</t>
  </si>
  <si>
    <t>China Huaye Group Co., Ltd. offers general engineering contraction of steel project, housing construction project, mining project, electro-mechanical installation works, road works, and public municipal works. The company also offers metallurgical construction, steel structure construction, thermo power engineering construction, civil building construction, and mine construction. In metallurgical construction, constructs  sintering machine, pelletizing machine, blast furnace, converter, hot-roll, cold-rolled pickling galvanizing line, wire production line, and rod production line. In steel structure construction, the company owns four large-scale steel structure processing factories and constructs steel structure industrial plants for metallurgy, automobile, electronics, and municipal works. In thermo power engineering construction, the company constructs small- and medium-sized electrical power plants. In civil building construction, the company builds and constructs building, mega structures, city plazas, flyovers, water supply projects, sewerage treatment plants, and gymnasiums. In mine construction, the company offers mine excavation services. China Huaye Group Co., Ltd. was formerly known as North China Metallurgical Construction Co., Ltd. and changed its name to China Huaye Group Co., Ltd. in January 2011. The company was founded in 1966 and is based in Handan, China. China Huaye Group Co., Ltd. operates as a subsidiary of Metallurgical Corporation of China Ltd.</t>
  </si>
  <si>
    <t>Hebei Province</t>
  </si>
  <si>
    <t>China Minmetals Corporation</t>
  </si>
  <si>
    <t>wire; municipal; constructs; civil; blast; automobile; structure; metallurgical; sintering; rolled; pickling; offers metallurgical; mega; medium sized; galvanizing; flyovers; factories; electro mechanical; converter; cold rolled; blast furnace; furnace; large scale; excavation; roll; owns; housing; city; sized; cold; builds; electro; metallurgy; hot; road; structures; medium; scale</t>
  </si>
  <si>
    <t>9c16246371d5dd1c64731292819a30a6</t>
  </si>
  <si>
    <t>Micromatic, LLC</t>
  </si>
  <si>
    <t>http://www.micromaticllc.com</t>
  </si>
  <si>
    <t>Micromatic, LLC designs and manufactures rotary actuators and automated assembly equipment for general, automotive, material handling, utilities, and heavy-duty off-road industries. It offers actuators for various applications that include agricultural machinery, fatigue testing hydraulic rotary actuators, plastics and rubber machinery, material handling equipment, construction machinery, rolling mill machinery, machine tool, heavy duty truck equipment, ship building and repair, mining machinery and well drilling, and CNC pipe bending machine applications; and transportation, freight handling, and automation to food processing and medical equipment applications. The company also provides automated assembly machines for automation applications, such as engine, turbine and power transmission, piston connecting rod assembly machine, fully automatic piston ringing machine, semiautomatic piston ringing machine, vehicle engine and parts, and vehicle transmission and powertrain. In addition, it offers special automation machine systems for parts assembly, material handling, verification, gauging, and specialized operations, such as hot-plate welding. Further, the company provides repair, automation design and consulting, training, on-site automation, and automation equipment relocation services. It offers its products through distributors in North America, Europe, and Asia. The company was founded in 1929 and is based in Berne, Indiana. Micromatic, LLC is a former subsidiary of Textron Inc.</t>
  </si>
  <si>
    <t>Berne</t>
  </si>
  <si>
    <t>turbine; piston; mining machinery; mill; hydraulic; construction machinery; cnc; rotary actuators; actuators; material handling; rotary; heavy duty; duty; vehicle transmission; rolling mill; relocation; powertrain; power transmission; material handling equipment; machine systems; machine applications; fully automatic; freight handling; duty off road; building and repair; bending; automation equipment; automation applications; assembly machines; assembly machine; fatigue; agricultural machinery; transmission; freight; connecting; verification; rolling; plate; handling equipment; ship; hot; truck; road; welding; automatic; specialized</t>
  </si>
  <si>
    <t>d35103dba2f47ecf974086c78fd6b06e</t>
  </si>
  <si>
    <t>Horlivka Machine-Building Plant Open Joint Stock Company</t>
  </si>
  <si>
    <t>Horlivka Machine-Building Plant Open Joint Stock Company manufactures cutter-loaders, tunneling machines, and plough systems. The company aslo manufactures mining and construction equipment. The company was founded in 2001 and is based in Horlivka, Ukraine. Horlivka Machine-Building Plant Open Joint Stock Company operates as a subsidiary of Horlivskyi Mashynobudivnyk PrivJSC.</t>
  </si>
  <si>
    <t>Gorlovka</t>
  </si>
  <si>
    <t>Donetska obl.</t>
  </si>
  <si>
    <t>Horlivskyi Mashynobudivnyk PrivJSC</t>
  </si>
  <si>
    <t>GOMZ (PFTS Ukraine Stock Exchange)</t>
  </si>
  <si>
    <t>plant open joint; plant open; open joint stock; open joint; mining and construction; machine building plant; joint stock; cutter; building plant open; loaders; tunneling; machine building; joint; stock; open</t>
  </si>
  <si>
    <t>b522fccea641639057bde5ca8b5631c6</t>
  </si>
  <si>
    <t>Rockwell Financial Group, LLC</t>
  </si>
  <si>
    <t>http://www.rockwellfinance.com</t>
  </si>
  <si>
    <t>Rockwell Financial Group, LLC, a financial services company, provides equipment finance and financial consulting services for middle market and large corporations in the United States. It offers tax leases/off balance sheet financing; finance leases; structured finance; TRAC and synthetic leases; solar host agreements; and loans, including lines of credit, revolvers, and term loans. The company provides finance for communications, construction, conveyors and warehousing, factory automation, food processing, information technology, injection molding, broadcasting towers, machine tooling, material handling, medical, office automation, semiconductor manufacturing, surface and underground mining, energy products/solar, and HVAC equipment, as well as for printing, mailing, or sorting equipment. It also provides financial consulting services for capital markets issues, such as management buy-outs, recapitalizations, and balance sheet debt refinancing, as well as offers advice on interest rate hedging products, foreign exchange products, and cash management applications and systems. In addition, the company provides analysis of lease and loan portfolios. Rockwell Financial Group, LLC was incorporated in 2002 and is headquartered in Centennial, Colorado.</t>
  </si>
  <si>
    <t>Centennial</t>
  </si>
  <si>
    <t>tooling; printing; molding; machine tooling; leases; injection molding; injection; financial; loans; balance sheet; balance; sheet; solar; well as offers; tax; surface and underground; sorting equipment; sorting; sheet financing; rockwell; refinancing; portfolios; outs; office automation; lease; large corporations; interest rate; hvac equipment; host; hedging; foreign exchange; foreign; factory automation; debt; cash management; buy; balance sheet financing; advice; warehousing; synthetic; financing; towers; agreements; corporations; structured; hvac; factory; cash; exchange; capital</t>
  </si>
  <si>
    <t>tooling; printing; molding; machine tooling; leases; injection molding; injection; financial; loans; balance sheet; balance; sheet; solar; well as offers; tax; surface and underground; sorting equipment; sorting; sheet financing; rockwell; refinancing; portfolios; outs; office automation; lease; large corporations; interest rate; hvac equipment; host; hedging; foreign exchange; foreign; factory automation; debt; cash management; buy; balance sheet financing; advice; warehousing; synthetic; financing; towers; agreements; corporations; structured; hvac; factory; cash; exchange; capital; semiconductor; conveyors; interest; material handling; term; lines</t>
  </si>
  <si>
    <t>http://www.accelerateddynamics.co</t>
  </si>
  <si>
    <t>Accelerated Dynamics Limited develops artificial intelligence software, data analysis tools, and interfaces for drones and other robots. Its software solution enables people to use drones as autonomous agents for business. The company offers Mission Manager, a command and control software for various types of unmanned assets, which enables robot decision making and planning in complex and dynamic environments; and custom solutions that help clients in meeting the specific mission requirements. It offers its solutions for various industries, such as security, agriculture, border patrol, logistics, humanitarian relief, inspection, mining, defense, and police. The company was founded in 2016 and is based in London, United Kingdom.</t>
  </si>
  <si>
    <t>software solution; relief; inspection; drones; command and control; border; autonomous; artificial intelligence; artificial; specific mission; solution enables; software solution enables; police; offers its solutions; mission requirements; meeting; intelligence software; humanitarian relief; custom solutions; control software; border patrol; accelerated; mission; manager; humanitarian; data analysis; agents; robots; robot; patrol; dynamics; interfaces; dynamic; types; command; people; complex; assets; requirements; specific; logistics</t>
  </si>
  <si>
    <t>http://www.wwtcn.com</t>
  </si>
  <si>
    <t>Shanghai WWT IOT technology Co., Ltd. operates as a wireless Internet of Things technology provider in the PeopleÂ’s Republic of China. It develops Zigbee systems to establish no-fiber-but-wireless applications. The company offers sensor networks based on wireless technology; researches and formulates solutions; develops products; and provides engineer services. Its principal industrial market segments include mining covering ramp-to-ramp automatic traffic coordination in demanding physical environments; correctional facilities comprising full-coverage precision location identification and security surveillance for individuals among crowds; and nursing homes consisting of remotely monitored nursing services supported by real time data through embedded or wrist sensors. The company was founded in 2011 and is based in Shanghai, China. As of October 30, 2014, Shanghai WWT IOT technology Co., Ltd. operates as a subsidiary of Teletronics International, Inc.</t>
  </si>
  <si>
    <t>Teletronics International, Inc.</t>
  </si>
  <si>
    <t>remotely monitored nursing; industrial market segments; automatic traffic coordination; full-coverage precision location; real time data; formulates solutions; wrist sensors; wireless Internet; technology provider; correctional facilities; sensor networks; Zigbee systems; no-fiber-but-wireless applications; engineer services; security surveillance; physical environments; wireless technology; nursing homes; crowds; researches; Things; company; mining; products</t>
  </si>
  <si>
    <t>zigbee; wrist; wireless technology; things technology; things; sensor networks; remotely; principal; precision location; offers sensor; networks; monitored; internet of things; identification; homes; correctional; coordination; wireless; researches; establish; consisting; individuals; time data; real time data; covering; embedded; coverage; traffic; fiber; location; automatic; facilities</t>
  </si>
  <si>
    <t>21fee842-2d1c-d1e8-e511-b27fcab5cdc3</t>
  </si>
  <si>
    <t>Typerings.com</t>
  </si>
  <si>
    <t>http://www.typerings.com</t>
  </si>
  <si>
    <t>Typerings.com is a website for creating personalized jewelry online. Typerings.com (May 2011) is a website for creating personalized jewelry online. The company combines traditional craftsmanship with the desire of today's consumer for personalization. In a Ã¢â‚¬Å“NikeID-likeÃ¢â‚¬Â environment, visitors can type a text, choose from eight divergent typefaces or upload their own design. The rings appear on screen, showing the designs in full 3D. Typerings.com delivers personalized DIY rings in over 30 countries.
The website is part of Alphabeth Group, an Amsterdam based start-up. They're  planning to further develop the current website by adding Asian and Arabic typefaces, introducing gems and diamonds, creating a new 'premium' jewelry brand, other 'niche' websites, an iPad/Android tablet app and an innovative retail concept. All based on the platform, developed for Typerings.com.
Next to developing new concepts, the company wants to focus on sustainability, switching to using solely recycled silver and gold and starting a project with a small mining facility abroad.
Sustainable trend
Customization is one of the main consumers trends. Advances in technology and the desire for personalized products is driving a huge surge in the number of customizable products available. When given the choice, consumers are sure to enjoy self-created pieces that they can truly call their own.
Launched in 1999, Nike iD is still the best example of online customization. Nike ID allows people to engage in creative expression with a concept that is easy to understand, fun to work with and can simply be shared with friends. A quick online scan shows a lot has happened since then: Customized Jeans, Bicycles, Shoes, Books, Sneakers, Puzzles, Handbags, iPhone covers, even Beer bottles can be personalized.
While Jewelry in itself is extremely personal, there wasn't a 'NikeiD for jewelry'. Founder and Angel investor Rik Heijmen explains why: "I've come to know the Industry as extremely fashionable and trend-sensitive on the one hand, but innovation-lacking and tech-phobic on the other hand", Rik Heijmen explains. Because of his advertising background, his ideas have a fresh approach in an Industry that has barely noticed the internet revolution: "We are now combining traditional craftsmanship with the desire of today's consumer for personalization in Typerings.com.".</t>
  </si>
  <si>
    <t>Amsterdam</t>
  </si>
  <si>
    <t>Netherlands</t>
  </si>
  <si>
    <t>Rik Heijmen</t>
  </si>
  <si>
    <t>jewelry; app; personalized; website; personalization; consumers; extremely; customization; creating; rings; online; hand; websites; visitors; they're; surge; solely; silver; showing; shoes; revolution; premium; pieces; niche; lot; launched; iphone; ipad; introducing; huge; gems; fun; friends; fresh; founder; expression; enjoy; diamonds; books; based start; background; appear; android; advances; adding; consumer; text; tablet; upload; scan</t>
  </si>
  <si>
    <t>jewelry; app; personalized; website; personalization; consumers; extremely; customization; creating; rings; online; hand; websites; visitors; they're; surge; solely; silver; showing; shoes; revolution; premium; pieces; niche; lot; launched; iphone; ipad; introducing; huge; gems; fun; friends; fresh; founder; expression; enjoy; diamonds; books; based start; background; appear; android; advances; adding; consumer; text; tablet; upload; scan; combining; shared; creative; choose; sustainability; customizable; created; choice; screen; call; quick; covers; brand; tech; example; combines; sensitive; gold; driving; current; countries; main; customized; type; people; number; facility; delivers; best</t>
  </si>
  <si>
    <t>Certain data and content provided by https://www.crunchbase.com/organization/typerings-com</t>
  </si>
  <si>
    <t>http://www.prehash.com</t>
  </si>
  <si>
    <t>Real-life coding challenges. Hire best in class. Apply with code. A cloud based data led assessment platform helping candidates land the best jobs and recruiters to make the right hiring decisions. Real-life coding challenges across multiple languages. Predictive analytics platform, reality mining and proprietary algorithmic based matching. Patent pending Prehash Index (PHI) taxonomy delivering peer to market performance ranking.</t>
  </si>
  <si>
    <t>predictive analytics; predictive; land; coding; cloud computing; cloud based; cloud; recruiting; ranking; predictive analytics platform; peer; multiple languages; matching; languages; jobs; hiring; hire; cloud based data; candidates; based data; algorithmic; patent pending; code; best in class; analytics platform; helping; best; apply; life; patent; led; computing; delivering; class; proprietary</t>
  </si>
  <si>
    <t>Certain data and content provided by https://www.crunchbase.com/organization/prehash-ltd</t>
  </si>
  <si>
    <t>http://trademachines.co.in</t>
  </si>
  <si>
    <t>Trade Machines FI GmbH operates a platform, which brings auctions from the worldwide auctioneers of industrial machinery together. It offers agricultural, construction, metal, wood, forklift, and bearing machinery. The company is based in Berlin, Germany.</t>
  </si>
  <si>
    <t>Heavy equipment auctions; industrial auctions; industry auctions; accessible industry auctions; liquidation auctions; Insolvency auctions; hand industrial equipment; machinery Trade Machines; international used machinery; asset auctions; Plastics processing machinery; Power plant equipment; Food processing machines; renowned industrial auctioneers; machinery traders; seized company assets; JOHN DEERE X155R; TROVEX Trof 1500E; bank owned property; industrial machinery; Offer buyers; Construction machinery; Metalworking machinery; individual buyers; Printing machinery; machinery sales; Packaging machinery; Woodworking machinery; testing equipment; hand machinery; telecommunication equipment; machine tools; Metal processing; Construction industries; Agricultural machines; Textile machines; process heating/cooling; Machine tool; Sewing Machine; professional traders; Wide range; Metal sheet; Chemical engineering; waste disposal; Machine models; search engine; Products category; direct sales; Lifting appliances; municipal vehicles</t>
  </si>
  <si>
    <t>wood; traders; specialties; robotics; recycling; printing; municipal; mill; cooling; construction machinery; website; second; marketplace; overview; trade; hand; woodworking; waste disposal; sewing machine; sewing; search engine; robotics and automation; renowned; processing machines; processing machinery; process heating; printing machinery; packaging machinery; moulds; mixture; metalworking; machinery and equipment; listed; industrial machinery; haas; equipment for waste; direct sales; decided; copying; bank; appliances; agricultural machines; agricultural and construction; mini; owned; lifting; accessible; typically; disposal; combines; selection; heating; individual; conveyors; sheet; property; wide range; spare parts; types; models; working; manufacturers; search; international; waste; professional; wide; assets</t>
  </si>
  <si>
    <t>7e05628a897a664745ec2d905a17a77f</t>
  </si>
  <si>
    <t>Ajilon Australia Pty Ltd</t>
  </si>
  <si>
    <t>http://www.ajilon.com.au</t>
  </si>
  <si>
    <t>Ajilon Australia Pty Ltd. operates as a business and information technology (IT) consulting company in Australia. The company provides application modernization, business analytics, system integration, Microsoft Dynamics, mobility, and SAP solutions. It offers services in the areas of analysis and change, managed services, program and project management, architecture, testing and quality assurance, information management, and integration and application development. The company also provides contract and permanent IT staffing services. It serves customers in mining and energy, transport and logistics, health, law enforcement and justice, and land information systems sectors. Ajilon Australia Pty Ltd. was formerly known as Alianda Manor Pty. Ltd. The company was incorporated in 1996 and is based in Southbank, Australia with additional offices in Brisbane, Sydney, Barton, Adelaide, and Perth. Ajilon Australia Pty Ltd. operates as a subsidiary of Ajilon Group Ltd.</t>
  </si>
  <si>
    <t>Southbank</t>
  </si>
  <si>
    <t>Adecco Group AG</t>
  </si>
  <si>
    <t>staffing services; staffing; sap solutions; program and project; modernization; contract and permanent; business analytics; permanent; microsoft; sap; assurance; mobility; dynamics; architecture; program</t>
  </si>
  <si>
    <t>795692bb6938e7de6050ea799faef605</t>
  </si>
  <si>
    <t>Thrive Metrics</t>
  </si>
  <si>
    <t>http://www.thrivemetrics.com</t>
  </si>
  <si>
    <t>Thrive Metrics develops enterprise data-analytics solution for measuring workforce productivity and engagement, corporate social networking behavior, and other related activities. The company is based in the United States.</t>
  </si>
  <si>
    <t>Hicksville</t>
  </si>
  <si>
    <t>Mining topics; data analytics technology; real-time digital communications; enterprise data analytics; customer support; sentiment; ThriveMetrics; proprietary algorithms; customer relationships; cultural change; ThriveMetrics real-time analytics; ThriveMetrics interactive dashboards; timely decisions; real communications; highly competitive markets; customer support responsiveness; easy-to-use interactive dashboards; customer sentiment; response time; stronger customer relationships; Natural Language Processing; sentiment calculations; artificial intelligence; smarter management decisions; BI-ready database sets; emotional sentiment; everyday communications; standard dashboard offering; M&amp;A integration failure; timely deal closings; Lengthy response time; employee engagement rates; customers; volume; Determine new tactics; communications data; ThriveMetrics data; frequency; trends; ThriveMetrics starts; ThriveMetrics mines; communications information; sales; real-time communications; meaningful data; customer issues; financial services; retail banking; strong relationships</t>
  </si>
  <si>
    <t>smarter; smart; sentiment; nlp; natural language processing; monitor; insurance; insights; insight; frequency; data analytics; business intelligence; artificial intelligence; artificial; ai; topics; retain; proprietary algorithms; digital communications; analytics technology; email; volume; relationships; revenue; timely; employees; talk; responsiveness; response time; language; interactive dashboards; gauge; early warning; engagement; bi; you're; profit; communicate; warning; grow; top; interactive; measure; early; growth; gain; action; ready; increase; track; proprietary; people; you're ready; wealth; turns; tone; time communications; time analytics; tactics; stronger; strong relationships; spent; speech; senior; revenue growth; reveals; reveal; request; real time communications; real time analytics; profitable; preference; natural language; momentum; members; meaningful; lenses; lengthy; language processing; kind; interpreting; interactions; initiative; increase revenue; increase productivity; human resources; highly competitive; gain insights; emotional; distinct; deal; data configuration; correlated; conversations; colleagues; branch; avoid; assure; align; accounts</t>
  </si>
  <si>
    <t>http://www.tribogenics.com</t>
  </si>
  <si>
    <t>Tribogenics, Inc. develops, manufactures, and commercializes triboluminescence-based X-ray products for industrial applications. The company offers Watson XRF, a hand-held analyzer that remove the risk of error in QC/QA manufacturing environments by performing non-destructive testing, and positive materials identification and analysis of metals and alloys. Its products are used in scrap metal recycling, metal fabrication, machining, and manufacturing products for use in aerospace, automotive, military, scientific, mining, medical imaging, oil and gas, metal, military, and security industries. The company was founded in 2009 and is based in Los Angeles, California.</t>
  </si>
  <si>
    <t>Flywheel Ventures; Nikon Americas Inc.; The Founders Fund</t>
  </si>
  <si>
    <t>x-ray solutions; miniature x-ray solutions; medical imaging industries; materials. health care.; industrial. manufacturing. recycling; Tribogenics offers; applications; mining; industries.</t>
  </si>
  <si>
    <t>recycling; ray; miniature; care; applications in mining; imaging; health care; low cost; advanced materials; founded; health</t>
  </si>
  <si>
    <t>http://www.acute3d.com</t>
  </si>
  <si>
    <t>Acute3D SAS operates as a technological software company that develops and sells Smart3DCapture software to produce high resolution 3D models from simple photographs. The company offers Smart3DCapture Scanner that automatically reconstructs objects, buildings, and man-made or natural landmarks from imagery datasets; and Smart3DCapture Mapper for larger-scale 3D surveying and mapping. Its Smart3DCapture is used in 3D cartography applications, including geographic portals and topographic databases; architecture, engineering, and construction applications, such as for land and urban surveying and planning, as-built 3D modeling, and construction site monitoring; defense, intelligence, and homeland security applications, including tactical decision-making, mission rehearsal, and training and simulation; and media, entertainment, and e-commerce applications, such as video games and visual effects production, 3D avatars creation, and 3D catalogs. The companyÂ’s Smart3DCapture also used in manufacturing applications, including reverse engineering, rapid prototyping, and 3D printing; resources and energy applications, such as mining and quarry operations, pipeline surveying, and oil and gas exploration; cultural heritage applications, including arts and archaeology; and scientific analysis applications, such as geology and forensics. Acute3D SAS was founded in 2011 and is based in Valbonne, France. As of February 10, 2015, Acute3D SAS operates as a subsidiary of Bentley Systems, Incorporated.</t>
  </si>
  <si>
    <t>Bentley Systems, Incorporated</t>
  </si>
  <si>
    <t>3D scanning; 3D cartography applications; larger-scale 3D surveying; 3D model; 3D printing; homeland security applications; 3D modeling; automatically reconstructs objects; cultural heritage applications; scientific analysis applications; visual effects production; high resolution; computational geometry algorithms; special device; 3D scanner; 3D catalogs; resolution color information; expensive special device; adverse weather conditions; dense point cloud; rigid distance range; construction applications; e-commerce applications; Smart3DCapture Mapper; manufacturing applications; energy applications; Smart3DCapture Scanner; urban surveying; companys Smart3DCapture; natural landmarks; topographic databases; construction site; video games; industrial-quality requirements; imagery datasets; mission rehearsal; tactical decision-making; software solution; geographic portals; simple photographs; Smart3DCaptureÂ®; prohibitive cost; gas exploration; pipeline surveying; quarry operations; different viewpoints; relative orientations; physical point; reverse engineering; edge photogrammetry</t>
  </si>
  <si>
    <t>topographic; surveying; software solution; smart; printing; portals; point cloud; photogrammetry; objects; maps; limit; land; imagery; geometry; databases; d printing; construction site; computer vision; cloud; camera; photos; photo; scanning; produce; model; models; weather conditions; video games; uncontrolled; ubiquitous; tripod; training and simulation; texture; tedious; surveying and mapping; solves this problem; site monitoring; scene; scalability; robustness; rigid; reverse engineering; rapid prototyping; prohibitive; produced; produce high; principle; outputs; offers smart; modeling techniques; mining and quarry; mesh; match; mapper; kilometers; involve; intervention; interoperability; human intervention; huge; homeland security applications; heritage; games; effects; editing; development of smart; dense; cultural heritage; construction site monitoring; computer assisted; computational; companys; archaeology; analysis applications; adverse; directly; versatile; task; quarry; forensics; color; assisted; shape; prototyping; productive; acquisition; scales; cutting edge; security applications; device; terms; computer; geology; compared; availability; weather; distance; static; reverse; expert</t>
  </si>
  <si>
    <t>http://www.nidec-avtron.com</t>
  </si>
  <si>
    <t>Nidec Avtron Automation Corporation designs and manufactures drive systems, automation solutions, and diagnostic software. It offers motor-generator set controls, regenerative power systems, engineered and standard control panels, programmable logic controllers, human machine interfaces, and diagnostic systems for various types of cranes; and AC, DC, and SR drive systems. The company also provides electrical upgrades, including digital drive systems, diagnostic monitoring systems, and encoders for the surface and underground mining market; automations systems for the marine industry, including propulsion, dredging, and winch applications; and steel, aluminum, and nonferrous automation solutions. In addition, it offers light mill, mill, heavy mill duty, severe duty mill, and hazardous duty encoders; and OEM modules. Further, the company provides various services that include startup and commissioning, remote machine monitoring, training, Internet storage of documentation, project and automation engineering, application engineering, system integration, and engineering studies. It serves clients in cranes, pulp/paper, mining, metals, marine, oil and gas, and windpower sectors. The companyÂ’s products are available through a network of representatives and distributors in the United States and internationally. Nidec Avtron Automation Corporation was formerly known as Avtron Industrial Automation, Inc. and changed its name to Nidec Avtron Automation Corporation in October 2012. The company was founded in 1953 and is based in Independence, Ohio. Nidec Avtron Automation Corporation operates as a subsidiary of Nidec Corporation.</t>
  </si>
  <si>
    <t>Nidec Corporation</t>
  </si>
  <si>
    <t>startup; propulsion; monitoring systems; mill; drive systems; cranes; commissioning; diagnostic; encoders; automation solutions; duty; winch; surface and underground; sr; programmable logic controllers; programmable logic; offers light; nonferrous; machine monitoring; machine interfaces; logic controllers; including digital; human machine interfaces; human machine; generator set; dredging; diagnostic systems; corporation designs; automation engineering; drive; severe; programmable; logic; control panels; serves clients; services that include; representatives; upgrades; documentation; ac; dc; studies; hazardous; interfaces; generator; panels; controllers; types; motor; modules</t>
  </si>
  <si>
    <t>startup; propulsion; monitoring systems; mill; drive systems; cranes; commissioning; diagnostic; encoders; automation solutions; duty; winch; surface and underground; sr; programmable logic controllers; programmable logic; offers light; nonferrous; machine monitoring; machine interfaces; logic controllers; including digital; human machine interfaces; human machine; generator set; dredging; diagnostic systems; corporation designs; automation engineering; drive; severe; programmable; logic; control panels; serves clients; services that include; representatives; upgrades; documentation; ac; dc; studies; hazardous; interfaces; generator; panels; controllers; types; motor; modules; aluminum; corporation; oem; light; storage</t>
  </si>
  <si>
    <t>779eadb3-5583-01b8-af1f-6f1afa90a121</t>
  </si>
  <si>
    <t>CD analytics</t>
  </si>
  <si>
    <t>http://www.cdanalytics.ie</t>
  </si>
  <si>
    <t>CD analytics is a provider of process mining and factorial analysis solutions for businesses. CD analytics is headquartered in Ireland and enables organisations to deliver fully their value proposition to their existing customers; to improve their customer experience and to attract new customers. We shine a light on the customer experience and connect it to the core business processes that produce that experience. We use the latest and most relevant techniques and present our findings back to an organisation in terms that they find readily accessible, relevant and actionable.</t>
  </si>
  <si>
    <t>shine; relevant and actionable; organisation; analysis solutions; terms; accessible; latest; connect; produce; techniques; light; core</t>
  </si>
  <si>
    <t>Certain data and content provided by https://www.crunchbase.com/organization/cd-analytics</t>
  </si>
  <si>
    <t>http://rdc.com</t>
  </si>
  <si>
    <t>Regulatory DataCorp, Inc. provides governance, risk, and compliance solutions to Fortune 100 companies across a range of industries. The company provides precise risk alerts and ongoing monitoring for enhanced protection and performance. Its solutions cover anti-money laundering, know your customer, anti-bribery and corruption, supplier due diligence, and more. The company serves various industries, including insurance, banks, financials, E-Commerce and payments, social and sharing economy, hardware and software, energy and mining, manufacturers, retail, shipping and transport, aerospace and defense, automotive, franchise, products, data, technology, analysts, and analytics. Regulatory DataCorp, Inc. was founded in 2002 and is headquartered in King of Prussia, Pennsylvania.</t>
  </si>
  <si>
    <t>Bain Capital Ventures</t>
  </si>
  <si>
    <t>risk intelligence; politically exposed persons; regulatory data corp; fraud risk mitigation; chain risk protection; credit risk protection; RDC Iran Connect; solutions Risk Intelligence; equity. risk intelligence; risk intelligence solutions; powerful risk intelligence; smarter risk decisions; fraud protection; Distribution Risk Protection; regulatory data corporation; risk relevant records; potential performance risk; Goldman Sachs. risk; precise risk alerts; international regulatory authority; extensive international coverage; supply chain; negative media; Meet critical client; international negative media; in-depth global coverage; Source Terrorism Data; combines comprehensive data; senior office holders; international law enforcement; regulatory compliance; Compliance Protection; KYC compliance; AML compliance; regulatory datacorp; asset fraud; compliance processing; AML/KYC Compliance; CISADA compliance; Crime Protection; vendor screening; enhanced protection; Real-time screening; compliance efforts; Minute-to-minute screening; terrorist financing; government watchlists; daily monitoring; financial institutions; reputational risks</t>
  </si>
  <si>
    <t>smarter; networks; identification; fraud; crime; corruption; regulatory; watch; terrorist; persons; organized; negative; mitigation; lists; exposed; criminal; aml; corp; coverage; compliance; media; international; potential; vulnerability; trained; terrorism; services to address; senior; scalable platform; reputational risks; reputational; reputation; relied; range of industries; protects; premier; oversight; monitoring for enhanced; international regulatory; intelligence solutions; influence; hundreds of thousands; holders; fortune; finest; figures; extension; enhances; confident; comprehensive data; associations; associates; analytics to provide; access to hundreds; regulatory compliance; financing; ongoing; law enforcement; equity; corporations; actions; tailored; groups; enforcement; depth; supplier; close; utilizing; true; money; law; brand; year; scalable; enhanced; combines; client; connect; alerts; thousands; capital; hundreds; currently; precise; comprehensive; delivering; portfolio; source; corporation; meet; requirements</t>
  </si>
  <si>
    <t>05b4fc1444ee6704a7092f925abab354</t>
  </si>
  <si>
    <t>The Sawbrook Steel Casting Co. LLC</t>
  </si>
  <si>
    <t>http://www.sawbrooksteel.com</t>
  </si>
  <si>
    <t>The Sawbrook Steel Casting Co. LLC produces and distributes carbon and low alloy steel castings in the United States and internationally. It serves hoists and industrial cranes, mechanical power transmission equipment, specialized mining machine equipment and repair parts, specialized freight parts, machine tools, oil field machinery and equipment, crushing and pulverizing equipment, valves, presses, gear, off-road axles, military castings, freight car trucks, rail coupler systems, and marine and shipbuilding industries, as well as power cranes, shovels, draglines, and off-road vehicles industries. The company was founded in 1923 and is based in Cincinnati, Ohio.</t>
  </si>
  <si>
    <t>valves; gear; freight; cranes; castings; casting; car; axles; road; well as power; transmission equipment; steel castings; specialized freight; shovels; road vehicles; pulverizing; power transmission; oil field; mining machine; machinery and equipment; machine equipment; low alloy steel; low alloy; hoists; draglines; coupler; carbon and low; alloy steel castings; alloy steel; crushing; specialized; shipbuilding; presses; alloy; trucks; carbon; transmission; produces</t>
  </si>
  <si>
    <t>631678002bb38cf753a096fecfc75adf</t>
  </si>
  <si>
    <t>ELPRO Technologies Pty Ltd.</t>
  </si>
  <si>
    <t>ELPRO Technologies Pty Ltd. designs and manufactures industrial wireless products for process, factory automation, oil and gas, utility, municipal, mining, transportation, and environmental industries. It provides wireless input/output (I/O) products, including multi I/O, single sensor, unidirectional I/O, serial I/O, and field bus interface units that connect directly to analog, discrete, and pulse transducer signals. The company also offers wireless gateways that connect to process control and automation data buses, and convert I/O information to WIB-net wireless protocol. In addition, it provides wireless data modems, including wireless serial modems, industrial wireless Ethernet and device servers, and industrial GSM/GPRS wireless modems and routers that connect serial, Ethernet, and GSM/GPRS links, as well as transmit data wirelessly to recipient devices. Further, the company offers flood warning systems and industrial wireless modems. It offers its products through its sales offices and a network of distributors in North America, Latin America, Europe, Australia, New Zealand, and Asia. The company was founded in 1983 and is headquartered in Stafford, Australia with sales offices in the United States, Europe, and Asia. ELPRO Technologies Pty Ltd. operates as a subsidiary of Eaton Corporation plc.</t>
  </si>
  <si>
    <t>Stafford</t>
  </si>
  <si>
    <t>discrete / connectivity solutions / industrial security / industrial wireless</t>
  </si>
  <si>
    <t>Eaton Corporation plc</t>
  </si>
  <si>
    <t>municipal; modems; industrial wireless; gsm; gprs; serial; connect; ethernet; wireless; wirelessly; wireless ethernet; wireless data; warning systems; transmit data; transducer; single sensor; sales offices; routers; offers wireless; modems and routers; latin america; latin; including wireless; including multi; gateways; flood; factory automation; discrete; data modems; control and automation; connect directly; buses; transmit; network of distributors; convert; servers; pulse; protocol; net; analog; america; links; warning; factory; signals; bus; output; input; directly; interface</t>
  </si>
  <si>
    <t>municipal; modems; industrial wireless; gsm; gprs; serial; connect; ethernet; wireless; wirelessly; wireless ethernet; wireless data; warning systems; transmit data; transducer; single sensor; sales offices; routers; offers wireless; modems and routers; latin america; latin; including wireless; including multi; gateways; flood; factory automation; discrete; data modems; control and automation; connect directly; buses; transmit; network of distributors; convert; servers; pulse; protocol; net; analog; america; links; warning; factory; signals; bus; output; input; directly; interface; device</t>
  </si>
  <si>
    <t>2e5a94941a509abfad8f60f1cd7668e4</t>
  </si>
  <si>
    <t>Amite Foundry &amp; Machine, Inc.</t>
  </si>
  <si>
    <t>Amite Foundry &amp; Machine, Inc. produces steel castings in carbon and low alloy steels. It serves mining, construction, rail, marine, turbine valves, and industrial markets. The company is based in Amite, Louisiana. Amite Foundry &amp; Machine, Inc. operates as a subsidiary of AmeriCast Technologies, Inc.</t>
  </si>
  <si>
    <t>Amite</t>
  </si>
  <si>
    <t>Bradken Limited</t>
  </si>
  <si>
    <t>valves; turbine; steels; foundry machine; castings; foundry; steel castings; low alloy steels; low alloy; carbon and low; alloy steels; serves mining; alloy; carbon; produces</t>
  </si>
  <si>
    <t>http://www.cytec.com</t>
  </si>
  <si>
    <t>Cytec Industries Inc., a specialty materials and chemicals company, focuses on developing, manufacturing, and selling value-added products for aerospace and industrial materials, mining, and plastics industries. The company operates through four segments: Aerospace Materials, Industrial Materials, In Process Separation, and Additive Technologies. The Aerospace Materials segment provides aerospace-qualified prepregs, resin infusion systems, ablatives, structural/surfacing adhesives films, and high performance standard modulus carbon fibers. The Industrial Materials segment offers structural materials comprising industrial grade prepregs and structural/surfacing adhesives; and process materials, such as vacuum bagging, release films, and sealant tapes. The In Process Separation segment provides mining chemical products consisting of flotation promoters, collectors, frothers, dispersants and depressants, solvent extractants, flocculants, filter and dewatering aids, antiscalants, and defoamers; and phosphines comprising catalyst ligands, high purity phosphine gas, and biocides. The Additive Technologies segment offers polymer additives, such as ultraviolet light stabilizers and absorbers, high performance antioxidants, and antistatic agents; specialty additives, including acrylic acid stabilizers; and formulated resins comprising formulated high technology, specialty polyurethane, and epoxy resin systems. It operates in North America, Latin America, the Asia/Pacific, and Europe/the Middle East/Africa. The company markets its products through its sales forces, third-party distributors, and agents. Cytec Industries Inc. was founded in 1993 and is headquartered in Woodland Park, New Jersey. As of December 9, 2015, Cytec Industries Inc. operates as a subsidiary of Solvay SA.</t>
  </si>
  <si>
    <t>Solvay SA</t>
  </si>
  <si>
    <t>CYT (New York Stock Exchange); CZM (Deutsche Boerse AG)</t>
  </si>
  <si>
    <t>Cytec Industries Inc.; value-added products; chemicals company; Inc. manufacturing. retail; specialty materials; industrial materials; plastics industries; aerospace; mining</t>
  </si>
  <si>
    <t>specialty; aerospace and industrial</t>
  </si>
  <si>
    <t>6b94335b96115ffd0328b08c63ddb493</t>
  </si>
  <si>
    <t>XYZ Solutions, Inc.</t>
  </si>
  <si>
    <t>XYZ Solutions, Inc. offers modeling and simulation products and services to organizations that need CAD, 3D assets, and terrain models for visualization, simulation, and decision support solutions. It offers World 3D Scene Viewer, a 3D visualization application to configure user interfaces; add, edit, manipulate, and interact with objects in the environment; incorporate and manipulate virtual cameras; publish and/or subscribe to data updates; run scripts; and set up alarms, alerts, and indicators. The company also provides 3D Viewer Control, a software development kit for developers to embed the companyÂ’s visualization capabilities into other software; BOS modules to allow data collection and distribution from data sources, data acquisition from serial and network sources, GPS coordinate translation to object position, elevation and texture surface manipulation, user scripting, collision detection, and tip tracking; Data Server to direct data from publisher applications to subscriber applications; Relay that transmits data between two data servers; and Netobject, a software development kit that enables developers to publish or subscribe to data streams between third parties and the companyÂ’s system. In addition, it provides Autonomous Decision Making products to manage decisions by accessing incoming data, sequencing the appropriate actions, and executing the decided-upon actions; Grid Utility to build a 3D environment using elevation models and imagery; XYZ VehicleSim to capture driving intents, as well as to simulate the motion of underwater, ground, and aerial vehicles; and prototyping, training, and software maintenance services. XYZ serves mining, construction, government, unmanned systems, and heavy equipment manufacturers industries, as well as operation centers. The company was founded in 2000 and is based in Alpharetta, Georgia. As of November 2, 2006, XYZ Solutions, Inc. operates as a subsidiary of Trimble Navigation Ltd.</t>
  </si>
  <si>
    <t>Alpharetta</t>
  </si>
  <si>
    <t>Trimble Inc.</t>
  </si>
  <si>
    <t>viewer; unmanned systems; underwater; software development kit; publish; objects; object; manipulate; imagery; elevation; development kit; collision; cameras; autonomous; aerial vehicles; kit; actions; developers; simulation; models; user interfaces; transmits; third parties; texture; terrain models; subscriber; software maintenance; simulate; sequencing; scripting; scene; publisher; parties; modeling and simulation; manipulation; interact; incorporate; incoming; executing; embed; elevation models; edit; decided; data server; coordinate; configure; accessing; updates; serves mining; servers</t>
  </si>
  <si>
    <t>viewer; unmanned systems; underwater; software development kit; publish; objects; object; manipulate; imagery; elevation; development kit; collision; cameras; autonomous; aerial vehicles; kit; actions; developers; simulation; models; user interfaces; transmits; third parties; texture; terrain models; subscriber; software maintenance; simulate; sequencing; scripting; scene; publisher; parties; modeling and simulation; manipulation; interact; incorporate; incoming; executing; embed; elevation models; edit; decided; data server; coordinate; configure; accessing; updates; serves mining; servers; relay; prototyping; streams; equipment manufacturers; appropriate; serial; cad; alarms; data acquisition; indicators; terrain; server; data collection; alerts; maintenance services; interfaces; third; position; grid; capture; sources; driving; centers; motion; add; modules; allow; collection; gps; manufacturers; acquisition; build; tracking; assets</t>
  </si>
  <si>
    <t>983da25e-3f89-096f-5635-dd3822b462ee</t>
  </si>
  <si>
    <t>Coin AnaÃ«Ãˆytics</t>
  </si>
  <si>
    <t>http://www.coin-analytics.com/home</t>
  </si>
  <si>
    <t>The right platform for all your investment needs. What is the product? 
Coin Analytics is a platform where you can gain informations about the current investment opportunities in the cryptocurrency market. Those include Arbitrage, Trust Funds, Loans, Margin Trading, Mining Funds and more opportunities in the cryptocurrency market. For the moment the platform mainly focus on Arbitrage opportunities in the cryptocurrecy markets, however, thanks to its tools, it can give you a complete view of what is happening in the market so you can identify the more lucrative investment opportunity at the moment.
What does it help the customer do? 
It helps the customer to have a 360 degrees view of the cryptocurrency market
Who is the customer? 
Cryptocurrency traders.</t>
  </si>
  <si>
    <t>moment; funds; arbitrage; trust; traders; margin; lucrative; loans; happening; fintech; currency; complete view; degrees; trading; gain; current</t>
  </si>
  <si>
    <t>Certain data and content provided by https://www.crunchbase.com/organization/coin-anaÎ»ytics</t>
  </si>
  <si>
    <t>2ffcdd8c14de818bf867130c2f2bc0af</t>
  </si>
  <si>
    <t>OSIsoft, LLC</t>
  </si>
  <si>
    <t>http://www.osisoft.com</t>
  </si>
  <si>
    <t>OSIsoft, LLC provides an open enterprise infrastructure to connect sensor-based data, operations, and people to enable real-time and actionable insights. It offers PI System, a product that includes various modules to analyze, collect, deliver, find, historize, and visualize enterprise data used to deliver process, quality, energy, regulatory compliance, safety, security, and asset health improvements across their operations. The companyÂ’s product allows companies engaged in various activities, such as exploration, extraction, production, generation, process and discrete manufacturing, distribution, and service aspects to leverage streaming data to optimize their businesses. It also provides PI Integrator, a software integration product for business analytics that enables utilization of sensor-based data captured within the PI System with existing advanced analytics and visualization tools. The company offers its solutions to oil and gas, chemical and petrochemical, pulp and paper, power and utility, and federal government industries; material, mine, metal, and metallurgy markets; pharmaceutical, food, and life science sectors; and critical facilities, data centers, and information technology markets. It serves customers worldwide. OSIsoft, LLC has strategic alliances with Microsoft, SAP, Cisco, and Esri. OSIsoft, LLC was formerly known as OSI Systems, Inc. and changed its name to OSIsoft, LLC in 1996. The company was founded in 1980 and is based in San Leandro, California with additional offices in the United States and internationally.</t>
  </si>
  <si>
    <t>Kleiner Perkins Caufield &amp; Byers; Technology Crossover Ventures</t>
  </si>
  <si>
    <t>PI; PI Data Access; PI Server; pi system data; OSIsoft PI; PI COM Connectors; PI Data Archive; PI AF; PI Jumpstart; PI SQC Client; PI ProcessBook; PI OPC Clients; Asset Based PI; PI Coresight; PI ACE; PI Batch; PI Interface; PI Notifications; PI Manual Logger; PI Visualization Suite; PI Visualization Suiteâ„¢; PI SMT; PI System Management; PI WebParts; PI DataLink; PI ActiveView; PI Clientsâ„¢; PI ProcessBook.; real-time data; data infrastructure solutions; real-time aggregated information; enterprise operational data; global installed base; business data; similar data sets; industry standard; business systems; custom applications; enterprise-wide visibility; floor process data; enterprise infrastructure; life sciences; real time; drive innovation; process industries; competitive business; business decisions; real-time data infrastructure; manually input data; enterprise data</t>
  </si>
  <si>
    <t>startup; portal; pi; petrochemicals; installations; inspections; insights; databases; connectivity; pi system; osisoft; osisoft pi system; osisoft pi; well as integration; safeguard; opc; manage assets; industry standard; custom applications; comply; competitive business; collect; time data; real time data; server; events; regulations; spanning; software suite; smt; relies; receives; logger; jumpstart; infrastructure solutions; data centers; consistent; batch; asset based; archives; aggregated; profitability; microsoft; life sciences; visibility; competitive; manual; sciences; connectors; installed; model; valuable; deliver; increased; assets; improve; centers; display; operational; delivers; interface; countries; productivity; facilities; windows based; startups; spreadsheet; shifts; services and software; secure access; searching; rounds; reusable; retrieval; repeatable; presentation; personal computers; pcs; overwhelming; organizational; operational data; microsoft excel; manually; manner; lab; hoc analysis; hoc; field service; feel; encompassing; discover; decide; data delivery; data center; continue; configure; charts; based graphical; archive; application software</t>
  </si>
  <si>
    <t>http://www.irisonboard.com</t>
  </si>
  <si>
    <t>Iris Automation Inc. develops collision avoidance systems for operating industrial drones. The company offers an artificial intelligence computer that blends real-time images and 3D maps to track incoming objects. Its onboard software tracks and avoids dynamic and static objects on the ground and in the air at short-range and long-range. The companyÂ’s system is built to process visual data in real-time holding the capability to see structures that suddenly appear, such as a plane, flock of birds, or another drone. It serves the avionics industry worldwide. The company was founded in 2015 and is based in San Francisco, California with an additional operation in British Columbia, Canada.</t>
  </si>
  <si>
    <t>Liquid 2 Ventures; The Social+Capital Partnership; Y Combinator; Bee Partners; GGV Capital</t>
  </si>
  <si>
    <t>collision avoidance systems; industrial drones; operating industrial drones; artificial intelligence; robust collision avoidance; intelligent collision avoidance; safer drone operation; high-tech computer vision; avionics industry worldwide; physical perception unit; person-led inspection missions; drone manufacturers; incoming objects; autonomous systems; real-time images; software tracks; unmanned systems; visual data; safer flights; vision solution; vision startup; situational awareness; autonomous vehicle; revolutionary way; safety issues; mining sectors; agricultural surveys; pipeline inspections; 3D maps; mining exploration; company; short-range; avoids; surroundings; flock; plane; ground; capability; air; process; structures; birds; agriculture; product; value; helicopters; sky; place; aircraft; search</t>
  </si>
  <si>
    <t>unmanned systems; surveys; startup; specialties; search and rescue; robotics; rescue; path; objects; maps; learning; intelligent; inspections; inspection; helicopters; flights; drones; drone; computer vision; collision avoidance; collision; autonomous vehicle; autonomous; artificial intelligence; artificial; aircraft; high tech; collision avoidance systems; avoidance systems; avoidance; tech; onboard; vision; computer; will allow; visual data; vision system; surroundings; sky; short range; person; perception; navigate; learning algorithms; incoming; drone operation; data in real; computer vision system; blends; avoids; avionics; autonomous systems; appear; adds; situational awareness; situational; plane; manufacturers; tracks; autonomously; sight; holding; long range; awareness; static; led; images; creating; robust; pipeline; moving; missions; short; dynamic; structures; unit; visual; allow; enabling; directly; track; search; enable; create; build; tracking; built</t>
  </si>
  <si>
    <t>a7846b42190d53d5e5bc537bf864d1dc</t>
  </si>
  <si>
    <t>Meggitt Defense Systems (Texas) Inc.</t>
  </si>
  <si>
    <t>As of April 4, 2002, Meggitt Defense Systems (Texas) Inc. was acquired by DRS Technologies Inc. Meggitt Defense Systems - Texas, Inc., located in Mineral Wells, Texas, provides close-range, low-weight, low-noise, medium-duration UAVs supporting military special operations missions. Applications for these products include tactical short-range surveillance, radio relay, and command, control, communications, computers, intelligence, surveillance and reconnaissance (C4ISR).</t>
  </si>
  <si>
    <t>Mineral Wells</t>
  </si>
  <si>
    <t>Leonardo - Finmeccanica S.p.a.</t>
  </si>
  <si>
    <t>uavs; reconnaissance; radio; defense systems; surveillance and reconnaissance; special operations; short range; isr; duration; relay; noise; computers; close; tactical; weight; missions; short; medium; command</t>
  </si>
  <si>
    <t>http://chartwell.ca</t>
  </si>
  <si>
    <t>TURCK Chartwell Canada Inc. sources and distributes industrial networking and process automation products for manufacturers and processors in Canada. The company offers industrial connectors, proximity sensors, receptacles, I/O devices, industrial networking tools, customized ports and voltage indicators, encoders, counting and process technology products, panel interfaces, hazardous area wiring sets, inclinometers, inductive and capacitive sensors, amplifiers, barriers and isolators, linear displacement transducers, modular power and data connectors, permanent electrical safety devices, photoelectric/laser and fiber optic sensors, voltage portals, terminal blocks, and RFI filters, as well as industrial control and power connectivity devices, network connectivity and communication products, rectangular connectors, relays and sockets, and RFID products. It also provides product training, component sub assemblies, industrial network, consulting, and customized application support solutions. The company serves automotive, chemicals, food and pharmaceuticals, heavy metal, manufacturing, mobile equipment, oil and gas, forestry, mining, and packaging industries. It sells its products through authorized distribution channel. The company was founded in 1983 and is headquartered in Markham, Canada with sales offices in Canada. TURCK Chartwell Canada Inc. was formerly known as Chartwell Automation Inc. As a result of the acquisition of Chartwell Automation Inc. by TURCK, Inc., Chartwell Automation Inc. name was changed. As of October 1, 2014, TURCK Chartwell Canada Inc. operates as a subsidiary of TURCK, Inc.</t>
  </si>
  <si>
    <t>Turck Holding GmbH</t>
  </si>
  <si>
    <t>process automation products; industrial networking; proximity sensors; industrial networking products; industrial networking tools; industrial connectors; TURCK Chartwell Canada; high quality components; Chartwell Automation Inc.; process technology products; fiber optic sensors; reliable process automation; high quality products; area wiring sets; electrical safety devices; power connectivity devices; linear displacement transducers; application support solutions; component sub assemblies; best global suppliers; worlds best suppliers; rectangular connectors; data connectors; capacitive sensors; communication products; RFID products; industrial control; superior products; I/O devices; voltage indicators; voltage portals; Inc. sources; RFI filters; modular power; network connectivity; terminal blocks; panel interfaces; product training; Fieldbus I/O; technical support; product applications; competitive prices; customer service; Canadian processors; Canadian manufacturers; customer support; peak performance; receptacles; company; factory</t>
  </si>
  <si>
    <t>serve; rfid; portals; laser; industrial networking; connectivity; process automation; proximity; networking; connectors; trust; factory and process; durable; canadian; reliably; suppliers; factory; manufacturers; voltage; reliable; source; customized; world's best; wiring; well as industrial; sockets; rfi; relays; rectangular; properly; prices; photoelectric; optic sensors; network connectivity; modular power; linear displacement; isolators; inductive; hazardous area; fiber optic sensors; encoders; electrical safety; counting; consistently; competitive prices; capacitive; barriers; amplifiers; permanent; goal; displacement; best; transducers; terminal; count; deliver; peak; panel; fiber optic; takes; ports; blocks; efficiently; receive; optic; indicators; superior; hazardous; filters; interfaces; competitive; sources; functions; modular; fiber; years</t>
  </si>
  <si>
    <t>d3895befe1c84a4d6aed7563a9b38fad</t>
  </si>
  <si>
    <t>Ferrit s.r.o.</t>
  </si>
  <si>
    <t>http://www.ferrit.cz</t>
  </si>
  <si>
    <t>Ferrit s.r.o. manufactures and supplies mechanical-drive machinery for the mining equipment market. It offers equipment for suspension transport, including suspended mining accumulator locomotive, mining diesel suspension and electro-hydraulic manipulator, hydraulic transport vehicle, set of cabins, braking carriages, braking and beam trolleys, containers, suspension lines, and hinge hydraulic winches; and equipment for railway transport, such as mining ground, mine railway, and ground rail locomotives. The company also provides electro hydraulic power units; equipment for breaking rocks, including coal crushers; equipment for picking and loading, such as dinting machines; and equipment for adjusting mine profiles, which include mine support benders. In addition, it offers electrical equipment, such as flameproof alternators, lamps, diode lamps, and press-button controls, as well as electromagnetic valves, monitoring systems, and remote controls; hydraulic equipment; and various spare parts. Further, the company provides machinery repairs and purchase of goods for resale and sales. It exports products in the Russian Federation, Ukraine, Poland, Kazakhstan, Estonia, and international markets. Ferrit s.r.o. was founded in 1993 and is based in Baska, Czech Republic with representative offices in Slovakia, Poland, the Russian Federation, Ukraine, Kazakhstan, Mexico, Colombia, China, Turkey, Nigeria, and South Africa.</t>
  </si>
  <si>
    <t>Baska</t>
  </si>
  <si>
    <t>Czech Republic</t>
  </si>
  <si>
    <t>valves; suspension; monitoring systems; manufactures and supplies; hydraulic; diesel; lamps; electro hydraulic; braking; electro; railway; winches; trolleys; suspended; rocks; resale; remote controls; power units; manipulator; flameproof; diode; carriages; press; crushers; beam; purchase; electromagnetic; loading; goods; exports; spare parts; lines; drive</t>
  </si>
  <si>
    <t>8796228f5064e9f3d914eb300afa177b</t>
  </si>
  <si>
    <t>Victor Products USA Inc.</t>
  </si>
  <si>
    <t>http://www.victorproductsusa.com</t>
  </si>
  <si>
    <t>Victor Products USA, Inc. manufactures mine cable connectors in Pennsylvania. The company offers face lighting equipment; hand-held drilling equipment; communication products, such as underground radio systems and longwall communication systems; sensors, including fixed gas sensors, explosive gas sensors, airflow sensors, personal gas monitor, programmable sensor controller, and other sensors; cable handling products; and electric motors. The company is based in Cranberry Township, Pennsylvania. Victor Products USA, Inc. operates as a subsidiary of Federal Signal Corp.</t>
  </si>
  <si>
    <t>Cranberry Township</t>
  </si>
  <si>
    <t>Federal Signal Corporation</t>
  </si>
  <si>
    <t>victor; radio; monitor; gas sensors; explosive; cable; usa; radio systems; longwall; lighting equipment; fixed gas; electric motors; cable connectors; hand held; communication systems; programmable; controller; lighting; held; connectors; hand; motors; fixed</t>
  </si>
  <si>
    <t>d81023d3eec80ab4bbaf7dbb884a74de</t>
  </si>
  <si>
    <t>Shenyang Machine Tool (Group) Co., Ltd.</t>
  </si>
  <si>
    <t>Shenyang Machine Tool (Group) Co., Ltd., together with its subsidiaries, manufactures and markets metal cutting machine tools. The companyÂ’s products include CNC machine tools, numerical control systems, mechanical equipment, conventional machine tools, and cylinder block and head production lines. Additionally, it offers lathes, milling and boring machines, drilling machines, high speed milling machines, heavy duty machines, and spare parts. The company also engages in construction of machine tools manufacturing plants, technology trade, housing rental, and economic information consulting services. It caters to mining, oil and gas, national defense and military, aviation and aerospace, rail, automotive, and transportation industries. Shenyang Machine Tool (Group) Co., Ltd. was founded in 1995 and is based in Shenyang, China.</t>
  </si>
  <si>
    <t>rental; milling; metal cutting; lathes; cylinder; cnc machine; cnc; production lines; numerical control; numerical; national defense; milling machines; milling and boring; metal cutting machine; manufactures and markets; include cnc; drilling machines; cutting machine; caters to mining; block; aviation and aerospace; head; boring; housing; trade; caters; high speed; additionally; heavy duty; conventional; spare parts; aviation; duty; lines; national; cutting; speed</t>
  </si>
  <si>
    <t>9292b88c3e046b815fdb655739743312</t>
  </si>
  <si>
    <t>Ulyanovsk Heavy and Unique Machine Tools Plant JSC</t>
  </si>
  <si>
    <t>http://www.uzts.ru</t>
  </si>
  <si>
    <t>Ulyanovsk Heavy and Unique Machine Tools Plant JSC engages in the manufacture and supply of milling machines and coal miners to railway companies and automotive enterprises. It offers metal-cutting and milling machine tools, dies, and mining machinery. The company was founded in 1956 and is based in Ulyanovsk, the Russian Federation.</t>
  </si>
  <si>
    <t>Ulyanovsk</t>
  </si>
  <si>
    <t>Ulyanovskaya obl.</t>
  </si>
  <si>
    <t>mining machinery; milling; metal cutting; manufacture and supply; milling machines; milling machine; jsc engages; jsc; dies; miners; railway; enterprises; cutting</t>
  </si>
  <si>
    <t>a98d39b90ab4bbf9e163aa7fdaef80ed</t>
  </si>
  <si>
    <t>EOS Data Analytics, Inc.</t>
  </si>
  <si>
    <t>http://eosda.com</t>
  </si>
  <si>
    <t>EOS Data Analytics, Inc. provides imagery analytics and data integration solutions. The companyÂ’s technology platform enables automated imagery analytics and vector data output; visualization through google maps; integration with additional sensor data sources; output to additional spatial data formats for use in third-party applications; integration with business and operational information; and query and reporting of spatial and associated tabular information. It serves oil and gas and mining, pipeline and electric utility, agriculture, government and urban planning, and emergency response industries. The company was incorporated in 2015 and is based in Wilmington, Delaware.</t>
  </si>
  <si>
    <t>EOS Data Analytics; imagery analytics. analytics; earth observation; solutions</t>
  </si>
  <si>
    <t>imagery; earth observation; data analytics; observation; earth</t>
  </si>
  <si>
    <t>http://www.yellowscan.fr</t>
  </si>
  <si>
    <t>YellowScan SAS designs, develops, and produces aerial drone imaging sensor systems for drone deployment in surveying, corridor mapping, forestry, environmental research, archeology, industrial inspection, civil engineering, and mining fields worldwide. It offers sensors and software, as well as calibration and technical support services. The company was founded in 2015 and is based in Montferrier-sur-Lez, France.</t>
  </si>
  <si>
    <t>Melies SAS</t>
  </si>
  <si>
    <t>surveying; inspection; drone; civil; sensors and software; sas; offers sensors; industrial inspection; imaging sensor; corridor mapping; corridor; archeology; aerial drone; sensor systems; civil engineering; calibration; forestry; deployment; fields; imaging; produces</t>
  </si>
  <si>
    <t>http://www.etq.com</t>
  </si>
  <si>
    <t>EtQ, Inc. develops environmental health and safety (EHS) and compliance management software. It offers Reliance, a compliance platform solution that provides companies with the visibility and control to achieve compliance needs; VERSE Solutions, a quality, EHS, and compliance management software solution that is designed to provide a platform for small to mid-sized businesses; traqpath, a tool that provides a basic level of compliance event tracking, and promotes/captures collaboration among internal and external stakeholders; and Reliance Cloud Portal, a cloud-based Reliance installation that is available to Reliance customers. The company also provides EtQ OnDemand SaaS, EtQ and SAP integration, electronic medical device report, implementation, integration, validation, and technical services. In addition, it offers deployment scoping, design analysis, program management, remote configuration, Web follow-up training, new named caller/administrator training, new named caller/administrator training, intermediate designer training, advanced designer training, and advanced eValidator training. The company serves manufacturing, life sciences, food and beverage, aviation, chemicals, energy, metals, mining and minerals, and government markets. EtQ, Inc. was founded in 1992 and is based in Farmingdale, New York.</t>
  </si>
  <si>
    <t>EtQ; EtQ Reliance; EtQ software; safety solution provider; edge software solutions; overall quality operations; management solutions. software; enterprise quality systems; Compliance Software; customer-focused company; best-of-breed functionality; lead auditors; Underwriters Laboratories; complete quality; environmental health; unique knowledge; compliance processes; software products; business goals; market leader; customer focus; customers; compatibility; Inc.; businesses; success; requirements; choice; technologies</t>
  </si>
  <si>
    <t>software solutions; compliance; unique knowledge; responding; preferred; goals; environmental health; emerging technologies; edge software; delivering leading edge; delivering leading; dedicated to delivering; continuing; compliance management; compatibility; breed; best of breed; auditors; assure; maintains; define; achieved; understanding; health and safety; functionality; choice; emerging; achieve; lead; founded; standards; delivering; leader; best; requirements; health</t>
  </si>
  <si>
    <t>f8a572eaddea8892037187a5366250b5</t>
  </si>
  <si>
    <t>Rolcon Engineering Company Limited</t>
  </si>
  <si>
    <t>http://www.rolconengineering.com</t>
  </si>
  <si>
    <t>Rolcon Engineering Company Limited manufactures and sells industrial chains and sprocket wheels. It offers precision industrial transmission chains; and conveyor, elevator, and special purpose chains, as well as related sprockets. The company provides its products for steel, fertilizer, and cement plants; chemical, mining, and sugar industries; and OEMs. It sells its products under the ROL-KOBO brand name through a network of distributors, as well as sales outlets in India. The company also exports its products to Germany, Canada, Thailand, the United Arab Emirates, Bangladesh, Kenya, and Indonesia. Rolcon Engineering Company Limited was incorporated in 1961 and is based in Vithal Udyognagar, India.</t>
  </si>
  <si>
    <t>Vithal Udyognagar</t>
  </si>
  <si>
    <t>505807 (Mumbai Stock Exchange)</t>
  </si>
  <si>
    <t>chains; well as sales; sprockets; sprocket; special purpose; outlets; oe; elevator; sugar; network of distributors; fertilizer; wheels; brand; conveyor; exports; purpose; transmission</t>
  </si>
  <si>
    <t>f5ae198e5a866b4817a29e2ae1f3428d</t>
  </si>
  <si>
    <t>Precision Grinders Engineering</t>
  </si>
  <si>
    <t>Precision Grinders Engineering, through its subsidiaries, manufactures and supplies a range of crop processing equipment in Zimbabwe. The companyÂ’s products include dehullers, decorticator milling plants, roller and peanut butter mills, threshers, combi mills, and stock feed mixtures. It also provides mining equipment, including ball and stamp mills, jaw crushers, concentrators, diamond pans, and gold processing plants to large and small-scale mines; and mine cars, mine car wheels and axles, and mine rail accessories. In addition, the company offers general engineering and fabrication services, including the fabrication of steel structures for warehousing; and aircraft hangers, stables, green housing, grading sheds, factories, assembly halls, and workshops. Further, it provides network towers and base stations. The company was founded in 1946 and is based in Harare, Zimbabwe. As of August 1, 2011, Precision Grinders Engineering operates as a subsidiary of Phoenix Consolidated Industries Ltd.</t>
  </si>
  <si>
    <t>Harare</t>
  </si>
  <si>
    <t>Zimbabwe</t>
  </si>
  <si>
    <t>Phoenix Consolidated Industries Limited</t>
  </si>
  <si>
    <t>roller; mills; milling; manufactures and supplies; crop; cars; car; ball; axles; aircraft; workshops; pans; mixtures; large and small; jaw crushers; jaw; including ball; hangers; grinders; grading; factories; combi; butter; base stations; warehousing; diamond; towers; wheels; crushers; housing; green; feed; stock; gold; structures; stations; scale; base</t>
  </si>
  <si>
    <t>3b53eb25e72d17076c12bbe5fc090c70</t>
  </si>
  <si>
    <t>Applied Optical Systems, Inc.</t>
  </si>
  <si>
    <t>Applied Optical Systems, Inc. designs, develops, manufactures, and supplies fiber optic interconnect components, assemblies, and optical sub-systems for mobile and fixed, military, government, communications, energy, and industrial markets in the United States and internationally. It offers tactical fiber optic connector assemblies, custom simplex fiber optic assemblies, hermaphroditic fiber optic assemblies, and hybrid assemblies, as well as simplex, duplex, and multi-connector fiber optic assemblies; and connectors, such as tactical fiber optic connectors, tactical deployable connectors, inter-connect systems, and hermaphroditic fiber optic connectors. The company provides termini products; and military and commercial off-the-shelf ST products. Its products are used in various applications, such as access control systems, airports, auto and storage lots, bridges, CCTV video surveillance, commercial aerospace, distribution pipelines, electronic battlefield networks, facial recognition systems, freight handling facilities, government installations, HD broadcast systems, intrusion alarm systems, mining, mobile emergency telecommunications stations, mobile tactical shelters, nuclear facilities, perimeter intrusion monitoring and surveillance, prisons, public transit corridors, remote communications towers, steam turbine fiber optic sensing, utility substations, water treatment plants, and well completion. The company was founded in 2003 and is based in Plano, Texas. As of October 31, 2009, Applied Optical Systems, Inc. operates as a subsidiary of Optical Cable Corp.</t>
  </si>
  <si>
    <t>Plano</t>
  </si>
  <si>
    <t>Optical Cable Corporation</t>
  </si>
  <si>
    <t>turbine; networks; installations; fiber optic; optic; connectors; optical systems; intrusion; connector; tactical; fiber; optical; applied; well completion; video surveillance; substations; st; shelters; prisons; optic sensing; offers tactical; nuclear facilities; monitoring and surveillance; lots; interconnect; inter; hd; freight handling; fiber optic sensing; facial; duplex; deployable; corridors; commercial aerospace; broadcast; bridges; battlefield; alarm systems; steam; pipelines; perimeter; towers; hybrid; freight; transit; recognition; military and commercial; completion; airports; facilities</t>
  </si>
  <si>
    <t>turbine; networks; installations; fiber optic; optic; connectors; optical systems; intrusion; connector; tactical; fiber; optical; applied; well completion; video surveillance; substations; st; shelters; prisons; optic sensing; offers tactical; nuclear facilities; monitoring and surveillance; lots; interconnect; inter; hd; freight handling; fiber optic sensing; facial; duplex; deployable; corridors; commercial aerospace; broadcast; bridges; battlefield; alarm systems; steam; pipelines; perimeter; towers; hybrid; freight; transit; recognition; military and commercial; completion; airports; facilities; shelf; auto; connect; alarm; nuclear; stations; emergency; fixed; storage; sensing</t>
  </si>
  <si>
    <t>b2c3f627c5941d7053d2517d9e17fdf0</t>
  </si>
  <si>
    <t>Micro Sensor Technologies, Inc.</t>
  </si>
  <si>
    <t>Micro Sensor Technologies, Inc. designs and markets land mine and explosives micro-sensors detectors. It also offers micro-sensor explosives detection research and development. Micro Sensor Technologies, Inc. is based in Sunrise, Florida. As of May 31, 2001, Micro Sensor Technologies, Inc. operates as a subsidiary of China America Holdings, Inc.</t>
  </si>
  <si>
    <t>Sunrise</t>
  </si>
  <si>
    <t>Ziyang Ceramics Corporation</t>
  </si>
  <si>
    <t>micro sensor; land; explosives; sensor technologies; micro; offers micro; land mine; designs and markets; detectors</t>
  </si>
  <si>
    <t>c1646c7459fc2b5080cfa2995ea7efdf</t>
  </si>
  <si>
    <t>ZGODA Sp. z o.o.</t>
  </si>
  <si>
    <t>http://www.zmzgoda.pl</t>
  </si>
  <si>
    <t>ZGODA Sp. z o.o., a sub-contractor, engages in the production, assembly, and service of diesel engines, diesel engine spare parts, and machine tools in Poland. Its products include mechanical parts of coal and copper mining machines; 12-cylinder and 16-cylinder railway parts for engines, which are suitable also as drive in fishing boats; diesel engines type Z40, ZA40, and ZA40S; and spare parts for the diesel engines. The company also offers various machine tools for slabbing machines, planer mills, drilling mills, NC drilling machines, cylindrical grinding, deep drilling, vertical lathes, passing shears, and MAG welding extension; and welding structures of constructional steel. In addition, ZGODA Sp. z o.o. provides services, such as regeneration of used parts of machines and tools; assembly and service of diesel engines, hydraulic press, hoisting machines, and power engineering equipment; design and construction, technical advisory in technology, and process and operation of machines and equipment. The company is based in Swietochlowice, Poland. As of July 24, 2007, ZGODA Sp. z o.o. is a subsidiary of Centrozap S.A.</t>
  </si>
  <si>
    <t>Swietochlowice</t>
  </si>
  <si>
    <t>Poland</t>
  </si>
  <si>
    <t>Ideon SpÃ³lka Akcyjna</t>
  </si>
  <si>
    <t>mills; lathes; hydraulic; grinding; diesel engines; diesel; cylindrical; cylinder; sp; engines; spare parts; welding; vertical lathes; passing; nc; mining machines; mechanical parts; mag; machines and equipment; hoisting; extension; drilling machines; diesel engine; design and construction; constructional; fishing; boats; suitable; press; contractor; copper; railway; structures; vertical; deep; type; drive</t>
  </si>
  <si>
    <t>fc515de81f4bb4370984a7b5be49edf5</t>
  </si>
  <si>
    <t>Bearing Service, Inc.</t>
  </si>
  <si>
    <t>http://www.bearingservice.com</t>
  </si>
  <si>
    <t>Bearing Service, Inc. engages in the distribution of bearings and power transmission products in the United States and internationally. Its product line includes ball, spherical, precision, miniature, needle, tapered roller/roller, thrust, sleeve, and mounted bearings; power transmission products, such as chains and sprockets, belts and sheaves/pulleys, brakes, chain couplings, clutches, conveyor belting and pulleys, engineered chains, gear couplings and motors, gear racks, grid couplings, idlers, jaw couplings, roller chains, screw conveyors, speed reducers, split taper bushings, tabletop chains, tensioners, timing belts, torque limiters, U-joints, V-belts, and worm gear reducers; linear motion supplies that comprise ball bushings and shafting, profile rails and carriages, ball screws, actuators, bellows, cross rollers, and pillow blocks; seals, which include oil and grease, V-rings, and mechanical/pumps; and accessories comprising mechanical fasteners, chemicals, greases and greasing equipment, tools, lubricants, adhesives, hydraulic jacks and pullers, maintenance kits, solvents, spanner wrenches, springs, threaded rods, locknuts/washers, and lubricators. The company also provides product services, including bearing repair and reclamation; machine tool spindle repair; ball screw repair; and custom machining and machined parts, as well as inventory management, order processing, training, technical/customer support, and minority sourcing services. It serves businesses in various industries, including food and beverage, hydrocarbon processing, chemicals, metals, mining and mineral processing, wind energy, pulp and paper, printing, manufacturing, machine tool, construction, municipalities, and military. The company was founded in 1943 and is based in Livonia, Michigan.</t>
  </si>
  <si>
    <t>Livonia</t>
  </si>
  <si>
    <t>wind; tapered; taper; spindle; rollers; roller; pumps; printing; mining and mineral; machining; machined; hydraulic; gear; chains; bearings; bearing; ball; belts; couplings; pulleys; power transmission; bushings; reducers; screw; worm; washers; torque limiters; timing; thrust; threaded; tensioners; tapered roller; sprockets; spherical; speed reducers; sourcing; sleeve; sheaves; serves businesses; seals; screws; racks; product line includes; oil and grease; miniature; machined parts; linear motion; limiters; joints; jaw</t>
  </si>
  <si>
    <t>wind; tapered; taper; spindle; rollers; roller; pumps; printing; mining and mineral; machining; machined; hydraulic; gear; chains; bearings; bearing; ball; belts; couplings; pulleys; power transmission; bushings; reducers; screw; worm; washers; torque limiters; timing; thrust; threaded; tensioners; tapered roller; sprockets; spherical; speed reducers; sourcing; sleeve; sheaves; serves businesses; seals; screws; racks; product line includes; oil and grease; miniature; machined parts; linear motion; limiters; joints; jaw; jacks; inventory management; including bearing; idlers; greases; grease; gear reducers; fasteners; custom machining; clutches; carriages; brakes; bellows; ball screws; ball screw; wind energy; reclamation; lubricants; transmission; municipalities; torque; rings; actuators; blocks; inventory; kits; conveyor; chain; mounted; conveyors; grid; cross; motion; order; motors; speed</t>
  </si>
  <si>
    <t>87731421567bf089ad19ef08193eefdd</t>
  </si>
  <si>
    <t>Encore Automation</t>
  </si>
  <si>
    <t>http://www.encoresales.com.au</t>
  </si>
  <si>
    <t>Encore Automation provides industrial gas detection and active RFID sensor solutions. It offers wireless and wired gas detectors, monitors, portable single and multi-gas detectors, calibration stations, calibration gas solutions, and fixed gas detectors; and RFID sensors, readers, and markers. The company also offers gas detection calibration services; and portable gas detectors and calibration/test stations hiring services for shutdowns, construction operations, peak loads, or site contractors. It serves oil and gas, mining, manufacturing, construction, transport, and logistics market segments; and supporting services, engineering, and OEM companies through its partner companies worldwide. The company was founded in 1992 and is based in Balcatta, Australia.</t>
  </si>
  <si>
    <t>wired; rfid; readers; monitors; gas detectors; gas detection; detectors; calibration; stations; portable; shutdowns; sensor solutions; rfid sensors; peak loads; offers wireless; multi gas; markers; loads; hiring services; hiring; fixed gas; calibration services; peak; partner; contractors; active; oem; fixed; wireless; logistics</t>
  </si>
  <si>
    <t>7a9e259c4dcf7fd3fdaa34e09f317830</t>
  </si>
  <si>
    <t>Harmon's Machine Works, Inc.</t>
  </si>
  <si>
    <t>As of August 4, 2005, Harmon's Machine Works, Inc. was acquired by Flotek Industries, Inc. Harmon's Machine Works, Inc. manufactures drill string products for the oil and gas, water well, blast hole mining, exploration, and raise bore drilling industries. The company offers roller reamers, blast hole drill pipe, welded blade stabilizers, roller stabilizers, adapter subs, bit subs, roller deck bushings, lifting bails, raise drill steel, raise drill rib stabilizers, crossover subs, square or tri-collars, saver subs, roller bit stabilizers, and drive chucks. It also provides heat treating, inspection, repair, precision machining, welding, and grinding services. Harmon's Machine Works, Inc. was founded in 1978 and is based in Odessa, Texas.</t>
  </si>
  <si>
    <t>Flotek Industries, Inc.</t>
  </si>
  <si>
    <t>stabilizers; roller; precision machining; machining; inspection; heat; grinding; bore; blast; raise; machine works; blast hole; bit; hole; welded; tri; treating; string; square; reamers; heat treating; grinding services; drill string; deck; chucks; bushings; blade; adapter; lifting; welding; drive</t>
  </si>
  <si>
    <t>d66326cf7166fef99a4a5b1e84be7ae4</t>
  </si>
  <si>
    <t>Qingdao Hanhe Cable Co.,Ltd</t>
  </si>
  <si>
    <t>http://www.hanhe-cable.com</t>
  </si>
  <si>
    <t>Qingdao Hanhe Cable Co., Ltd. researches and develops, manufactures, and supplies cables and wires primarily in the People's Republic of China. The company offers power cables, cable accessories, submarine cables, optical power composite cables, electrical equipment wires and cables, overhead conductors, communication cables, radio-frequency cables, bus bar and prefabricated branch cables, nuclear power plant cables, and fire-resistant cables. It also provides DC series cables, shipboard and mining cables, heat-resistant and high-strength aluminum alloy wires, carbon fiber wires, data cables, oil platform cables, wind farm cables, and flame retardant cables, as well as services of laying, installation, and completion test for cables and cable accessories. In addition, the company offers high-voltage electrical equipment status monitoring products for smart transformer substations and cable fault testing systems; electric power design, engineering, and installation services; and operation maintenance services for transformer substations. Its products are used in the fields of power, metallurgy, telecommunication, railway, petroleum and chemical, coal mining, construction, etc. The company also exports its products to approximately 30 countries and regions. Qingdao Hanhe Cable Co., Ltd. is headquartered in Qingdao, the People's Republic of China. Qingdao Hanhe Cable Co., Ltd. is a subsidiary of Qingdao Hanhe Group Co., Ltd.</t>
  </si>
  <si>
    <t>Qingdao</t>
  </si>
  <si>
    <t>Shandong Province</t>
  </si>
  <si>
    <t>Qingdao Hanhe Group Co., Ltd.</t>
  </si>
  <si>
    <t>002498 (Shenzhen Stock Exchange); 002498 (Shenzhen Stock Exchange - Shenzhen-Hong Kong Stock Connect)</t>
  </si>
  <si>
    <t>wires and cables; wires; wind; transformer; submarine; smart; radio frequency cables; radio frequency; radio; heat; frequency cables; frequency; conductors; communication cables; cables; cable; hanhe; substations; resistant; wind farm; voltage electrical; shipboard; retardant; researches and develops; power cables; petroleum and chemical; overhead; operation maintenance; offers high; laying; installation services; high voltage electrical; high voltage; high strength; heat resistant; flame retardant; flame; equipment status; countries and regions; carbon fiber; cable fault; branch; researches; nuclear power; farm; completion; fault; status; strength; regions</t>
  </si>
  <si>
    <t>wires and cables; wires; wind; transformer; submarine; smart; radio frequency cables; radio frequency; radio; heat; frequency cables; frequency; conductors; communication cables; cables; cable; hanhe; substations; resistant; wind farm; voltage electrical; shipboard; retardant; researches and develops; power cables; petroleum and chemical; overhead; operation maintenance; offers high; laying; installation services; high voltage electrical; high voltage; high strength; heat resistant; flame retardant; flame; equipment status; countries and regions; carbon fiber; cable fault; branch; researches; nuclear power; farm; completion; fault; status; strength; regions; dc; composite; bus; railway; metallurgy; maintenance services; exports; alloy; voltage; series; nuclear; carbon; countries; aluminum; fiber; petroleum; optical; fields</t>
  </si>
  <si>
    <t>e85529321a5e9eb24666355a905d7d41</t>
  </si>
  <si>
    <t>ArcelorMittal South Africa Ltd</t>
  </si>
  <si>
    <t>http://www.arcelormittalsa.com</t>
  </si>
  <si>
    <t>ArcelorMittal South Africa Ltd manufactures and sells long and flat steel products. The company operates in Flat Steel Products, Long Steel Products, Coke and Chemicals, and Corporate and Other segments. It offers flat steel products, such as hot rolled plates, hot and cold rolled coils, pickled and oiled hot rolled coils, galvanized coils, Chromadek color coils, electrogalvanized coils, and tinplate coils. The company also provides foundry products that include castings, such as air injection tubes, door bodies, fire bars, pallet cars, pallet frames, goose necks, etc. for coke ovens, direct reduction, sinter plant, and blast furnaces, as well as the hot and cold mills. In addition, it offers long steel products, such as fencing profiles, forgings, hexagon bars, hollow bars, mining bars, rails, reinforcing bars/Y bars, rounds and squares, special profiles, structural sections, window sections, wire rods, billets and blooms, seamless tabular products, and forged products; and tubular products that include hot rolled seamless line pipes and OCTG, hot rolled boiler tubes, and cold drawn precision products. Further, the company provides commercial coke for the ferro-alloy industry; processes and beneficiates metallurgical and steel by-products, including coal tar; and provides commercial-grade coking coal. It serves clients in agricultural, armament, automotive, bolt and nut, chains, construction, engineering, furniture and appliance, mining, packaging, piping, renewable energy, roofing and cladding, tubing, food and beverages, infrastructure, defense, and oil and gas industries primarily in the Republic of South Africa and sub-Saharan Africa. The company was formerly known as Mittal Steel South Africa Limited and changed its name to ArcelorMittal South Africa Ltd in October 2006. The company was founded in 1928 and is headquartered in Vanderbijlpark, the Republic of South Africa. ArcelorMittal South Africa Ltd is a subsidiary of ArcelorMittal Holdings AG.</t>
  </si>
  <si>
    <t>Vanderbijlpark</t>
  </si>
  <si>
    <t>ArcelorMittal</t>
  </si>
  <si>
    <t>ISC1 (Deutsche Boerse AG); ACL (The Johannesburg Securities Exchange); ARCX.F (Pink Sheets LLC)</t>
  </si>
  <si>
    <t>wire; mills; injection; coils; castings; cars; blast; beverages; rolled; coke; hot; flat; sections; seamless; pallet; long steel; cold; tubes; wire rods; window; tubular; squares; saharan; rounds; roofing; reinforcing; ovens; offers long; nut; hollow; hexagon; goose; galvanized; furnaces; forgings; forged; ferro; drawn; commercial grade; cold rolled; cold drawn; cladding; chains; bolt; blooms; billets; armament; tubing; door; color</t>
  </si>
  <si>
    <t>wire; mills; injection; coils; castings; cars; blast; beverages; rolled; coke; hot; flat; sections; seamless; pallet; long steel; cold; tubes; wire rods; window; tubular; squares; saharan; rounds; roofing; reinforcing; ovens; offers long; nut; hollow; hexagon; goose; galvanized; furnaces; forgings; forged; ferro; drawn; commercial grade; cold rolled; cold drawn; cladding; chains; bolt; blooms; billets; armament; tubing; door; color; bodies; piping; serves clients; plates; frames; appliance; foundry; alloy; metallurgical; renewable energy; renewable; grade</t>
  </si>
  <si>
    <t>552fcba148b8fd566acd2daa10dbacb2</t>
  </si>
  <si>
    <t>Joy Global Longview Operations LLC</t>
  </si>
  <si>
    <t>Joy Global Longview Operations LLC designs and manufactures surface mining equipment. It offers electric rope shovels, hybrid shovels, blasthole drills, draglines, wheel loaders and dozers, mobile mining crushers, mine air systems, conveyor products, surface feeder-breakers, sizers, single roll crusher, and reclaim feeders for the mining industry. In addition, the company offers shovel, blasthole drill, and dragline parts; and dragline services that include audits, engineered solutions, relocations, shutdown management, training, and application studies. Further, it provides remote health monitoring system; track shield collision detection and mitigation system, a dipper-track collision avoidance technology solution for electric mining shovels; payload systems; and ShoveLink remote communications system that provides on-demand retrieval of operating, production, and maintenance information to help improve each machine's bottom-line performance. Further, the company offers alloy and mold steel plates; jib cranes and log stackers for the forestry industry. Its products are available through service and support network in the United States and internationally. Joy Global Longview Operations LLC was formerly known as LeTourneau Technologies LLC. The company was founded in 1929 and is based in Longview, Texas. Joy Global Longview Operations LLC operates as a subsidiary of JTI Acquisition Co (2011) Limited.</t>
  </si>
  <si>
    <t>Longview</t>
  </si>
  <si>
    <t>Joy Global Inc.</t>
  </si>
  <si>
    <t>LeTourneau; LeTourneau Drilling Systems; LeTourneau Power Systems; LeTourneau Technologies; LeTourneau Technologies Drilling; equipment; LeTourneau Mining Products; LeTourneau jack-up rig; LeTourneau jack-up rigs; Technologies Drilling Systems; LeTourneau machine; gas drilling; drilling equipment; customer focus; reliable drilling equipment; hybrid drive; enhanced drilling performance; Systems mining equipment; power control systems; Power Systems product; companys core values; drive mining products; advanced hybrid drive; electrical power equipment; drilling market; industry; drilling needs; distinct rig models; diesel electric loaders; harshest offshore environments; AC gear-driven drawworks; electrical switchboard packages; heavy duty mud; dedication; advanced technologies; best-in-class organizations; innovation; global group; steel markets; reliability; better way; mining machines; mining industry; ahead-of-the-curve equipment; technology; singular focus; rig kits; offshore oil; advanced technology; distinct organizations</t>
  </si>
  <si>
    <t>pumps; propulsion; gearbox; gear; equipment and systems; diesel; dedication; rig; jack; hybrid drive; distinct; loaders; hybrid; packages; feet; strong; builds; ac; strength; reliability; rigs; matter; broad; offshore; lead; meet; drives; driven; motors; built; utilized; stands; sr; scr; reputation; represents; renovation; remain; range of applications; range of advanced; product line includes; producer; possesses; onshore and offshore; offshore oil; mud; mining machines; low maintenance; longevity; leadership; lead the industry; jack up rigs; industry standard; high reliability; harshest; giant; fact; exemplifies; evolved; evolution; dredge; diesel electric; designed to operate; depths; curve; core values; conveying equipment; continues; centered; ahead; advancements; advanced technology; advanced technologies; drive; versatile; values; progress; onshore; offers a range; licensing; foundation; conveying; broad range; best in class; count; sized; specializing; committed; commitment; led; superior; kits; enhanced; purpose; top; heavy duty; solid; wide range; efficient; reliable</t>
  </si>
  <si>
    <t>http://www.logifuel.com</t>
  </si>
  <si>
    <t>LogiLube, LLC develops real-time fuel management systems to control diesel fuel quality, supply, logistics, and security for large equipment fleets in mining, and oil and gas industries. It offers diesel pre-filter and fuel-additive injection systems; real-time data on fuel deliveries, flow, tank levels, and additives supplies; motion-sensor and task lighting, secured access to controls and additive supply, and video surveillance for the security of remote bulk fuel tanks; LogiFuel predictive analytics to give real-time view of fleet-wide fuel consumption; and machine-level data that enables users to detect and flag outliers for proactive maintenance. The company was incorporated in 2013 and is based in Laramie, Wyoming.</t>
  </si>
  <si>
    <t>data analytic solutions; equipment uptime; real-time fuel management; real-time data online; Real-time Oil Conditioning; LogiFuel predictive analytics; fleet-wide equipment uptime; compressor oil monitoring; real-time oil condition; actionable data; valuable equipment uptime; diesel fuel quality; imminent failures; fleet-wide fuel consumption; unattended oil sample; predictive data; remote bulk fuel; key oil quality; physical oil analysis; real-time industrial IoT; real-time condition monitoring; big data analytics; fuel-additive injection systems; physical oil sample; Identifies imminent failures; technology development company; gas compression industry; rugged OEM-quality housing; potential problems; machine-level data; real-time view; increase revenue; large equipment; real-time monitoring; compressor equipment; actionable intelligence; fuel deliveries; gas industries; gas equipment; additive supply; secured access; proactive maintenance; diesel pre-filter; additives supplies; task lighting; tank levels; video surveillance; Solution Highlight; gas industry; auto-sample collection</t>
  </si>
  <si>
    <t>uptime; tanks; tank; specialties; predictive analytics; predictive; monitoring system; iot; injection; fuel tanks; diesel; data analytics; compressor; cloud; big data; big; additives; additive; sample; potential problems; oil sample; increase revenue; data analytic; actionable data; revenue; condition monitoring; time data; real time data; increase; fuel; potential; fleet; collection; video surveillance; uploaded; unattended; tracked; time monitoring; time condition monitoring; time condition; time and increase; tank levels; sample management; real time monitoring; real time condition; proactive maintenance; outliers; oil sample management; oil and natural; oil analysis; offers diesel; motion sensor; monitoring of key; monitoring data; laboratory analysis; injection systems; industrial iot; highlight; gas compression; fuel management; fuel deliveries; fuel consumption; fuel additive; fleets; encased; diesel fuel; deliveries; big data analytics; actionable intelligence; task; profitability; compression; servers; reliably; proactive; consumption; online; technology development; housing; device; wide; samples; increases; detects; auto; rugged; natural gas; lighting; filter; installed; typically; bulk; detect; mounted; valuable; levels; combined; motion; reliability; oem</t>
  </si>
  <si>
    <t>040e7cd2ec136cbdebdac07037b85ec5</t>
  </si>
  <si>
    <t>Tianjin Jingcheng Machine CO., Ltd.</t>
  </si>
  <si>
    <t>http://www.tj-jcmt.com</t>
  </si>
  <si>
    <t>TIANJIN JINGCHENG MACHINE CO., LTD. researches, develops, manufactures, and sells CNC gear machine tools. Its products include automotive rear axle gear (gear milling, gear broaching, and gear lapping) CNC machine tools; auto gearbox, synchronizer gear (chamfering, deburring) CNC machine tools; heavy and small module spiral bevel gear CNC machine tools and auxiliary equipment; and wind power industry large internal and external cylindrical gears (milling gear, gear shaving, and gear hobbing) CNC machine tools. The companyÂ’s products are used in automobile, motorcycle, oil, wind power, metallurgy, mining machinery, construction machinery, shipping, military industry, electric tools, and sewing machine industry for the gear processing manufacturing. TIANJIN JINGCHENG MACHINE CO., LTD. was founded in 1998 and is based in Tianjin, China.</t>
  </si>
  <si>
    <t>Tianjin</t>
  </si>
  <si>
    <t>wind power; wind; motorcycle; mining machinery; milling; gears; gearbox; gear; cylindrical; construction machinery; cnc machine; cnc; axle; automobile; synchronizer; spiral bevel; spiral; shaving; sewing machine; sewing; rear; machine industry; internal and external; hobbing; gear machine; broaching; bevel; researches; auxiliary; auto; module; shipping; metallurgy; external; internal</t>
  </si>
  <si>
    <t>9c5a423a0add787610180c8867256ffa</t>
  </si>
  <si>
    <t>LC&amp;M Ltd</t>
  </si>
  <si>
    <t>http://www.lcandm.co.uk</t>
  </si>
  <si>
    <t>LC&amp;M Ltd manufactures and supplies precision forged OE and service products. It offers compressor crank shafts, cam shafts, extension shafts, large hubs and spacers, steam/gas turbine shafts, wind turbine shafts, hydro generator shafts, motor/generator shafts, crankshafts for low to medium speed static diesel generator plants, intermediate shafts, connecting rods, propeller shafts, rudder stocks/shafts, engine crankshafts, and gas compressor crankshafts. The company also provides electric motor shafts, generator shafts, extrustion press shafts, machine shafts, roll shafts for paper and steel mills, pinion shafts, blanks, crusher crankshafts, crusher roller shafts, sludge pump cranks, and machine axles; and crankshafts for stamping, extrusion, and shearing presses. It serves oil/energy, marine and locomotive, and industrial and mining sectors worldwide. The company was founded in 2003 and is based in Lincoln, United Kingdom.</t>
  </si>
  <si>
    <t>Lincoln</t>
  </si>
  <si>
    <t>Lincolnshire</t>
  </si>
  <si>
    <t>wind; turbine; roller; pump; mills; manufactures and supplies; diesel; crankshafts; compressor; axles; shafts; crusher; generator; motor; wind turbine; stocks; steel mills; stamping; spacers; sludge; propeller shafts; propeller; pinion; oe; lc; intermediate shafts; intermediate; industrial and mining; hubs; gas turbine; forged; extrusion; extension; electric motor; connecting rods; cam; blanks; steam; connecting; roll; press; presses; hydro; static; medium; speed</t>
  </si>
  <si>
    <t>e01d21cb5e07db9667f2180e0b440eab</t>
  </si>
  <si>
    <t>Special Mine Services, Inc.</t>
  </si>
  <si>
    <t>http://www.smsconnectors.com</t>
  </si>
  <si>
    <t>Special Mine Services, Inc. engages in molding of rubber connectors used in mining, tunneling, heavy industry, and entertainment industries. It manufactures a line of molded neoprene single, multi-pole, and quick-lock connectors engineered and designed to be interchangeable and compatible with other manufactured connectors. The company offers electrical products, such as cable hangers, J-hooks, cable cutters, cable fault locator and tracers, high voltage gloves, testing plugs and plug repairs, cable grips, trolley hardware, ground check and fault monitors, string-a-lights, belt monitoring products, lighting systems, coax connectors, vacuum load break switches, connectors, low voltage connectors, and high voltage couplers; and electrical cables, including bare copper and aluminum, bore hole, armored, monitor and sensor, computer, shuttle car, shovel, pump, remote drill, jumper, welding, loader/cutters/drill, locomotive, long wall, military spec, traffic signal, communications, portable control, and power cables, as well as trolley wires, SO cards, building wires, mine power feeders, and tie wires. It also provides splice kits; cable repair supplies, such as tapes, shielding braid, splicing cement, tape/braid/lugs, rice shielding braid, cable jigs, molds, and vulcanizers; and other products and services, including sounding rods, mine sealants, brattice cloths, battery charges, cable guards, headlights, hi-pot testers, battery connectors, and battery cells, as well as cable services, such as recondition high and low voltage, coupler installation, molded pothead and stress cones, jack patches, re-insulation, and cable splicing services. The company also distributes other manufacturer products. It sells its products through distributors in North America. Special Mine Services, Inc. was founded in 1983 and is based in West Frankfort, Illinois with a sales office in Toronto, Canada. It also has satellite locations in Petersburg, Indiana; and Central City, Kentucky.</t>
  </si>
  <si>
    <t>West Frankfort</t>
  </si>
  <si>
    <t>wires; pump; monitors; monitor; molding; connectors; car; cables; cable; bore; trolley; splicing; shielding; molded; high voltage; cutters; low voltage; voltage; fault; battery; vacuum load; tie; testers; tapes; tape; string; splice; shuttle; shovel; rice; power cables; pot; pole; plugs; plug; patches; molds; long wall; lock; locator; loader; lights; jack; insulation; hooks; high and low; hangers; grips; gloves; feeders</t>
  </si>
  <si>
    <t>wires; pump; monitors; monitor; molding; connectors; car; cables; cable; bore; trolley; splicing; shielding; molded; high voltage; cutters; low voltage; voltage; fault; battery; vacuum load; tie; testers; tapes; tape; string; splice; shuttle; shovel; rice; power cables; pot; pole; plugs; plug; patches; molds; long wall; lock; locator; loader; lights; jack; insulation; hooks; high and low; hangers; grips; gloves; feeders; couplers; coupler; cones; coax; cloths; charges; cells; cable fault; armored; cards; vacuum; tunneling; stress; city; wall; compatible; quick; lighting; hole; kits; copper; belt; entertainment; check; central; traffic; load; manufacturer; signal; welding; aluminum; portable; satellite; locations; computer; hardware</t>
  </si>
  <si>
    <t>8995a57acb2ec7d8c583fd9bc4b0914c</t>
  </si>
  <si>
    <t>KazGeoCosmos JSC</t>
  </si>
  <si>
    <t>http://www.kgc.kz</t>
  </si>
  <si>
    <t>KazGeoCosmos JSC engages in space and aerial surveys of land and water surfaces. The company specializes in solving geological, environmental, and geodesic challenges. It offers geology and geophysics services, such as petroleum geological zoning, detection of oil and gas bearing areas, and hydrocarbon prospects; contouring of modern geo-dynamic active zones; 3D modeling of reservoir fracturing and assessment of reservoir fracturing impact on wells productivity; and geologic-technical and technical-economic evaluation of the projects on mineral deposits exploration and development. The company also provides geoinformation modeling of ecological processes, which include developing and operating geoinformation systems for space environmental monitoring; remote sensing and modeling of environmental state of territories; short-term forecasting of the pollutants spread in water or air; risk-mapping of air pollutions and water oil pollutions; detecting and analyzing of possible consequences associated gas burring up on the flares; remote sensing of agrotechnical activities; space monitoring and modeling of meteorological natural disasters; and geoinformation modeling of air pollutions in towns. In addition, it creates regional and sectoral geographic information systems on the basis of combining earth remote sensing data and ground survey data. Further, the company engages in the processing and cataloguing of earth remote sensing data. KazGeoCosmos JSC was founded in 2003 and is based in Almaty, Kazakhstan.</t>
  </si>
  <si>
    <t>Almaty</t>
  </si>
  <si>
    <t>Kazakhstan</t>
  </si>
  <si>
    <t>surveys; survey; sensing data; remote sensing data; remote sensing; land; hydrocarbon; geo; fracturing; disasters; bearing; reservoir; geological; sensing; earth; zoning; zones; territories; survey data; spread; short term; prospects; pollutants; natural disasters; mineral deposits; meteorological; jsc engages; jsc; geophysics; geologic; geographic information systems; forecasting; flares; exploration and development; ecological; deposits; detecting; combining; surfaces; modern; environmental monitoring; geology; regional; basis; creates; associated; active; short; dynamic; term</t>
  </si>
  <si>
    <t>surveys; survey; sensing data; remote sensing data; remote sensing; land; hydrocarbon; geo; fracturing; disasters; bearing; reservoir; geological; sensing; earth; zoning; zones; territories; survey data; spread; short term; prospects; pollutants; natural disasters; mineral deposits; meteorological; jsc engages; jsc; geophysics; geologic; geographic information systems; forecasting; flares; exploration and development; ecological; deposits; detecting; combining; surfaces; modern; environmental monitoring; geology; regional; basis; creates; associated; active; short; dynamic; term; evaluation; productivity; petroleum; impact; activities; specializes</t>
  </si>
  <si>
    <t>58e0de6f524f5755014caee5a68511d8</t>
  </si>
  <si>
    <t>Shanghai A&amp;S Science Technology Development Co.,Ltd.</t>
  </si>
  <si>
    <t>http://www.aishen.com.cn</t>
  </si>
  <si>
    <t>Shanghai A&amp;S Science Technology Development Co.,Ltd. is engaged in researching, developing, manufacturing, and marketing diagnostic and therapeutic devices in China and internationally. Its products include high-intensity focused ultrasound (HIFU) systems, such as ultrasound ablation systems and ultrasound ablation knifes; digital multifunctional X-ray machines; dual energy X-ray bone densitometers; and digital universal lithotriptic medical tables. The company also offers 24/7 customer service, technical support and site service, equipment maintenance, consumables and accessories, and clinical application training services. Its HIFU systems are used for various clinical applications, such as treatment of tumor, uterine fibroids, pain caused by bone metastases, uterine fibroids for women planning future pregnancy, dosiology, fibroid myoma, and breast cancer, as well as clinical trials, embolization of capillary blood vessels, synergetic effect of chemotherapy and radiation, and enhancement of systematic immune ability. The company exports its products to Korea and European Union. Shanghai A&amp;S Science Technology Development Co.,Ltd. is based in Shanghai, China.</t>
  </si>
  <si>
    <t>treatment / high temperature / loading / filled mine</t>
  </si>
  <si>
    <t>dual-energy x-ray; X-ray machine; ultrasound tumor ablation; dual-energy X-ray absorptiometry; tumor ablation machine; Dual-energy X-ray bone; dual-energy X-ray measurement; gastroenteric X-ray device; gastrointestinal X-ray machine; digital X-ray machine; angiographic X-ray machine; single X-ray machine; bone mineral content; X-ray diagnostic equipment; wave lithotripsy machine; extracorporeal shock wave; shock wave lithotripsy; HIFUNIT-9000P Ultrasound Ablation; ultrasound diagnosis equipment; ... ...; human body; dual-energy X-rays; treatment systems.  control; tumor tissue coagulation; noninvasive local treatment; effective cancer treatment; heat energy; water treatment; heat energy principle; three-dimensional motion therapy; dual C-arms gantry; ultrasonic sound energy; self-focused ultrasonic transducers; ultrasound beams; objective judgment; power drivers cabinet; pencil beam; double C-arm gantry; international medical community; focus area organizations; early mass examination; lateral three-dimensional positioning; world wide attention; energy reduction Movies; urinary tract stones; ultrasound transducer; non-invasive treatment; target tumor; ultrasonic energy; coagulative necrosis</t>
  </si>
  <si>
    <t>treatment; ray; heat; arms; arm; ultrasound; introduction; dual; body; tissue; therapy; principle; diagnosis; ultrasonic; shock; wave; three dimensional; rise; positioning system; patients; objective; judgment; heat energy; gantry; dimensional; diagnosis and treatment; clinical; measured; prevention; hospitals; beam; early; double; positioning; content; position; three; functions; combined; device; will save; varying degrees; ultrasonic transducers; tv; transducer; tract; title; three major; three main; surrounding; surgery; soft; shaped; seconds; scanned; realized; produce high; precisely; noninvasive; movies; kinds; invasive; greatly; fees; exponential; examinations; equipped; electrode; degree; crusher; control software; console; considered; classified; census; caused; cancer; cabinet; bmc; beams; attention; accurately measure; accepted; sound; pass; degrees; temperature; software system; shape; consisting; super; remote control; transformation; transducers; rapidly; drivers; diagnostic; categories; high temperature; generated</t>
  </si>
  <si>
    <t>84a700723e6eeed6cc48c6f0c3e51e28</t>
  </si>
  <si>
    <t>Helicopter Applicators, Inc.</t>
  </si>
  <si>
    <t>http://www.helicopterapplicators.com</t>
  </si>
  <si>
    <t>Helicopter Applicators, Inc. owns and operates aircraft for utility applications. The company offers services, such as infrared surveys, aerial video, hyperspectral surveys, agricultural spraying, right-of-way surveys and spraying, gypsy moth control, mosquito and black fly control, dry seeding and fertilizer, forestry fertilizing/seeding/spraying, hydro seeding, and aquatic herbicide applications. Its aircraft is also used for various applications, such as wild life surveys; fire protection with bambi buckets and heli-torches; exploration services; long line work; film/photo missions; roof-top moisture surveys; vegetation surveys; forest health assessments; remote sensing; high voltage electrical, transmission line, pipeline and power line monitoring, geological and mineral, geothermal survey, animal count, steam line inspection, and search and rescue applications; environmental impact surveys, including pollution monitoring, point source detection, illegal dumping, and runoff; and aerial surveillance, river and levy monitoring, highway and bridge monitoring, golf course flyovers, documentation and mapping applications, electronic news gathering, vegetation management, sporting events, and construction progression monitoring. Helicopter Applicators, Inc. was founded in 1974 and is based in Gettysburg, Pennsylvania with satellite facilities in Delaware, Mississippi, and Florida.</t>
  </si>
  <si>
    <t>Gettysburg</t>
  </si>
  <si>
    <t>vegetation; surveys; survey; spraying; search and rescue; rescue; remote sensing; inspection; helicopter; fly; aircraft; voltage electrical; vegetation management; roof; river; pollution monitoring; news; illegal; high voltage electrical; high voltage; heli; golf course; golf; forest health; flyovers; environmental impact; course; buckets; aquatic; aerial surveillance; steam; pollution; photo; highway; fertilizer; animal; moisture; geothermal; forest; black; gathering; owns; hyperspectral; count; bridge; hydro; film; dry; documentation; infrared</t>
  </si>
  <si>
    <t>vegetation; surveys; survey; spraying; search and rescue; rescue; remote sensing; inspection; helicopter; fly; aircraft; voltage electrical; vegetation management; roof; river; pollution monitoring; news; illegal; high voltage electrical; high voltage; heli; golf course; golf; forest health; flyovers; environmental impact; course; buckets; aquatic; aerial surveillance; steam; pollution; photo; highway; fertilizer; animal; moisture; geothermal; forest; black; gathering; owns; hyperspectral; count; bridge; hydro; film; dry; documentation; infrared; events; geological; voltage; pipeline; missions; top; forestry; source; impact; transmission; search; sensing; life; health</t>
  </si>
  <si>
    <t>b13233f2ba9f3c0fe5e14543d45ad5bb</t>
  </si>
  <si>
    <t>E-AWARE</t>
  </si>
  <si>
    <t>http://www.comunicacaosemfio.com</t>
  </si>
  <si>
    <t>E-AWARE develops and offers remote sensing technologies and wireless sensors for monitoring different variables in segments such as agriculture, agricultural, mining, and construction. The company is based in Porto Alegre, Brazil.</t>
  </si>
  <si>
    <t>Porto Alegre</t>
  </si>
  <si>
    <t>Rio Grande do Sul</t>
  </si>
  <si>
    <t>Brazil</t>
  </si>
  <si>
    <t>Wireless HART; E-Aware aims; communications courses; ZigBee. internet; things. telecommunications; users; technologies</t>
  </si>
  <si>
    <t>zigbee; things; promote; isa; internet of things; aware; aims; courses; wireless</t>
  </si>
  <si>
    <t>be5d96b232911f73b29d94825907d0d2</t>
  </si>
  <si>
    <t>Geophex Surveys Ltd.</t>
  </si>
  <si>
    <t>http://geophexsurveys.com</t>
  </si>
  <si>
    <t>Geophex Surveys Ltd. provides full-service survey and mapping for project or program. It offers professional airborne and land survey mapping services utilizing photogrammetric, LiDAR, GPS, and electromagnetic mapping methods to capture features from the earth; and satellite survey and mapping services; and subsurface imaging services for site clearance, environmental, archeology, construction and civil engineering, farming and precision agriculture, forensic science, geological and geophysical, golf course management, hydrogeological, military, mining and mineral exploration, teaching/research and development, and transportation applications. The company also performs substantial research and development activities, such as the development of specialized remediation technology and improvements, existing interpretive software for geophysical techniques, and the design and fabrication of advanced geophysical instruments. It is engaged in the acquisition, processing, and interpretation of surface and subsurface geographic data for various government and commercial clients, including city, county, state, and federal agencies, as well as various engineering, utility, and resource sector firms. Geophex Surveys Ltd. was formerly known as Mapcon Mapping, Inc. The company was founded in 1984 and is based in Raleigh, North Carolina with a wholly-owned subsidiary in Boston, Massachusetts. Geophex Surveys Ltd. operates as a subsidiary of Aeroquest International Ltd.</t>
  </si>
  <si>
    <t>Geotech Ltd.</t>
  </si>
  <si>
    <t>surveys; survey and mapping; survey; photogrammetric; mining and mineral; mapping services; land; civil; airborne; subsurface; geophysical; teaching; surface and subsurface; substantial; offers professional; imaging services; government and commercial; golf course; golf; geological and geophysical; full service; forensic; development of specialized; development activities; design and fabrication; course management; course; county; construction and civil; commercial clients; archeology; farming; interpretation; remediation; lidar; federal; city; electromagnetic; utilizing; civil engineering; geological; capture; science; earth; agencies; techniques; gps; satellite; activities; program</t>
  </si>
  <si>
    <t>surveys; survey and mapping; survey; photogrammetric; mining and mineral; mapping services; land; civil; airborne; subsurface; geophysical; teaching; surface and subsurface; substantial; offers professional; imaging services; government and commercial; golf course; golf; geological and geophysical; full service; forensic; development of specialized; development activities; design and fabrication; course management; course; county; construction and civil; commercial clients; archeology; farming; interpretation; remediation; lidar; federal; city; electromagnetic; utilizing; civil engineering; geological; capture; science; earth; agencies; techniques; gps; satellite; activities; program; imaging; specialized; resource; acquisition; features; existing; professional</t>
  </si>
  <si>
    <t>2ebdeeb42a745945a11f22c7fea3c9ee</t>
  </si>
  <si>
    <t>B&amp;G Industries LLC</t>
  </si>
  <si>
    <t>http://www.cncwyoming.com</t>
  </si>
  <si>
    <t>B&amp;G Industries LLC operates as a precision CNC machining center. It produces parts for robotics, mining, oil and gas exploration, laser measuring, woodworking, pumps, cartography, and hydraulic and pneumatic components, as well as OEM replacement parts for light and heavy equipment. The companyÂ’s products include precision specialty items, mining and oil field equipment, commercial products, hydraulic components, assembly machine parts, laser components, and manufacturing equipment. It involves in heat treating, coating, anodizing, electro-plating, tool and die making, engineering, fixturing, statistical process control, quality control, surface grinding, welding and fabrication, and shipping and receiving. The company is based in Thermopolis, Wyoming.</t>
  </si>
  <si>
    <t>Thermopolis</t>
  </si>
  <si>
    <t>woodworking; well as oem; welding and fabrication; treating; surface grinding; statistical process control; statistical process; statistical; specialty; robotics; pumps; precision cnc machining; precision cnc; plating; oil field; machining center; machining; machine parts; light and heavy; laser; hydraulic components; hydraulic and pneumatic; hydraulic; heat treating; heat; grinding; fixturing; field equipment; cnc machining; cnc; assembly machine; anodizing; receiving; involves; replacement parts; items; die; coating; pneumatic; shipping; electro; welding; replacement; measuring; oem; center; produces; light</t>
  </si>
  <si>
    <t>bf433ec6550070f5bf12ebd09bf34b07</t>
  </si>
  <si>
    <t>Cast-Fab Technologies, Inc.</t>
  </si>
  <si>
    <t>http://www.cast-fab.com</t>
  </si>
  <si>
    <t>Cast-Fab Technologies, Inc. manufactures and supplies gray and ductile iron castings, patterns, steel-welded fabrications, and precision sheet metal components. Its products and services include three-dimensional solid models in CAD; precision gray and ductile iron green sand castings; enclosures for machine tools, plastic injection molding equipment, presses, and material handling equipment; sheet metal enclosures, including panels, brackets, and holders for circuit boards and cable harnesses; and engineered machine enclosures. The company also provides electrical cabinets, hydraulic tanks, pans, machine guarding and enclosures, boxes, brackets, machine bases, beds, slides, columns, tables, rails, rams, gear housings, platforms, frames, and supports. In addition, it offers precision CNC machining services for casting and heavy steel metal fabrication; and semi-finish and finish machining of fabrications, as well as subassembly work, tooling, and fixturing of parts. The company serves markets, such as plastics machinery, mining machinery equipment manufacturing, turbines or windmills, electric power, manufacturing, air compressors, paper machinery industry, printing machinery and equipment, elevators and moving stairways, construction equipment, fluid pumps, valves, refrigeration and air conditioning, metal cutting types machine tools, and metal forming types machine tools. Cast-Fab Technologies, Inc. was founded in 1988 and is based in Cincinnati, Ohio.</t>
  </si>
  <si>
    <t>valves; turbines; tooling; tanks; pumps; printing; molding; mining machinery; metal cutting; manufactures and supplies; machining; injection molding; injection; hydraulic; gear; enclosures; compressors; cnc machining; cnc; circuit; castings; casting; cast; cable; finish; ductile iron; ductile; brackets; sheet metal; sheet; types; welded; three dimensional; slides; printing machinery; precision cnc machining; precision cnc; plastic injection molding; plastic injection; pans; metal forming; material handling equipment; machining services; machinery industry; machinery equipment; machinery and equipment; machine enclosures; iron castings; holders; harnesses</t>
  </si>
  <si>
    <t>valves; turbines; tooling; tanks; pumps; printing; molding; mining machinery; metal cutting; manufactures and supplies; machining; injection molding; injection; hydraulic; gear; enclosures; compressors; cnc machining; cnc; circuit; castings; casting; cast; cable; finish; ductile iron; ductile; brackets; sheet metal; sheet; types; welded; three dimensional; slides; printing machinery; precision cnc machining; precision cnc; plastic injection molding; plastic injection; pans; metal forming; material handling equipment; machining services; machinery industry; machinery equipment; machinery and equipment; machine enclosures; iron castings; holders; harnesses; gear housings; fixturing; finish machining; elevators; ductile iron castings; dimensional; columns; cabinets; boards; beds; air compressors; housings; presses; patterns; forming; semi; frames; cad; sand; handling equipment; green; bases; boxes; panels; moving; solid; material handling; models; cutting; three; platforms</t>
  </si>
  <si>
    <t>f73ce93e66a7b95e481efa98a0b4034c</t>
  </si>
  <si>
    <t>Atlass-Aerometrex Pty Ltd.</t>
  </si>
  <si>
    <t>http://aerometrex.com.au</t>
  </si>
  <si>
    <t>Atlass-Aerometrex Pty Ltd. provides digital aerial photography and photogrammetric mapping solutions in the fields of digital photogrammetric, high precision DTM and contours, visualization and simulation, aerial survey navigation, remote sensing, and photo-realistic and geographically accurate 3D models. The company offers digital orthophotos and digital elevation models, as well as 3D modelling products and services based on advanced photogrammetric and visualization techniques. Its solutions support corridor mapping, engineering, mining mapping, windfarm mapping, environmental mapping, disaster and emergency mapping, urban planning, property development, and media and entertainment applications. The company also provides field surveys, aerial photography logistics, flight planning, photogrammetric, and data processing services; and digital aerial acquisition services, automated digital aerial triangulation solutions, and remote-sensing and modelling. The company serves government agencies, private sectors, defense and security sectors, and government agencies, as well water and environment, telecommunication and solar, construction and engineering, media and entertainment, emergency services and disaster management, insurance, infrastructure and transport, urban planning and property development, energy, architecture and cultural heritage, and mining industries. Atlass-Aerometrex Pty Ltd. was formerly known as AEROmetrex Pty Ltd. and changed its name to Atlass-Aerometrex Pty Ltd. in September 2015. The company was founded in 1977 and is based in Kent Town, Australia.</t>
  </si>
  <si>
    <t>Kent Town</t>
  </si>
  <si>
    <t>surveys; survey; remote sensing; photography; photogrammetric; insurance; flight; disaster; aerial photography; property development; modelling; media and entertainment; urban planning; government agencies; entertainment; media; property; agencies; urban; models; services based; serves government; photogrammetric mapping; orthophotos; offers digital; heritage; geographically; flight planning; elevation models; elevation; disaster management; digital elevation; defense and security; cultural heritage; corridor mapping; corridor; construction and engineering; photo; emergency; sensing; data processing; high precision; solar; simulation; architecture; techniques; fields; acquisition; logistics</t>
  </si>
  <si>
    <t>http://www.powell-harber.co.uk</t>
  </si>
  <si>
    <t>Powell &amp; Harber (Precision Engineers) Ltd. designs, manufactures, and supplies injection mould tools and plastic injection moulded parts. It specializes in engineering plastic components. The company also provides prototype tooling, modular tooling, production tooling, rapid prototyping, tool trials, injection moulding, and quality control services. It serves automotive, domestic appliance, medical, double glazing, mining, and other industries worldwide. The company was founded in 1979 and is based in Worcester, United Kingdom. As of February 27, 2015, Powell &amp; Harber (Precision Engineers) Ltd. operates as a subsidiary of Goodfish Ltd.</t>
  </si>
  <si>
    <t>Goodfish Ltd.</t>
  </si>
  <si>
    <t>tooling; injection; serves automotive; rapid prototyping; plastic injection; moulding; moulded; mould; prototyping; domestic; prototype; appliance; double; modular; specializes; rapid</t>
  </si>
  <si>
    <t>c0c12c2cd94f9feca556847144d87a3a</t>
  </si>
  <si>
    <t>PJ Berriman &amp; Co. Pty Ltd.</t>
  </si>
  <si>
    <t>http://www.pjberriman.com.au</t>
  </si>
  <si>
    <t>PJ Berriman &amp; Co Pty, Ltd. engages in the design, manufacture, repair, overhaul, and modification of mining vehicles. It offers explosion protection products, electrical equipment, materials handling equipment, power generation, control engineering, and accessories for the industrial and mining industry sectors. The company also provides various services, including contract and maintenance service, field service, electrical and electronics testing and service, engineering and design service, hydraulic service, spare parts support, and precision machining. PJ Berriman was founded in 1977 and is headquartered in Tomago, Australia. As of December 22, 2006, PJ Berriman &amp; Co Pty Ltd. is a subsidiary of Industrea Limited.</t>
  </si>
  <si>
    <t>Tomago</t>
  </si>
  <si>
    <t>precision machining; modification; mining vehicles; materials handling equipment; materials handling; maintenance service; machining; industrial and mining; hydraulic; field service; explosion; electrical and electronics; overhaul; handling equipment; spare parts</t>
  </si>
  <si>
    <t>56139b70be248849ce1167b6b879f82c</t>
  </si>
  <si>
    <t>General Dynamics Robotic Systems, Inc.</t>
  </si>
  <si>
    <t>http://www.gdrs.com</t>
  </si>
  <si>
    <t>General Dynamics Robotic Systems, Inc. designs and manufactures electro-mechanical and automated systems for army, military, the U.S. postal service, government, and commercial clients. It offers tactical robotics, unmanned systems, building obscurant systems, autonomous navigation systems, ground standoff mine detection systems, mobile detection assessment and response systems, mobile gun systems, organic air vehicles, trauma pod-life saving technologies, and unmanned surface vehicles. The company was founded in 1985 and is based in Westminster, Maryland with facilities in Maryland and Pennsylvania. General Dynamics Robotic Systems, Inc. operates as a subsidiary of General Dynamics Corp.</t>
  </si>
  <si>
    <t>General Dynamics Corporation</t>
  </si>
  <si>
    <t>unmanned systems; surface vehicles; robotics; robotic systems; robotic; mine detection; general dynamics; autonomous; air vehicles; dynamics; unmanned surface vehicles; unmanned surface; standoff; pod; organic; offers tactical; mine detection systems; gun systems; gun; electro mechanical; commercial clients; saving; detection systems; tactical; electro; response; life</t>
  </si>
  <si>
    <t>http://www.proserv.com</t>
  </si>
  <si>
    <t>Proserv Group Inc., an energy services company, provides life-of-field solutions to the oil and gas industry worldwide. The company offers drilling, including BOP, BOP communication, component and system, and Gilmore valve services, as well as aftermarket servicing; and production services, such as equipment calibration and services, emergency shutdown systems, chemical injection, hydraulic power units, sampling services, pressure testing, flushing services, third party product sales, and rental equipment. It also provides subsea services that comprise installation and intervention, equipment lifecycle solutions, subsea sampling, subsea production equipment, subsea controls and monitoring, and through water communications and survey services; and marine services, which include engineering, dredging and marine mining, pipeline services, remote intervention tooling, subsea cutting, multi string cutting, renewables, marine growth removal, and friction welding. Proserv Group Inc. was founded in 1974 and is based in Westhill, United Kingdom with locations in the United Kingdom, Scandinavia, and North and South America, as well as Middle East, Africa, and Asia.</t>
  </si>
  <si>
    <t>minimise costs; production technology; services company; energy industry; large global footprint; entire oilfield lifecycle; world-class QHSE culture; reliability whilst; highest standards; engineering capabilities; innovative solutions; technologies. energy; know-how; Proserv</t>
  </si>
  <si>
    <t>technology and services; production technology; minimise; maximise; recovery; people; whilst; solutions that deliver; remain; organisation; oilfield; nurturing; lies; highest standards; global footprint; firmly committed; firmly; field proven; culture; footprint; fundamental; sustainability; committed; strength; experts; enhance; highest; standards; entire; combined; reliable; countries; class; reliability; deliver</t>
  </si>
  <si>
    <t>d7843e8b604480c9bd582e3320f61a37</t>
  </si>
  <si>
    <t>FAG Bearings India Limited</t>
  </si>
  <si>
    <t>http://www.fag.co.in</t>
  </si>
  <si>
    <t>FAG Bearings India Limited manufactures and sells ball and roller bearings, and related components in India. It offers ball bearings, cylindrical roller bearings, spherical roller bearings, and tapered roller bearings, as well as wheel bearings. The company serves construction machinery, electrical engineering, fluid technology, conveying equipment, industrial gears, mining and cement, power generation, agricultural engineering, steel plants, motorcycles, textile machinery, machine tools, wind power, pulp and paper, and other industries. It also exports its products to Europe, the United States, and Asia. The company was formerly known as FAG Precision Bearings Limited and changed its name to FAG Bearings India Limited in 1999. FAG Bearings India Limited was incorporated in 1962 and is headquartered in Vadodara, India. FAG Bearings India Limited is a subsidiary of FAG Kugelfischer GmbH.</t>
  </si>
  <si>
    <t>Vadodara</t>
  </si>
  <si>
    <t>INA-Holding Schaeffler GmbH &amp; Co. KG</t>
  </si>
  <si>
    <t>505790 (Mumbai Stock Exchange); FGBR.F (Pink Sheets LLC); FAGBEARING (National Stock Exchange of India)</t>
  </si>
  <si>
    <t>wind power; wind; tapered; roller bearings; roller; motorcycles; gears; cylindrical; construction machinery; bearings; ball; wheel; textile machinery; tapered roller bearings; tapered roller; spherical roller; spherical; mining and cement; cylindrical roller bearings; cylindrical roller; conveying equipment; ball bearings; ball and roller; conveying; exports</t>
  </si>
  <si>
    <t>http://minesense.com</t>
  </si>
  <si>
    <t>MineSense Technologies Ltd., a mining technology company, develops sensor-based mineral processing solutions for ore pre-concentration to the mining industry worldwide. The company develops high frequency electromagnetic sensor (HFEMS) technology, which is a ground-penetrating sensor technology that integrates with material handling equipment, such as shovels, scoops, belt conveyors, feeders, and chutes to measure and report the grade of the ore. It offers a suite of sensing and sorting equipment based on its HFEMS technology that includes BeltSense, a belt or feeder-mounted HFEMS sensing system that monitors and reports the grade of ore passing over the sensor; ShovelSense, a system comprises HFEMS sensors mounted on the bucket of a hydraulic or wire-rope mining shovel for online analysis and ore diversion; and SortOre system that scans the ore stream particle-by-particle and compares the sensed grade to a predetermined cut-off value. The company also provides evaluation and analysis tools comprising ConductOre, a desktop HFEMS evaluation system to characterize ores for telemetry and waste rejection potential; and PreCalculatOre, a combined process and analytical cost modeling tool that assesses the potential economic benefits of applying ore pre-concentration techniques to existing or new mines. In addition, it offers laboratory services focused on mineral sample evaluation for waste rejection and ore recovery by sensor-based methods; professional services relating to economic case studies, heterogeneity analyses, and solution design; and field services and support services. MineSense Technologies Ltd was founded in 2008 and is based in Vancouver, Canada.</t>
  </si>
  <si>
    <t>Chrysalix Energy (3); Export Development Canada (2); Prelude Ventures, LLC (2); Cycle Capital Management (2); Caterpillar Ventures; Aurus Ventures</t>
  </si>
  <si>
    <t>ore; ore telemetry; ore pre-concentration techniques; low-grade ore; Instantaneous ore grade; total ore value; ore recovery process; ore diversion; ore particle-by-particle; ore stream particle-by-particle; High-grade ore; valuable ore; waste material; ore samples; B.C. based technology; ground-penetrating sensor technology; electromagnetic sensor technology; MineSense core HFEMS; pre-determined cut-off grade; material handling equipment; waste rejection potential; Conventional sorting applications; desktop HFEMS evaluation; wire-rope mining shovel; total MineSense Solution; appropriate waste pile; feeder-mounted HFEMS sensing; Xstrata Process Support; service test; belt conveyors; potential economic benefits; ConductOre service test; basic property data; metal recoveries; analytical cost modeling; high-capacity particle sorter; MineSense product development; mining technology. software; appropriate destination; appropriate haul truck; successful service test; proprietary in-house models; high-capacity HFEMS-based sorters; online analysis; improved metal recoveries; marketing company; MineSenseâ„¢ Technologies; significant energy savings; low-grade stockpile; sensor technologies</t>
  </si>
  <si>
    <t>wire; treatment; sorting; shovel; piloting; monitors; monitored; milling; mill; hydraulic; frequency; particle; determined; particles; ore; appropriate; telemetry; cut; grade; versions; stockpile; recoveries; pile; passion; passed; online analysis; metal recoveries; high grade; high capacity; feeders; enhancing; destination; conjunction; chutes; bucket; belt conveyors; based technology; belt; sustainability; sensor technology; mounted; waste; potential; hole; delivered; capacity; conveyors; total; conventional; combined; evaluation; benefits; models; sensing; wire rope; wider; vibrating feeders; vibrating; tcp; sorting equipment; sorters; sorted; situation; simultaneously increasing; shovels; sensor technologies; sensitivity; sensing system; scoops; rope; range of high; predetermined; passing; ores; order of magnitude; negative; modular and scalable; models including; mm; material handling equipment; magnitude; lead the industry; impacts; high frequency; haul; grades; evaluation system; estimate; energy savings; electromagnetic sensor technology; electromagnetic sensor; economic and environmental; development team; determines; designated; customised; correctly; concentration; complementary; compare</t>
  </si>
  <si>
    <t>6504a85acafa2b580f0ffdf2104669fc</t>
  </si>
  <si>
    <t>Vizon Scitec, Inc.</t>
  </si>
  <si>
    <t>Vizon Scitec, Inc. is an integrated contract science and technology development company. It focuses on chemical and biological technology development. The company offers chemical services, such as analytical chemistry, GLP testing, chemical processes, chemical product development, and electrochemistry; biosciences services, such as DNA laboratory services, orchard monitoring, plant bioassays, microbiology, and pathology services; toxicology services, such as permit toxicity testing, GLP testing, and sediment toxicity environmental effects monitoring services. It also provides energy and environment services, such as greenhouse gas emissions, energy efficiency, energy management, and ocean energy development; mining services, such as acid rock/acid mine drainage, water treatment, mineral processing, and hydrometallurgy services; enviro, health, and safety services, such as health and safety management, occupational hygiene, environmental consulting, and health and safety training; technology services, such as technology assessment, bench scale/pilot scale development, and intellectual property management; and ship dynamics, such as ship model testing and ocean engineering centre. The company serves various industries, such as chemical procedures, oil and gas, forestry and agriculture, pulp and paper, mining, energy and utilities, maritime, government and industry, manufacturing, and healthcare. Vizon Scitec, Inc. was formerly known as BC Research, Inc. and changed its name to Vizon Scitec, Inc. in 2004. The company was founded in 1944 and is headquartered in Vancouver, Canada. Vizon Scitec, Inc. operates as a subsidiary of Maxxam Analytics International Corporation.</t>
  </si>
  <si>
    <t>pilot; monitoring services; maritime; glp; technology development; acid; health and safety; ship; scale; sediment; science and technology; safety training; safety services; safety management; property management; procedures; permit; occupational hygiene; intellectual property; hygiene; hydrometallurgy; greenhouse gas emissions; greenhouse gas; greenhouse; government and industry; gas emissions; forestry and agriculture; environmental effects; energy efficiency; energy and utilities; effects; dna; chemistry; chemical and biological; biosciences; biological; acid rock; health; intellectual; centre; technology services; drainage; occupational; emissions; rock; dynamics; property; analytical; science; forestry</t>
  </si>
  <si>
    <t>pilot; monitoring services; maritime; glp; technology development; acid; health and safety; ship; scale; sediment; science and technology; safety training; safety services; safety management; property management; procedures; permit; occupational hygiene; intellectual property; hygiene; hydrometallurgy; greenhouse gas emissions; greenhouse gas; greenhouse; government and industry; gas emissions; forestry and agriculture; environmental effects; energy efficiency; energy and utilities; effects; dna; chemistry; chemical and biological; biosciences; biological; acid rock; health; intellectual; centre; technology services; drainage; occupational; emissions; rock; dynamics; property; analytical; science; forestry; model; efficiency</t>
  </si>
  <si>
    <t>http://www.canhaul.com</t>
  </si>
  <si>
    <t>Trakopolis IoT Corp. operates a software platform that provides business intelligence to organizations that require location, status, and relevant data on corporate assets, such as equipment, devices, vehicles and people. Its Trakopolis platform offers real-time connectivity and visibility, which increases control, optimization and safety, and enhances decision-making, customer service, and daily management of business operations. The company serves customers in oil and gas, construction, rental, urban services, transportation, mining, forestry, and other heavy industries. Trakopolis IoT Corp. is headquartered in Calgary, Canada.</t>
  </si>
  <si>
    <t>TRAK (TSX Venture Exchange)</t>
  </si>
  <si>
    <t>iot; corp; connectivity; business intelligence; relevant data; offers real time; offers real; enhances; business operations; software platform; increases; status; visibility; people; location; optimization; assets</t>
  </si>
  <si>
    <t>df60ca39eae5970be7d5134e33fdaa43</t>
  </si>
  <si>
    <t>China Essence Group Ltd.</t>
  </si>
  <si>
    <t>http://www.chinaessence.com</t>
  </si>
  <si>
    <t>China Essence Group Ltd., together with its subsidiaries, manufactures and sells potato-based food products in Mainland China and Taiwan. The company produces potato starch for food processing and catering, pharmaceuticals, and oil and mining industries, as well as for manufacturing paper, adhesives, textiles, and building materials; potato starch-based products, including vermicelli, starch strips, and five-grain noodles; and modified potato starch for food, textile, and paper manufacturing industries. It also provides potato by-products comprising potato protein, an additive for a range of food applications, such as animal feed, dairy products, seafood, processed meat, sauces, beverages, and snacks; and potato fiber, an animal feed product. The company markets its products through a network of distributors, as well as sells directly to food and noodle manufacturers and farmers. China Essence Group Ltd. was founded in 2001 and is based in Daqing, the PeopleÂ’s Republic of China.</t>
  </si>
  <si>
    <t>UBS Asset Management (UK) Ltd; Morgan Stanley &amp; Co. International Plc, Asset Management Arm</t>
  </si>
  <si>
    <t>G54 (Singapore Exchange); CHES.F (Pink Sheets LLC)</t>
  </si>
  <si>
    <t>starch; beverages; additive; essence; animal feed; animal; feed; starch based; snacks; seafood; protein; modified; meat; grain; farmers; dairy; catering; network of distributors; fiber; directly; manufacturers; produces</t>
  </si>
  <si>
    <t>d45f718878231085c44f513b001d2fc4</t>
  </si>
  <si>
    <t>General Sciences, Inc.</t>
  </si>
  <si>
    <t>http://www.general-sciences.com</t>
  </si>
  <si>
    <t>General Sciences, Inc. engages in the application of reactive materials. It offers lethality concepts/materials for MDA interceptors; warhead development, such as thermobaric munition research, chem/bio agent defeat, and thermal accelerent materials for facility defeat; and countermeasures, including decoys, obscurants, high altitude flares, heated objects, and surfaces. The company also provides mine neutralization solutions, which include military land and beach/surf humanitarian applications; and advanced materials, such as reactive shaped charge liners, reactive fragments, ceramics, metal matrix composites, reentry reactive heat shield materials for lethality enhancement, and intermetallic reactive composites. In addition, its products/services include high temperature torch products, sensor blinding munitions, various materials to defeat targets, and oximet filled mine killer projectiles, as well as oximet filled mine killer projectile in action against TNT mine targets. The company was incorporated in 1982 and is based in Souderton, Pennsylvania.</t>
  </si>
  <si>
    <t>Souderton</t>
  </si>
  <si>
    <t>reactive; objects; land; heated; heat; altitude; lethality; killer; filled mine; filled; composites; torch; shield; shaped; projectiles; projectile; neutralization; munitions; mine neutralization; mda; matrix; liners; high altitude; flares; enhancement; decoys; countermeasures; charge; bio; beach; agent; humanitarian; surfaces; ceramics; high temperature; advanced materials; action; sciences; thermal; facility; temperature</t>
  </si>
  <si>
    <t>6a0c1a92b006fb3134b018bbdd484964</t>
  </si>
  <si>
    <t>Percentix, Inc.</t>
  </si>
  <si>
    <t>http://www.percentix.com</t>
  </si>
  <si>
    <t>Percentix, Inc., a management and technology consulting company, engages in the diagnosis, design, delivery, and deployment of enterprise performance management solutions. It offers Oracle Hyperion technology solutions. The company also provides business intelligence implementation, predictive analytics, data relationship management, and Hyperion training and education services; and Hyperion technical services, such as installations, migrations, patches, upgrades, and performance tuning. It serves various companies in the healthcare, higher education, finance, home building, high technology, metals and mining, semiconductor, banking and securities, automotive financing, manufacturing, retail, nonprofit, telecommunications, and consumer packaged goods industries in the United States and internationally. The company was founded in 2005 and is based in Irvine, California with an additional office in Denver, Colorado. As of November 19, 2009, Percentix, Inc. operates as a subsidiary of Prithvi Information Solutions Limited.</t>
  </si>
  <si>
    <t>Irvine</t>
  </si>
  <si>
    <t>Prithvi Information Solutions Limited</t>
  </si>
  <si>
    <t>predictive analytics; predictive; installations; hyperion; business intelligence; tuning; securities; relationship management; patches; packaged goods; packaged; oracle; metals and mining; higher education; high technology; diagnosis; consumer packaged goods; consumer packaged; financing; relationship; upgrades; goods; semiconductor; higher; deployment; consumer; delivery</t>
  </si>
  <si>
    <t>e914438599b01ae2b3a9f961ceb0f037</t>
  </si>
  <si>
    <t>RFID Chile Ltda.</t>
  </si>
  <si>
    <t>http://www.rfid.cl</t>
  </si>
  <si>
    <t>RFID Chile Ltda. distributes radio frequency identification solutions to the mining industry. The company was founded in 2004 and is based in Santiago, Chile.</t>
  </si>
  <si>
    <t>Santiago</t>
  </si>
  <si>
    <t>rfid; radio frequency identification; radio frequency; radio; identification solutions; identification; frequency identification solutions; frequency identification; frequency; distributes radio</t>
  </si>
  <si>
    <t>57dfba5d40a3fb1b3a6bd1706545ac96</t>
  </si>
  <si>
    <t>United Tool and Engineering, Inc.</t>
  </si>
  <si>
    <t>http://www.unitedtleng.com</t>
  </si>
  <si>
    <t>United Tool and Engineering, Inc. engages in the design, engineering, manufacture, and supply of precision tooling for use in heavy equipment, agricultural, mining, appliance, aircraft-aerospace, and automotive industries. Its products and services include multi-use fixtures, complex dies, tools, gages, special machines, custom machining, complex surface machining, die tryout and development, and CNC machine fixtures. The company was founded in 1972 and is based in Mishawaka, Indiana.</t>
  </si>
  <si>
    <t>Mishawaka</t>
  </si>
  <si>
    <t>tooling; machining; fixtures; cnc machine; cnc; aircraft; united; special machines; precision tooling; include multi; dies; custom machining; automotive industries; complex; die; appliance</t>
  </si>
  <si>
    <t>http://www.esica.com</t>
  </si>
  <si>
    <t>E.S.I. Environmental Sensors Inc. engages in the development, manufacture, sale, and after market servicing of water measurement instrumentation and related technology. It provides various technologies comprising Gro Point that measures soil moisture by volume for agricultural soils enabling growers to obtain higher yields and better quality crops, optimizing water use, and reducing excessive leaching; Moisture Point, an in-situ profiling moisture monitoring system; and Flo Point, an inline water measurement sensor that measures water content in a hydrocarbon stream, as well as an oil water cut sensor. The companyÂ’s technologies are incorporated in a range of products, including sensors, accessories, and associated hardware and software that are used in water management applications, such as irrigation control, crop management, turf management, environmental management applications, mining, forestry, silviculture, scientific research, and various civil and municipal engineering applications. It operates in North America, South America, Australiasia, and Europe. E.S.I. Environmental Sensors Inc. is headquartered in Sidney, Canada. E.S.I. Environmental Sensors Inc. is a subsidiary of Avis Financial Corporation.</t>
  </si>
  <si>
    <t>Avis Financial Corp. (3)</t>
  </si>
  <si>
    <t>Avis Financial Corporation</t>
  </si>
  <si>
    <t>ESV (TSX Venture Exchange); E1Z (Deutsche Boerse AG); ESVF.F (Pink Sheets LLC)</t>
  </si>
  <si>
    <t>moisture sensing instruments; irrigation control systems; ESI; world leaders</t>
  </si>
  <si>
    <t>irrigation; esi; moisture; leaders; sensing</t>
  </si>
  <si>
    <t>ef210f898bfaf5e1a1b22f18f137e67e</t>
  </si>
  <si>
    <t>Taiyuan Mining Machinery Group Coal Machine Co. Ltd.</t>
  </si>
  <si>
    <t>Taiyuan Mining Machinery Group Coal Machine Co. Ltd. manufactures mining excavation equipment, including shearers and road-headers. The company is based in Shanxi Province, China. Taiyuan Mining Machinery Group Coal Machine Co. Ltd. operates as a subsidiary of Taiyuan Heavy Machinery (Group) Co., Ltd.</t>
  </si>
  <si>
    <t>Shanxi Province</t>
  </si>
  <si>
    <t>Taiyuan Heavy Machinery Group Co., Ltd.</t>
  </si>
  <si>
    <t>mining machinery; coal machine; shearers; headers; excavation; road</t>
  </si>
  <si>
    <t>07bfe117e55d7d4177894d6ca318ca98</t>
  </si>
  <si>
    <t>Laser Technology, Inc.</t>
  </si>
  <si>
    <t>http://www.lasertech.com</t>
  </si>
  <si>
    <t>Laser Technology, Inc. designs and manufactures laser-based speed and distance measurement instruments. The company offers professional field measurement products for construction, forestry, GIS/GPS mapping, government, mining, natural resource management, public work, telecommunication, and utility applications; traffic safety products for speed enforcement, crash investigation, tailgating enforcement, photo/video light detection and ranging, speed assessment/survey, distracted driving, fire/SWAT/HAZMAT, and traffic engineering applications; laser sensor products for plant management and automation, security and surveillance, traffic management, vehicle and equipment guidance, and industrial laser sensor applications; and recreational rangefinders for golfers and hunters. It serves customers through a network of dealers in the United States and internationally. The company was founded in 1985 and is based in Centennial, Colorado.</t>
  </si>
  <si>
    <t>LSR (NYSE MKT LLC)</t>
  </si>
  <si>
    <t>survey; laser; gis; enforcement; traffic; traffic management; swat; sensor applications; security and surveillance; resource management; recreational; rangefinders; offers professional; natural resource management; light detection; laser technology; laser based; hazmat; distance measurement; detection and ranging; crash; speed; photo; natural resource; investigation; dealers; distance; guidance; driving; ranging; forestry; gps; resource; light; professional</t>
  </si>
  <si>
    <t>http://www.precisionhawk.com</t>
  </si>
  <si>
    <t>PrecisionHawk Inc. manufactures and sells unmanned aerial vehicles and farm drones. The company also offers an unmanned aerial vehicle tracking and monitoring software; flight services and analysis tools; and training packages. It serves agriculture, commercial, insurance and emergency response, energy and mining, oil and gas, railroad, utility, forestry, infrastructure, and environmental monitoring markets in the United States and internationally. PrecisionHawk Inc. has a strategic partnership with Harris Corporation. The company was founded in 2010 and is based in Raleigh, North Carolina.</t>
  </si>
  <si>
    <t>Indiana University System, Investment arm (3); Millennium Technology Value Partners (2); Intel Capital (2); Yamaha Motor Ventures &amp; Laboratory Silicon Valley, Inc.; United Services Automobile Association; Verizon Ventures; NTT Docomo Ventures, Inc.</t>
  </si>
  <si>
    <t>data; remote sensing; remote sensing data; data processing; UAV PERFORM DATA; data collection; GIS Data Processing; IN-FIELD DATA REVIEW; PERFORM DATA COLLECTION.; UAV FLIGHT PATH.; data in-field saves; high-resolution remote sensing; accurate data processing; In-the-air data assessment; aerial data software; altitude aerial data; On-board data confidence; data collection philosophy; aerial image data; Enterprise Data Solution; DATA USING IN-FIELD; aerial data gathering; automatic ortho-rectified,georeferenced mosaics; subsequent data management; advanced data analytics; Flight Planning Sensor; real-time data; unmanned aircraft; VERIFY DATA; data requirements; new flight plan; Precision Hawk; survey data; fully autonomous UAV; 3D data; data sets; Upload your data; In-the-air flight path; Consistent data; new sensor types; optimal flight path; current sensor types; remote sensing application; reliable unmanned aircraft; component thermal monitoring; ground resolution; unmanned aerial systems; Precision Hawk platform; IN-FIELD APP.; Current Weather Conditions</t>
  </si>
  <si>
    <t>wings; wind; vegetation; unmanned aircraft; unmanned aerial vehicles; unmanned aerial systems; unmanned aerial; uavs; uav; swap; surveys; surveying; survey; ruggedized; robotic; remote sensing; processing software; portal; payloads; path; mosaics; mosaic; monitors; monitor; maps; machine learning; low altitude; limits; learning; landing; land; intelligent; imagery; gis; geospatial; geo; fully autonomous; fly; flights; flight; endurance; drones; disaster; data analytics; crops; crop; cloud based; cloud; cameras; business intelligence; autonomous; artificial intelligence; artificial; app; altitude; aircraft; airborne; ai; aerial vehicles; aerial systems; aerial image; aerial data; orthomosaic; collected; google; uploading; researchers; plot; overlap; flight plan; assess; upload; shape; cover; data collection; plan; weather; data processing; weather conditions; verify; time and money; swappable; sensing data; season; row; remote sensing data; referenced; plug; ortho; lake; inputs; height; growing season; google maps; google earth; georeferenced; geo referenced; disaster response; cracks; consistent</t>
  </si>
  <si>
    <t>fdb435767c27f7701a983befe74f58f9</t>
  </si>
  <si>
    <t>Aretech Solutions S.A.</t>
  </si>
  <si>
    <t>http://www.aretechsolutions.com</t>
  </si>
  <si>
    <t>Aretech Solutions S.A., an engineering and services company, provides geology and geophysical solutions. It offers alarm and immediate action systems for hydrocarbon spills; remote monitoring systems for water and soils contamination; remote methods for installations monitorization; remote methods for natural resources location; hyper spectral technologies for agriculture and environment; remote monitoring for mineral resources location; technology for location and cartography of anti-personnel and anti-tank mines; cogeneration techniques; mathematical modeling for contamination behavior in underground waters; modeling for pesticides behavior in water; and cooling towers performance optimization. The company also offers mineral exploration services, software for mineral exploration, hydrological and environmental planning, hydraulic engineering, sanitary engineering, watering areas modernization, ecology and environment in water systems, and infrastructures environmental integration services. In addition, it offers surveys for hydrocarbon, metallic, and non-metallic minerals and underground water; airborne geo-scientific information on mineral exploration, civil engineering, hydrology, environmental studies, and unexploded ordnance detection; business management, electronic engineering, computer science, and logistics services; design, installation, and maintenance of energy efficiency, solar energy and cogeneration projects, and climate control or HVAC systems; assessment and support for emissions transactions; and urban planning and building techniques. The company serves oil, gas, electricity, chemical and petrochemical, mining, iron and steel, building and infrastructure, and waste management industries, as well as public administrations in Europe, America, Africa, and Asia. Aretech Solutions is based in Madrid, Spain with subsidiary locations in Chile, Brazil, Spain, Angola, Qatar, and Russia.</t>
  </si>
  <si>
    <t>Madrid</t>
  </si>
  <si>
    <t>tank; surveys; remote monitoring systems; remote monitoring; petrochemical; personnel; monitoring systems; metallic; installations; hydrocarbon; hydraulic; geo; cooling; contamination; cogeneration; civil; airborne; behavior; anti; location; techniques; well as public; unexploded ordnance; unexploded; transactions; tank mines; spills; solar energy; soils; pesticides; personnel and anti; modernization; mineral resources; mathematical modeling; mathematical; logistics services; iron and steel; hyper spectral; hyper; hydrological; hydraulic engineering; hvac systems; environmental planning; engineering and services; energy efficiency; ecology; cooling towers; climate control; anti tank mines; anti tank</t>
  </si>
  <si>
    <t>tank; surveys; remote monitoring systems; remote monitoring; petrochemical; personnel; monitoring systems; metallic; installations; hydrocarbon; hydraulic; geo; cooling; contamination; cogeneration; civil; airborne; behavior; anti; location; techniques; well as public; unexploded ordnance; unexploded; transactions; tank mines; spills; solar energy; soils; pesticides; personnel and anti; modernization; mineral resources; mathematical modeling; mathematical; logistics services; iron and steel; hyper spectral; hyper; hydrological; hydraulic engineering; hvac systems; environmental planning; engineering and services; energy efficiency; ecology; cooling towers; climate control; anti tank mines; anti tank; anti personnel; agriculture and environment; waste management; infrastructures; towers; ordnance; america; urban planning; spectral; hvac; geology; climate; sa; emissions; electricity; studies; civil engineering; alarm; natural resources; geophysical; action; scientific; solar; science; urban; optimization; efficiency; waste; computer; logistics</t>
  </si>
  <si>
    <t>79e6463ce66732a52573742ec7774b96</t>
  </si>
  <si>
    <t>Intercept Technology GmbH</t>
  </si>
  <si>
    <t>http://www.intercept-technology.com</t>
  </si>
  <si>
    <t>Intercept Technology GmbH develops and produces corrosion protection packaging technology for various applications. It offers consulting and process optimization services; root cause analytics services; films and bags, cardboard boxes, boxes and containers, trays, moulding products, cases and bags, and foams; and shrink film packaging, overall packaging, and custom manufactured packaging products. The company serves packaging, transport, storage, and special applications; and automotive and transportation, aerospace and defense, electronic, engineering, mining, and oil and gas industries. Intercept Technology GmbH was formerly known as COMPtrade Technologies GmbH and changed its name to Intercept Technology GmbH in June 2014. The company was founded in 1984 and is based in Eisenach, Germany.</t>
  </si>
  <si>
    <t>Eisenach</t>
  </si>
  <si>
    <t>Thuringia</t>
  </si>
  <si>
    <t>bags; boxes; shrink film; shrink; root; process optimization; optimization services; moulding; intercept; films; develops and produces; automotive and transportation; analytics services; film; aerospace and defense; optimization; produces; storage</t>
  </si>
  <si>
    <t>8dc901964e071019e934234ba621eef2</t>
  </si>
  <si>
    <t>Tietosaab Systems Oy</t>
  </si>
  <si>
    <t>Tietosaab Systems Oy engages in the development and delivery of system integration and product-based solutions. It offers system solutions, including C4ISR-systems for the defense sector, and command and control systems for civil security customers. The company provides sensor systems, training systems, onboard degaussing systems, signature measurement ranges, and influence mine sweeping systems. It also offers application management and support services. The company was founded in 2005 and is baased in Espoo, Finland with additional offices in JyvÃ¤skylÃ¤, Tampere, and Varkaus. As of June 29, 2009, Tietosaab Systems Oy operates as a subsidiary of Saab AB.</t>
  </si>
  <si>
    <t>SAAB AB (publ.)</t>
  </si>
  <si>
    <t>signature; isr systems; isr; influence; development and delivery; command and control; civil; based solutions; oy; ranges; onboard; sensor systems; command; delivery</t>
  </si>
  <si>
    <t>Savcor Pacific Limited is a holding company. The company, through its subsidiaries, provides electromagnetic shielding and RFID solutions for the telecommunication industry and remediates steel and concrete structures via the application of electrochemical protection technology and provides maintenance services for mining, infrastructure and industrial sectors. The company was formerly known as ESK Trading Limited. Savcor Pacific Limited is based in Hong Kong. Savcor Pacific Limited operates as a subsidiary of Savcor Group Limited. As of May 10, 2016, Savcor Pacific Limited operates as a subsidiary of Savcor Tempo Oy.</t>
  </si>
  <si>
    <t>Savcor Oy</t>
  </si>
  <si>
    <t>shielding; services for mining; rfid solutions; rfid; pacific; concrete structures; electrochemical; holding; electromagnetic; concrete; maintenance services; structures</t>
  </si>
  <si>
    <t>http://www.powerplan.com</t>
  </si>
  <si>
    <t>PowerPlan, Inc. provides regulatory, tax, and budgeting solutions for asset-centric businesses. It offers asset accounting, asset management planning, budgeting and asset investment planning, lessee accounting, and regulatory management solutions. The company also provides contact support, implementation, integration, and managed services. It serves asset-centric companies in oil and gas, public sector, telecom, transportation, and utility industries. PowerPlan, Inc. was formerly known as Powerplan Consultants, Inc. The company was founded in 1994 and is based in Atlanta, Georgia.</t>
  </si>
  <si>
    <t>TPG Growth; JMI Equity</t>
  </si>
  <si>
    <t>analytics software solutions; PowerPlan; asset-centric accounting; PowerPlan arms executives; fully integrated suite; PowerPlan capabilities; PowerPlan customers; property tax solution; software solutions companies; financial processing solution; asset-centric accounting capabilities; todays ever-changing business; accelerated tax deductions; asset retirement obligation; asset-centric software solution; cash flow; complete asset lifecycle; tightly controlling compliance; todays economic climate; tax depreciation; powerful new capabilities; Asset Accounting; deferred tax; tax solutions; lifecycle accounting; book depreciation; Income Tax; project accounting; Lessee Accounting; depreciation studies; asset tracking; cash opportunities; integrated capital; cash moves; tax benefits; accounting burden; budgeting; various sources; mining industries; general ledger; Project Management; operating leases; physical assets; Charge Repository; integration design; compliance risk; support services; asset-intensive businesses; EAM systems; cost management</t>
  </si>
  <si>
    <t>tax; software solutions; software solution; financial; arms; accounting; centric; budgeting; cash; analytics software; unlocks; property tax; gl; cash flow; detailed; climate; regulatory; efficiently; capital; property; compliance; assets; transactions; today's economic climate; today's economic; tightly; spreadsheets; rigid; retain; realized; purpose built; purchased; physical assets; net result; moves; minimized; maintenance and support; lessee; jurisdictions; journals; income; geographies; gaps; field operations; erp; economic climate; earlier; eam; deploying; deductions; culture; copies; construct; charge; capturing; book; asset intensive; allowances; aligning; advances; accounts; accelerated; regulatory compliance; intensive; flow; pricing; leases; shared; net; customization; asset tracking; built; essential; upgrades; seamlessly; stand; signals; classification; maximize; studies; double; sophisticated; interfaces; purpose; manual; hundreds; benefit; capture; additionally; sources; generate; allowing; free; order; benefits; impact; improve; enable; tracking; core</t>
  </si>
  <si>
    <t>11d5e072db95713b11b6c458ea35a940</t>
  </si>
  <si>
    <t>British Autogard Limited</t>
  </si>
  <si>
    <t>http://www.autogard.com</t>
  </si>
  <si>
    <t>British Autogard Limited designs and manufactures mechanical overload protection devices (torque limiters) and flexible couplings for use in industrial power transmissions. It offers torque limiters for use in applications, such as rail car tipper, bag printing machine, scraper conveyor, bucket elevator, reelstand, bottling machine, printing press, tunnel boring machine, coal feeder conveyor, and extruder. The company also provides couplings for use in applications, which include paper machine, vertical pump, refinery turbo alternator, quench fan, ore conveyor, and flywheel. In addition, it offers MONITORQ that allows the measurement and transmission of real time torque data from any location in the drive train. Its MONITORQ product applications include chain conveyor, packaging machine, extruder, and friction welder. Further, the company provides torque Â– transmission products. It serves power generation, mineral production, printing, packaging, extrusion, and conveying industries. The company offers its products through a network of agents and distributors around the world. British Autogard Limited was founded in 1930 and is based in Cirencester, United Kingdom. It has office locations in the United States, Australia, Germany, and Italy. British Autogard Limited operates as a subsidiary of Rexnord Corporation.</t>
  </si>
  <si>
    <t>Cirencester</t>
  </si>
  <si>
    <t>Gloucestershire</t>
  </si>
  <si>
    <t>Rexnord Corporation</t>
  </si>
  <si>
    <t>torque; pump; printing; car; torque limiters; limiters; extruder; conveyor; couplings; turbo; transmissions; serves power generation; serves power; refinery; rail car; protection devices; printing machine; paper machine; packaging machine; overload; friction; feeder conveyor; fan; extrusion; elevator; drive train; coal feeder; bucket elevator; bucket; british; bottling; bag; feeder; conveying; transmission; press; boring; agents; tunnel; chain; train; ore; vertical; locations; location; drive</t>
  </si>
  <si>
    <t>077cf5701e9ec8564354c15d6d1a1f5a</t>
  </si>
  <si>
    <t>Shree Sponge Steel &amp; Forging Ltd.</t>
  </si>
  <si>
    <t>http://www.shreesponge.com</t>
  </si>
  <si>
    <t>Shree Sponge Steel &amp; Forging Ltd. produces cast, alloy, and ductile iron; and steel and alloy steel castings. It offers cast and ductile irons, carbon and low alloy steels, manganese steels, chrome irons, housings, gear wheels, roll chocks, pump casings, impellers and diffusers, and pulleys trunnion liners. The company also provides casings, rotor shafts, ball mill high chrome liners, hammers, chain links, and cooler plates, as well as ball, globe, swing check, and butter fly valves. In addition, it manufactures double toggle jaw crushers and crushing equipment, which are used in animal/cattle feed, cement, ceramic, coconut shell, poultry feed, and salt plants, as well as mines and minerals; and handles various feed stock materials, such as basalt, bauxite, black trap, blast furnace slag, copper ore, dolomite, dunite, low and high carbon ferro alloys, fused alumina chrome ore, granite, lime stone, manganese ore, river gravel, and quartzite. Further, the company provides material handling equipment, such as bucket elevators, screw and belt conveyors, and bucket loaders; coal preparation plants, and material storage and handling systems; cast steel, cast iron, and manganese steel casted and machined parts, as well as precision machining parts; and electric motors, switches/starters, motor pulleys, drive guards, v-belts, and slide rails. It serves mining and mineral processing units, light and heavy engineering industries, valve manufacturers, electrical equipment manufacturers, and cement plants. The company was founded in 1991 and is based in Baroda, India.</t>
  </si>
  <si>
    <t>Baroda</t>
  </si>
  <si>
    <t>valves; valve; steels; rotor; pump; precision machining; mining and mineral; mill; manganese; machining; machined; gear; fly; chrome; castings; cast; blast; ball; pulleys; liners; ductile; casings; bucket; feed; alloy; ore; carbon; trap; toggle; swing; steel castings; starters; slag; shell; salt; river; pump casings; processing units; poultry; offers cast; material handling equipment; machined parts; low and high; low alloy steels; low alloy; lime; light and heavy; jaw crushers; jaw; hammers</t>
  </si>
  <si>
    <t>valves; valve; steels; rotor; pump; precision machining; mining and mineral; mill; manganese; machining; machined; gear; fly; chrome; castings; cast; blast; ball; pulleys; liners; ductile; casings; bucket; feed; alloy; ore; carbon; trap; toggle; swing; steel castings; starters; slag; shell; salt; river; pump casings; processing units; poultry; offers cast; material handling equipment; machined parts; low and high; low alloy steels; low alloy; lime; light and heavy; jaw crushers; jaw; hammers; gravel; gear wheels; fused; ferro; feed stock; elevators; electric motors; ductile iron; dolomite; crushing equipment; cattle; cast steel; cast iron; carbon and low; butter; blast furnace; belts; belt conveyors; alumina; alloy steels; alloy steel castings; alloy steel; serves mining; loaders; housings; handling systems; furnace; crushing; animal; manufacturers; handles; ceramic; black; wheels; roll; equipment manufacturers; crushers; preparation; plates; links; forging; alloys; screw; handling equipment; shafts; double; copper; belt; check; chain</t>
  </si>
  <si>
    <t>http://www.viziya.com</t>
  </si>
  <si>
    <t>VIZIYA Corp. develops enterprise asset management (EAM) software solutions to enhance enterprise resource planning (ERP)-based asset maintenance systems. It offers WorkAlign products to enhance ERP asset management systemÂ’s maintenance module. The companyÂ’s WorkAlign products include Scheduler, a work order planning and scheduling tool; Analytics, a business intelligence (BI) report tool to measure, track, and optimize maintenance planning and scheduling operations with various pre-defined and customizable BI reports; and Mobile for EAM to support Android, Apple IOS, and more. Its WorkAlign products also comprise Hosted Analytics, which provides the AnalyticsÂ’ maintenance reporting functionality; Warranty Tracker to track and identify resources by item or asset level, and monitor through the remaining time until its expiry date; and Space Manager, a facility management tool to manage space. VIZIYA Corp. serves manufacturing, mining and metals, oil and gas, government, transportation, and education industries and markets; and utilities and healthcare facilities in Canada and internationally. The company was founded in 2006 and is based in Hamilton, Canada.</t>
  </si>
  <si>
    <t>workalign products; asset management; EAM software investment; Oracle eAM; -based asset maintenance; eAM Optimization Services; Oracle eAM Health; ERP asset management; enterprise asset management; maintenance scheduling software; enterprise resource planning; asset management solutions; WorkAlign Product Suite; work order scheduling; facility management tool; work order planning; customizable BI reports; mobile solution.Its solutions; professional consulting services; field service solution; application administration services; world class support; secure data center; on-line professional certification; various webcast topics; project staffing requirements; high-level introductory courses; maintenance analytics; maintenance software; maintenance module; maintenance planning; maintenance budgeting; software solutions; maintenance organization; mobile maintenance; Hosted Analytics; Maintenance Process; asset level; scheduling tool; scheduling operations; software expertise; product services; report tool; Apple IOS; expiry date; product implementations; business intelligence; Warranty Tracker; Space Manager; warranty tracking</t>
  </si>
  <si>
    <t>things; specialties; software solutions; monitor; internet of things; industrial internet; iiot; eam; cloud; certification; business intelligence; oracle; erp; scheduling; array; work order; planning and scheduling; budgeting; bi; implemented; warranty; asset management; enhance; order; work orders; variety of industries; trained; tracker; topics; support and training; staffing requirements; staffing; software investment; secure data; seamless; schedules; scheduler; return on investment; resource planning; remaining; purchasing; pre defined; optimize maintenance; optimization services; offers software; maintenance software; item; ios; instructions; health checks; formats; field service; evidence; drawing; data center; checks; bi reports; balanced; augment; asset management solutions; apple; android; adoption; administration services; reviews; high level; courses; track; orders; manager; variety; library; hosted; defined; tracking; customizable; analytics software; professional; functionality; claims; administration; module; inventory; covering; web based; combine; interest; detailed; comprehensive; modules; class; measure; center; pre; facility; deployment; program; web; optimization; resource</t>
  </si>
  <si>
    <t>f9c10a257a65372cbccdbd8bc91ba97e</t>
  </si>
  <si>
    <t>Kittiwake Developments Ltd.</t>
  </si>
  <si>
    <t>http://www.kittiwake.com</t>
  </si>
  <si>
    <t>Kittiwake Developments Ltd. manufactures online and on-site solutions for condition monitoring of production critical plant and machinery. It offers used oil sampling and analysis solutions, such as sensors, used oil analysis (UOA) kits, and on-site UOA labs; and bunker fuel testing solutions, such as on-site fuel labs, and bunker sample and drip samplers. The company also provides wear debris analysis solutions, including online sensors and on-site ferrography labs; gas emission solutions; and AE and vibration products. In addition, it offers sampling programs and global logistics; marine water and sewage effluent test kits; specialist products, such as chemical cleaning tanks, gas and valve leakage solutions, cloud point detectors, pot meters, solar power thermal fluids, and structural monitoring solutions; diesel performance analyzers; and laboratory marine oil test/analysis services. The company serves customers in the United States, India, Malaysia, and Germany. It sells its products through a network of dealers. Kittiwake Developments Ltd. was founded in 1993 and is based in Littlehampton, United Kingdom. As of July 16, 2012, Kittiwake Developments Ltd. operates as a subsidiary of Parker-Hannifin Corporation.</t>
  </si>
  <si>
    <t>Littlehampton</t>
  </si>
  <si>
    <t>West Sussex</t>
  </si>
  <si>
    <t>Parker-Hannifin Corporation</t>
  </si>
  <si>
    <t>condition monitoring; Kittiwake condition monitoring; Kittiwake on-line sensors; critical plant; production critical plant; Emissions Monitoring Systems; Kittiwake specialise; Acoustic Emissions; Continuous Emissions Monitoring; oil analysis; Kittiwake DIGI cellOn-Site; In-service Oil Analysis; oil condition; Oil Analysis equipment; Kittiwake Information Centre; unique Kittiwake technologies; condition monitoring equipment; Machine Condition Monitoring; Acoustic Emissions Sensors; Used Oil Analysis; Kittiwake Group; oil analysis test; wear metals; oil sampling equipment; Condition Monitoring Systems; emissions analysis systems; bunker fuel; comprehensive Condition Monitoring; on-site fuel testing; Kittiwake Holroyd; UOA Kits; condition monitoring products; On-Site Fuel Labs; in-service oil CM; ANALEX pqLOn-Site UOA; gas monitoring systems; UOA Labs; wear debris analysis; marine fuel testing; oil test kits; in-service lube condition; Bunker Fuel Testing; multiple point analysis; major UOA programmes; bunker fuel samples; On-Site solutions; power plant fuel; continuous emissions analysers; auxiliary marine engines</t>
  </si>
  <si>
    <t>valve; personnel; monitors; monitoring systems; monitored; monitor; learning; inspection; identification; frequency; cloud; bunker; wear metals; oil analysis; cems; acoustic emissions; emissions; condition monitoring; iso; wear; labs; viscosity; grease; emissions monitoring; ferrous; sample; sampling; density; vibration; typical; leaders; vibration analysis; situ; salt; reduce downtime; quantity; pride; pour; plant and equipment; optimise; maximise; marine and power; harsh industrial; gas analysis; fuel deliveries; field and laboratory; facilitate; exhaust; deliveries; debris; contamination; concentration; compatibility; blend; samples; parameters; harsh; informed; good; efficiencies; centre; comprehensive; particle; emission; kits; suitable; profit; investigation; helping; warning; fault; depth; fuel; continuous; reliable; sensitive; rapid; mass; size; potential; contact; wide; accuracy; enabling; will produce; wear metal; visual inspection; track record; specification; specialises; slides; site field; shell; sampling systems; samplers; ruggedised; representative; reliability and availability; providing detailed; protocols</t>
  </si>
  <si>
    <t>http://www.mitta.fi</t>
  </si>
  <si>
    <t>Mitta Oy provides geodetic surveying and mapping technologies for the construction industry. It offers building construction, road and earthworks, industrial, renovation, as built dimensions, and bridge construction surveying services. The company also provides mapping services, such as base maps for urban planning, terrain models, subterranean cable mapping, and property mapping; and laser scanning services, which include 3D-modelling of buildings, rock excavations, elevator shafts, and mine pits, as well as underground surveying through borehole, and stop and go scanning. In addition, it provides UAS-aerial photographing services, which include geo-referred orthophotos, and 3D-terrain models and point clouds; and 3D-machine control services, including modelling, machine control site setup, documentation, base station services, and equipment rental services. Further, the company offers mass and quantity calculation; geological laboratory services; gathering, up keeping, and handling of spatial data; deflection monitoring; echo soundings; surveying software and technique training; and surveying equipment rental services. The company was incorporated in 1989 and is based in Oulu, Finland with additional offices in Tornio, Espoo, Lahti, Kuopio, and Olkiluoto. Mitta Oy operates as a subsidiary of Suomen Yritysmyynti Oy.</t>
  </si>
  <si>
    <t>Helmet Business Mentors Oy</t>
  </si>
  <si>
    <t>Suomen Yritysmyynti Oy</t>
  </si>
  <si>
    <t>uas; terrain models; surveying; rental services; rental; point clouds; modelling; maps; machine control; laser; geo; clouds; cable; scanning; terrain; models; technique; surveying equipment; surveying and mapping; subterranean; spatial data; scanning services; renovation; referred; quantity; pits; orthophotos; models and point; mapping services; laser scanning services; laser scanning; geodetic; excavations; elevator; echo; earthworks; dimensions; calculation; borehole; base station; base maps; setup; base; oy; keeping; gathering; urban planning; bridge; spatial; documentation</t>
  </si>
  <si>
    <t>uas; terrain models; surveying; rental services; rental; point clouds; modelling; maps; machine control; laser; geo; clouds; cable; scanning; terrain; models; technique; surveying equipment; surveying and mapping; subterranean; spatial data; scanning services; renovation; referred; quantity; pits; orthophotos; models and point; mapping services; laser scanning services; laser scanning; geodetic; excavations; elevator; echo; earthworks; dimensions; calculation; borehole; base station; base maps; setup; base; oy; keeping; gathering; urban planning; bridge; spatial; documentation; rock; shafts; station; mass; geological; road; property; urban; built</t>
  </si>
  <si>
    <t>http://www.maplecroft.com</t>
  </si>
  <si>
    <t>Verisk Maplecroft, a risk analytics, research, and strategic forecasting company, provides risk analytics and advisory services. It offers technological solutions to identify emerging trends, business opportunities, and risks to investments and supply chains worldwide; Global Risks Forecast, a daily analysis and forecasting service that delivers critical insight into the issues that really count; and risk indices and interactive maps that evaluate the key political, economic, societal, and environmental risks for all countries down to subnational levels. The company also provides reports and analysis to provide vital insights into the key risks affecting multinational companies, governments, and NGOs; Supply Chain Management Tool that supports clients to meet responsible and strategic sourcing objectives and to evaluate their own operations/manufacturing facilities; and Global Risks Calculator, an analytics innovation that empowers customers to build their own country and issue risk scorecards, maps, and risk assessments. In addition, it offers Maplecroft Terrorism and Security Dashboard that offers near real-time monitoring of dynamic terrorism and security risks to operations, assets, investments, personnel, and supply chains; and Maplecroft Growth Opportunities Dashboard, a tool that helps consumer-facing organizations search, analyze, and compare the worldÂ’s key growth locations and their potential over the next ten years. The company provides its services for agro-commodities, construction and engineering financial services, ICT and telecoms, logistics and transportation, mining, oil and gas, and pharmaceutical and healthcare sectors. Verisk Maplecroft was formerly known as Maplecroft.NET Limited. As a result of acquisition of Maplecroft.NET Limited by Verisk Analytics, Inc., Verisk Maplecroft's name was changed. The company was founded in 2001 and is based in Bath, United Kingdom. As of December 8, 2014, Verisk Maplecroft operates as a subsidiary of Verisk Analytics, Inc.</t>
  </si>
  <si>
    <t>Verisk Analytics, Inc.</t>
  </si>
  <si>
    <t>Global Risks Portfolio; Maplecrofts Global Risks; Global Risks Forecast; risk indices; environmental risks; key risks; Risk Atlases; quantitative risk indices; extra-financial risks; thematic Risk Atlases; global risk analytics; reputational risks; ground-breaking risk management; comparable risk profiles; state-of-the-art mapping technology; supply chains; Maplecrofts senior analysts; horizon scanning solutions; Maplecrofts extensive portfolio; risk calculators; global business environment; customisable Interactive Dashboards; Maplecroft webinar series; climate change vulnerability; resource security; Maplecrofts proprietary analytics; highly specialised reports; best practice policies; analysis; risk landscape; risk worldwide; global organisations; daily analysis; global operations; Portfolio combines; interactive maps; complex issues; key issues; sector level; Country scorecards; national maps; Maplecrofts portfolio; sector analysis; subnational levels; critical insight; human rights; future scenarios; regime stability; data sources; natural hazards</t>
  </si>
  <si>
    <t>monitors; monitored; monitor; maps; insights; insight; indices; identification; gis; financial; scorecards; forecast; political; organisations; country; interactive; rights; countries; portfolio; climate; enable; series; national; zones; vulnerability; vital; vault; updated; terrorism; subscribers; stakeholders; stability; specialised; solutions that enable; senior; scanning solutions; researched; reputational risks; reputational; recommended; reaching; quantitative; provide guidance; proprietary analytics; produced; portfolio includes; policies; ngos; multinational; monitor and manage; logical; landscape; labour; interactive dashboards; individual assets; impacting; human rights; horizon; hazards; governance; global operations; full spectrum; forecasting; extra; extensive portfolio; expert analysis; draw; discuss; cost efficient; corruption; comparison; comparable; bank; assessing; annually; analysis to provide; align; ahead; affect; accessed; policy; pipelines; derived; scenarios; overview; implemented; humanitarian; resource; stress; actions; sustainability; governments; employees; drivers; count; evaluate; awareness; spectrum; scanning; law</t>
  </si>
  <si>
    <t>94074a9c2e4ed3229bb8bcdc87c25906</t>
  </si>
  <si>
    <t>Becquerel Laboratories Inc.</t>
  </si>
  <si>
    <t>http://www.becquerellabs.com</t>
  </si>
  <si>
    <t>Becquerel Laboratories Inc. provides elemental analysis, using radioactivity to analyze radioactive and non-radioactive materials. It offers neutron activation analysis in the areas of geological exploration and characterization; pottery, provenance, ceramics, clays, obsidian, and chert; coal, bottom ash, and fly ash; environmental; luminescence dating; plastics, polymer, fuel, oil, medical devices, paint, and tissue; short lived; uranium; prompt gamma; rare earth elements; platinum group elements; quartz, aluminum oxide, graphite, and glass; and food, humus, trees, grass, and biomass. The company also provides radiological analysis in the areas of drinking water; radon, gamma-spectrometry, norm, sediment age dating, radio-nuclides in food, and uranium; and specific tests for various radio-nuclides. Becquerel Laboratories offers a range of testing options in radiological and neutron activation disciplines, such as alpha-spectrometry, beta-counting, delayed neutron counting, gamma-spectrometry, liquid scintillation counting, and neutron activation. It serves environmental, monitoring projects, clean-up projects, hydro-geology, geochemistry, industrial, mining exploration, research, contaminant testing, coal testing, plastics testing, laboratories, and water regulation industry sectors in Canada, the United States, and internationally. The company was founded in 1982 and is based in Mississauga, Canada. As of June 7, 2012, Becquerel Laboratories Inc. operates as a subsidiary of Maxxam Analytics, Inc.</t>
  </si>
  <si>
    <t>spectrometry; radio; gamma; fly; counting; activation; uranium; radiological; radioactive; dating; ash; elements; tissue; specific tests; sediment; rare earth; rare; radiological analysis; radioactive materials; quartz; prompt; pottery; polymer; platinum group; platinum; oxide; monitoring projects; medical devices; graphite; geochemistry; elemental; contaminant; clays; biomass; beta; alpha; age; offers a range; regulation; disciplines; characterization; ceramics; hydro; paint; geology; bottom; glass; clean; geological; short</t>
  </si>
  <si>
    <t>spectrometry; radio; gamma; fly; counting; activation; uranium; radiological; radioactive; dating; ash; elements; tissue; specific tests; sediment; rare earth; rare; radiological analysis; radioactive materials; quartz; prompt; pottery; polymer; platinum group; platinum; oxide; monitoring projects; medical devices; graphite; geochemistry; elemental; contaminant; clays; biomass; beta; alpha; age; offers a range; regulation; disciplines; characterization; ceramics; hydro; paint; geology; bottom; glass; clean; geological; short; earth; aluminum; fuel; specific</t>
  </si>
  <si>
    <t>http://zoner.ag</t>
  </si>
  <si>
    <t>Precision agriculture web-based platform. Precision agriculture web-based software to analyze productivity of your fields.
Zoner.ag is a software solution created by IntelMax Corp. to organize, store, and analyze information in precision agriculture. The system carries out the analysis of satellite images, aerial imagery, yield monitor data and soil EC, terrain and other georeferenced data. In addition, Zoner.ag provides detailed real-time information about the weather in each field and allows for crop disease forecasting.
Our technology helps to increase yield by 8-10%, efficiency of use of mineral fertilizers by up to 40%, and saves 20-30% of pesticides.
More info at http://zoner.ag/.</t>
  </si>
  <si>
    <t>software solution; monitor; imagery; crop; ag; aerial imagery; web based; web based platform; technology helps; system carries; satellite images; pesticides; organize; info; georeferenced; forecasting; fertilizers; ec; carries; based software; based platform; web; saves; corp; created; weather; images; terrain; soil; store; detailed; productivity; satellite; increase; fields; efficiency</t>
  </si>
  <si>
    <t>Certain data and content provided by https://www.crunchbase.com/organization/zoner-ag</t>
  </si>
  <si>
    <t>2544a031a2f9f7e35b945cb952879563</t>
  </si>
  <si>
    <t>Creative Machining Technologies, Inc.</t>
  </si>
  <si>
    <t>http://www.cmtinc.us</t>
  </si>
  <si>
    <t>Creative Machining Technologies, Inc. operates as a multi-functional machining facility. The company offers ground pins, planetary pins, shafts, retainers, special critical, and safety related fasteners; shifter shafts, brake pins and pistons, machined plates, bushings, spacers, consigned machining, and assemblies; hubs, gear cases, pins, and machining of consigned castings; pistons, caps, rod guides, and cushions; jackshafts, connecting rods, flywheels, clutch hub and drum assemblies, and fork assemblies; engine parts and service tools; and measurement and metering products, such as sensor insulators. It serves heavy construction equipment, petroleum, transportation, agricultural equipment, mining, defense, and packaging industries. The company was founded in 2003 and is based in East Moline, Illinois.</t>
  </si>
  <si>
    <t>East Moline</t>
  </si>
  <si>
    <t>pins; machining; machined; gear; castings; shafts; spacers; retainers; multi functional; metering; insulators; hubs; guides; fork; fasteners; engine parts; drum; cushions; connecting rods; caps; bushings; brake; agricultural equipment; connecting; planetary; hub; creative; plates; functional; petroleum; facility</t>
  </si>
  <si>
    <t>bb2c0d92e5e2c3930da94455a957a2e3</t>
  </si>
  <si>
    <t>Position Partners Pty Ltd.</t>
  </si>
  <si>
    <t>http://www.positionpartners.com.au</t>
  </si>
  <si>
    <t>Position Partners Pty Ltd. distributes positioning and machine control solutions for surveying, civil works, and building activities. It offers lasers and levels, such as construction lasers, interior lasers, grade and pipe lasers, and machine receivers; machine systems, including 2D machine controls, 3D machine controls, on-board weighing products, mining machine guidance products, piling and landfill machine guidance products, haul count solutions, and telematics; and GNSS systems, such as integrated GNSS products, modular GNSS products, GNSS antennas, and GNSS data radios. The company also provides total stations and theodolites, including manual, robotic, and monitoring total stations; field controllers, such as windows mobile controllers and windows tablets; and 3D scanning and mapping products, including mobile mapping products and 3D laser scanners. In addition, it offers remotely piloted aircraft UAS products; sub-surface detection products, such as autonomous surface vehicles (ASVs), ground penetrating radars (GPRs), and cable locators; software solutions, including building information modelling (BIM), survey, civil construction, and point cloud and processing software; and accessories, such as survey and construction accessories. Further, the company provides services, including campus training, hire and rentals, repairs and maintenance, and support services. It serves survey and geospatial, building construction, civil construction, specialty applications, and mining industries. Position Partners Pty Ltd. was incorporated in 2008 and is based in Campbellfield, Australia.</t>
  </si>
  <si>
    <t>Campbellfield</t>
  </si>
  <si>
    <t>uas; surveying; survey; surface vehicles; specialty; software solutions; robotic; rentals; remotely piloted; remotely; radios; processing software; point cloud; piloted; machine control; lasers; laser; landfill; gnss; geospatial; cloud; civil; cable; autonomous; aircraft; total stations; civil construction; windows; guidance; position; total; controllers; stations; partners; theodolites; telematics; specialty applications; remotely piloted aircraft; pipe lasers; piloted aircraft; piling; penetrating radars; modelling; mining machine; machine systems; machine control solutions; locators; laser scanners; interior; hire</t>
  </si>
  <si>
    <t>uas; surveying; survey; surface vehicles; specialty; software solutions; robotic; rentals; remotely piloted; remotely; radios; processing software; point cloud; piloted; machine control; lasers; laser; landfill; gnss; geospatial; cloud; civil; cable; autonomous; aircraft; total stations; civil construction; windows; guidance; position; total; controllers; stations; partners; theodolites; telematics; specialty applications; remotely piloted aircraft; pipe lasers; piloted aircraft; piling; penetrating radars; modelling; mining machine; machine systems; machine control solutions; locators; laser scanners; interior; hire; haul; ground penetrating radars; gprs; field controllers; construction lasers; civil works; autonomous surface; weighing; tablets; antennas; radars; receivers; count; penetrating; ground penetrating; scanning; manual; levels; modular; positioning; board; grade; activities</t>
  </si>
  <si>
    <t>0e2280c4a30bcc383e15600b417cb40f</t>
  </si>
  <si>
    <t>Martin Marietta Magnesia Specialties, LLC</t>
  </si>
  <si>
    <t>http://www.magnesiaspecialties.com</t>
  </si>
  <si>
    <t>Martin Marietta Magnesia Specialties, LLC manufactures magnesium oxide and magnesium hydroxide products. It offers magnesium hydroxide powder and slurry products; light burned, hard burned, dead burned, and specialty magnesium oxide products; and dolomitic lime products. The company provides its products for various applications in agricultural, electrical steel, flame retardant, food grade, fuel additive, glass, mining, power generation, pulp and paper, refractory and steelmaking, rubber and plastic, wastewater treatment, water treatment, and other industrial markets. It serves customers through a network of chemical distributors and freight forwarders worldwide. The company was incorporated in 1988 and is headquartered in Baltimore, Maryland. It has manufacturing facilities in Manistee, Michigan; and Woodville, Ohio. Martin Marietta Magnesia Specialties, LLC operates as a subsidiary of Martin Marietta Materials, Inc.</t>
  </si>
  <si>
    <t>Martin Marietta Materials, Inc.</t>
  </si>
  <si>
    <t>treatment; specialty; specialties; oxide; additive; wastewater treatment; steelmaking; slurry; rubber and plastic; retardant; refractory; manufacturing facilities; magnesia; lime; fuel additive; flame retardant; flame; freight; powder; hard; glass; grade; light; fuel; facilities</t>
  </si>
  <si>
    <t>d361d2a81ddc9903b907e9e2cc7072d9</t>
  </si>
  <si>
    <t>Wawasan TKH Holdings Berhad</t>
  </si>
  <si>
    <t>Wawasan TKH Holdings Berhad, an investment holding company, which through its subsidiaries engages in the manufacture and trading of disposable foodwares in Malaysia and internationally. The company operates through three segments: Investment Holding, Manufacturing Disposable Foodwares, and Mining. Its products comprise starch based biodegradable and bio-based products, and additive based foam and plastic products. Wawasan TKH Holdings Berhad also engages in the mining, production, and sale of refined kaolin. The company was formerly known as Greatpac Holdings Berhad and changed its name to Wawasan TKH Holdings Berhad in May 2006. Wawasan TKH Holdings Berhad was incorporated in 2001 and is based in Petaling Jaya, Malaysia. As on July 11, 2014, Wawasan TKH Holdings Berhad operates as a subsidiary of Wawasan TKH Sdn. Bhd.</t>
  </si>
  <si>
    <t>Petaling Jaya</t>
  </si>
  <si>
    <t>Selangor</t>
  </si>
  <si>
    <t>Malaysia</t>
  </si>
  <si>
    <t>Wawasan TKH Sdn. Bhd.</t>
  </si>
  <si>
    <t>WWTKH (Bursa Malaysia)</t>
  </si>
  <si>
    <t>investment holding; additive; holdings; holding; three segments; starch based; starch; refined; bio; trading; three</t>
  </si>
  <si>
    <t>919d52e9-bd82-a37f-15f0-1e5150bbd340</t>
  </si>
  <si>
    <t>Industrial Business Solutions</t>
  </si>
  <si>
    <t>http://www.ibs-partners.com</t>
  </si>
  <si>
    <t>Industrial Business Solutions is an Engineering and Technology company providing field service and software. Industrial Business Solutions is an international services and software company providing solutions to control operational risk in high risk industrial environments.
IBS was established as an owners Consulting Services and Business Systems Company servicing industrial production and manufacturing facilities in the Oil &amp; Gas, Refining, and Power and Mining market. IBS is structured into two business divisions. The plant and capital project services division and Systems division.
Continuum EdgeÃ‚:registered:, comprised of a collection of advanced web applications, manages the entire safety spectrum of industrial operations and critical safety communications. Click below to see how IBS can improve your execution of daily operations. 
ContinuumEdge is a web based management system designed to dramatically improve work processes, asset information, change management, and overall effectiveness of job planning, preparation and execution.
With a modular structure, ContinuumEdge is comprised of three different types of modules that work in unison to provide a system management solution tailor made to your needs.
Application Modules include:
Ã¢â‚¬Â¢Completions &amp; Commissioning Management System (CCMS),
Ã¢â‚¬Â¢Safety Risk Management System (SRMS),
Ã¢â‚¬Â¢Operability Development Management System (ODMS)
Sub-Modules are the building blocks used to tailor the ContinuumEdge system specifically to your organizationÃ¢â‚¬:tm:s requirements. Currently over 30 sub modules are available, with more being developed all the time. So if you have a specific function that needs to be managed, we can develop a module for it.
Sub-Modules include; Motor Management &amp; Efficiency Calculator, Instrument Calibration, Loop Testing, and many more.
ContinuumEdge is designed to:
Ã¢â‚¬Â¢Centralize information required for risk analysis and safety document development,
Ã¢â‚¬Â¢Standardize the development and Ã¢â‚¬Å“linkingÃ¢â‚¬Â of Critical Safety Documentation,
Ã¢â‚¬Â¢Manage detailed plant information and eliminate inaccurate or conflicting data,
Ã¢â‚¬Â¢Improve Document Searching through information integration and advanced queries, and
Ã¢â‚¬Â¢Communicate with other applications to improve change management
All applications are available in English, Spanish, and Portuguese.</t>
  </si>
  <si>
    <t>Murray</t>
  </si>
  <si>
    <t>tailor; critical safety; commissioning; execution; modules; document; improve; web applications; tm; services and software; searching; safety communications; registered; queries; portuguese; operability; modular structure; loop; industrial operations; inaccurate; field service; engineering and technology; dramatically improve; dramatically; completions; building blocks; job; web; preparation; communicate; structured; documentation; blocks; spectrum; module; effectiveness; web based; capital; function; detailed; currently; calibration; entire; modular; types; motor; structure; collection; three; international</t>
  </si>
  <si>
    <t>tailor; critical safety; commissioning; execution; modules; document; improve; web applications; tm; services and software; searching; safety communications; registered; queries; portuguese; operability; modular structure; loop; industrial operations; inaccurate; field service; engineering and technology; dramatically improve; dramatically; completions; building blocks; job; web; preparation; communicate; structured; documentation; blocks; spectrum; module; effectiveness; web based; capital; function; detailed; currently; calibration; entire; modular; types; motor; structure; collection; three; international; efficiency; operational; requirements; specific</t>
  </si>
  <si>
    <t>Certain data and content provided by https://www.crunchbase.com/organization/industrial-business-solutions</t>
  </si>
  <si>
    <t>3f86e7e116f958a1f5dfad8b05b19088</t>
  </si>
  <si>
    <t>Lincoln Helios (India) Ltd.</t>
  </si>
  <si>
    <t>http://www.lincolnindia.com</t>
  </si>
  <si>
    <t>Lincoln Helios (India) Ltd. designs, manufactures, and supplies lubrication products and systems in India. It offers spray systems for cement, power, chemical and fertilizer, and steel and other metallurgical industries; multiline systems for material handling, chemical and fertilizer, sugar, machine tools, and steel and other metallurgical industries; dual line systems for sugar, cement, material handling, earthmoving and mining, and steel and other metallurgical industries; ink transfer systems for printing applications; oil circulation systems for steel, paper, and cement industries, as well as machine tools, petrochemicals/refineries, and power plants; chain lubrication systems for of chain drives and conveyors; single line parallel systems for tyres and glasses, as well as earthmoving and mining industry; and single line progressive systems for earthmoving and mining, and automobile industries, as well as machine tools. The companyÂ’s services include installation and commissioning support for the lubrication systems; post-sales service support; trainings and seminars; and annual maintenance contracts. It exports its products to Lincoln Germany and the United States. Lincoln Helios (India) Ltd. was founded in 1993 and is based in Bengaluru, India. Lincoln Helios (India), Ltd. operates as a subsidiary of Lincoln Gmbh.</t>
  </si>
  <si>
    <t>SKF AB</t>
  </si>
  <si>
    <t>printing; petrochemicals; lubrication; earthmoving; commissioning; automobile; sugar; fertilizer; metallurgical; chain; material handling; transfer systems; seminars; sales service; progressive; parallel; maintenance contracts; installation and commissioning; ink; circulation; automobile industries; annual; spray; refineries; dual; post; exports; conveyors; drives; transfer</t>
  </si>
  <si>
    <t>91bdac26aee5c01c56486e11a8688294</t>
  </si>
  <si>
    <t>Amtex Systems, Inc.</t>
  </si>
  <si>
    <t>http://www.amtexsystems.com</t>
  </si>
  <si>
    <t>Amtex Systems, Inc. provides system integration and IT software solutions to customers worldwide. It offers business intelligence, testing, software development, technology consulting, business process outsourcing, e-learning, product engineering, infrastructure management, and enterprise technology integration services. The company also provides WebFOCUS Cloud Express, a managed service that brings BI toolsets to the G-Cloud platform; BI Jumpstart Program that develops and shares BI reports and dashboards to public sector organizations; big data analytics solutions; and other services. In addition, the company engages in mining and trading metals and minerals, such as nickel, copper, and coal. It serves customers in industries, which comprise aerospace and defense, banking, computer software, consumer electronics, consumer packaged goods, energy, government, health care, hi tech, hospitality and leisure, insurance, and manufacturing. Amtex Systems, Inc. was founded in 1997 and is based in New York, New York with additional offices in New York, London, Tanzania, Dubai, Singapore, and Australia. It has an offshore development center in Chennai, India.</t>
  </si>
  <si>
    <t>software solutions; learning; data analytics; cloud; business intelligence; big data; big; bi; technology integration; shares; reports and dashboards; offshore development; offers business intelligence; jumpstart; infrastructure management; express; engages in mining; data analytics solutions; cloud platform; big data analytics; bi reports; analytics solutions; nickel; trading; copper; offshore; center; program</t>
  </si>
  <si>
    <t>aa30f1249fa13ff0a1fd3adc1a09752f</t>
  </si>
  <si>
    <t>Ringfeder Power Transmission GMBH</t>
  </si>
  <si>
    <t>http://www.ringfeder.com</t>
  </si>
  <si>
    <t>RINGFEDER POWER TRANSMISSION GMBH designs and manufactures premium components in the fields of shock-absorbing and keyless connection technologies. It offers internal clamping and external clamping locking devices; shock absorbing devices; assemblies; metal bellows; friction springs; and couplings that are primarily used in heavy-duty engineering, such as mining and construction machinery, iron and steel production technology, pumps and compressors, cement works, and offshore technology. The companyÂ’s products have applications in automation and linear technique, bottling industry, engineering products, transportation, machine industry, mining, and conventional and renewable energy applications. Its products are available direct from company; and through sales and marketing network in Central Europe, Western Europe, Eastern Europe, Asia, Africa, China, Australia, India, North and Central America, and South America. RINGFEDER POWER TRANSMISSION GMBH was formerly known as RINGFEDER Trailer Couplings and Machine Elements. The company was founded in 1922 and is headquartered in GroÃŸ-Umstadt, Germany. RINGFEDER POWER TRANSMISSION GMBH operates as a subsidiary of VBG Group AB (publ).</t>
  </si>
  <si>
    <t>GroÃŸ-Umstadt</t>
  </si>
  <si>
    <t>Hessen</t>
  </si>
  <si>
    <t>VBG Group AB (publ)</t>
  </si>
  <si>
    <t>pumps; construction machinery; compressors; clamping; absorbing; shock; central; western; technique; steel production; pumps and compressors; production technology; premium; power transmission; north; mining and construction; machine industry; locking; keyless; iron and steel; internal clamping; friction; external clamping; bottling; bellows; america; couplings; connection; offshore; external; heavy duty; internal; conventional; renewable energy; renewable; duty; fields; transmission</t>
  </si>
  <si>
    <t>ed8d5b9d8ba3a8270a364bbf87ee1ea9</t>
  </si>
  <si>
    <t>FERRAM, a.s.</t>
  </si>
  <si>
    <t>http://www.ferram.cz</t>
  </si>
  <si>
    <t>FERRAM, a.s manufactures mechanical engineering products. It also sells building materials. The company operates in three divisions: building materials, engineering plant, and engineering. The building materials division supplies concrete products, insulating materials, ceramic wall and floor tiling, gypsum plasterboard, chemical products, ready-mixed mortars and cements, and walling materials to trading and construction companies, as well as individuals. The engineering plant division produces machines and components, such as incinerators, cranes, lifting platforms, conveyor/mining/handling equipment, and other special machines, as well as components for cable car systems for ski resorts. The engineering division engages in the mining and machine industries design and engineering; identification, organization, and management of new mechanical engineering projects; and development of new products. It serves mining, machine, building, paper, and foodstuff industries. The company was founded in 1991 and is based in Opava, the Czech Republic. It has operations in Opava, Ostrava, and Olomouc.</t>
  </si>
  <si>
    <t>Opava</t>
  </si>
  <si>
    <t>well as components; three divisions; special machines; resorts; machine industries; identification; gypsum; foodstuff; design and engineering; cranes; car; cable; serves mining; mixed; lifting; ceramic; individuals; floor; wall; handling equipment; trading; conveyor; concrete; ready; three; platforms; produces</t>
  </si>
  <si>
    <t>ef23c7fdcbd3d5274e288ebf4b26307a</t>
  </si>
  <si>
    <t>ARVENI s.a.s.</t>
  </si>
  <si>
    <t>http://www.arveni.fr</t>
  </si>
  <si>
    <t>ARVENI s.a.s. designs, produces, and sells microgenerators. It offers pulse microgenerators that convert mechanical energy to electricity; and vibration energy harvesters for electric motors, ventilations, fans, pumps, gear-boxes, power plants, rail/road/air transportations, continuous processes, oil and gas machinery, mining machinery, and paper/pulp process applications. The company also provides building automation solutions, such as remote controls, wall-mounted switches, doors and windows opening detectors, and wireless sensor networks; and industrial automation solutions, including conditional maintenance sensors and asset tracking GPS/GPRS. ARVENI s.a.s. was incorporated in 2009 and is based in Cremieu, France.</t>
  </si>
  <si>
    <t>Cremieu</t>
  </si>
  <si>
    <t>pumps; networks; mining machinery; industrial automation; gear; automation solutions; wireless sensor networks; wireless sensor; sensor networks; remote controls; opening; harvesters; gprs; gear boxes; electric motors; windows; fans; doors; convert; pulse; asset tracking; wall; electricity; detectors; boxes; mounted; vibration; road; motors; gps; continuous; produces; tracking; wireless</t>
  </si>
  <si>
    <t>http://higheye.ca</t>
  </si>
  <si>
    <t>High Eye Aerial Imaging Inc. provides unmanned aerial vehicle imaging services in Canada. The company focuses on aerial surveying and mapping aspects, as well as offers services in the areas of aerial photography, aerial videography, inspection, high definition ortho mosaic image, high definition video, cut/fill quantity analysis, and construction image and video aspects. It provides its services for various applications in the fields of engineering, construction and civil, aggregate and mining, environmental planning and monitoring, agriculture, landscaping, forestry, industrial/commercial, archeology, and special event projects. The company was founded in 2012 and is based in Wasaga Beach, Canada.</t>
  </si>
  <si>
    <t>unmanned aerial vehicle; Aerial Vehicle Systems; definition aerial videography; quality aerial images; aerial vehicle imaging; art Unmanned Aerial; aerial surveying; Definition Aerial Photography; state-of-the-art Unmanned Aerial; aerial imaging services; multi rotor VTOL; aerial imagery needs; long endurance UAV; high definition; aerial mapping; aerial promotions; high definition ortho; high definition video; multi rotor UAV; cut/fill quantity analysis; Orthographic Mosaic Mapping; fixed wing; special event projects; completely different perspective; larger mapping; mapping aspects; video aspects; offers services; HD video; mosaic image; ortho mosaics; construction image; HD photography; Quantity Reports; environmental planning; various applications</t>
  </si>
  <si>
    <t>wing; unmanned aerial vehicle; unmanned aerial; uav; surveys; surveying; specialties; rotor; photography; mosaics; mosaic; low altitude; inspections; inspection; imagery; high definition; geo; endurance; civil; altitude; aircraft; aerial vehicle; aerial photography; aerial mapping; aerial imaging; aerial images; aerial imagery; definition; vehicle systems; multi rotor; fixed wing; aerial vehicle systems; vtol; quantity; perspective; ortho; mapping and surveying; manned aircraft; imaging services; hd; fill; aerial surveying; aspects; images; cut; manned; imaging; fixed; image; well as offers; watershed; surveying and mapping; stockpile; slope; promotions; landscaping; kinds; high definition video; hd video; hd photography; fields of engineering; environmental planning; definition video; construction and civil; captured; archeology; agricultural applications; aggregate and mining; completely; sized; aggregate; event; offering; forestry; specializes; fields</t>
  </si>
  <si>
    <t>6ffb72489874bf032a2a9a2afd3cbed3</t>
  </si>
  <si>
    <t>General Research Institute for Nonferrous Metals</t>
  </si>
  <si>
    <t>http://www.grinm.com</t>
  </si>
  <si>
    <t>General Research Institute for Nonferrous Metals provides research and development of nonferrous metals. It offers microelectronic and photoelectronic materials and optical evaporation materials; rare earth materials, such as rare earth metals, alloys and targets, luminescent materials, and magnets materials; special alloy powder and powder metallurgy materials; corrosion control products; and sacrificial anodes. The company also provides research and development services in various areas, such as rare and precious metals materials, energy technology and materials, superconductor materials, nano technology and materials, infrared optical materials, nonferrous metals processing technology, advanced mineral processing and metallurgy, nonferrous metal composites, and materials analysis and testing. In addition, it offers mechanical and electrical equipment development services, such as researching, designing, manufacturing, and furnishing broilers(chicken) slaughtering, duck(goose) slaughtering, and rabbit processing machines, as well as poultry further processing products, such as automatic temperature control cookers, ovens, and fryers. The company was founded in 1952 and is based in Beijing, China.</t>
  </si>
  <si>
    <t>nonferrous; rare; rare earth; powder; metallurgy; earth; optical; temperature control; superconductor; researching; processing technology; processing machines; precious metals; poultry; ovens; nonferrous metal; nano; microelectronic; mechanical and electrical; materials analysis; magnets; institute; goose; evaporation; energy technology; composites; anodes; precious; alloys; infrared; designing; alloy; temperature; automatic</t>
  </si>
  <si>
    <t>41cec48ed6fbc64d3ed6e95aa5987bf3</t>
  </si>
  <si>
    <t>Ducommun Incorporated</t>
  </si>
  <si>
    <t>http://www.ducommun.com</t>
  </si>
  <si>
    <t>Ducommun Incorporated provides engineering and manufacturing products and services primarily to the aerospace, defense, industrial, natural resources, medical, and other industries in the United States. The company operates through two segments, Electronic Systems (ES) and Structural Systems (SS). The ES segment offers cable assemblies and interconnect systems; printed circuit board assemblies; higher-level electronic, electromechanical, and mechanical assemblies; radar enclosures; aircraft avionics racks; shipboard communications and control enclosures; wire harnesses; and other high-level complex assemblies. It also supplies engineered products, including illuminated pushbutton switches and panels for aviation and test systems; microwave and millimeter switches and filters for radio frequency systems and test instrumentation; and motors and resolvers for motion control. In addition, this segment provides engineering expertise for aerospace system design, development, integration, and test. The SS segment designs, engineers, and manufactures contoured aluminum, titanium, and Inconel aero structure components; structural assembly products, such as winglets, engine components, and fuselage structural panels; and metal and composite bonded structures and assemblies comprising aircraft wing spoilers, large fuselage skins, rotor blades on rotary-wing aircraft and components, flight control surfaces, and engine components. The company serves commercial and military fixed-wing and rotary-wing aircraft, and space programs, as well as non-aerospace applications for the industrial automation, medical, and other end-use markets. Ducommun Incorporated was founded in 1849 and is headquartered in Carson, California.</t>
  </si>
  <si>
    <t>Carson</t>
  </si>
  <si>
    <t>(Moved) airborne / unmanned aerial / missile / weapon 1</t>
  </si>
  <si>
    <t>(Moved) aircraft / rotary wing / institute / wing 1</t>
  </si>
  <si>
    <t>DCO (New York Stock Exchange)</t>
  </si>
  <si>
    <t>Ducommun LaBarge Technologies; Ducommun Miltec; Ducommun Incorporated; Ducommun AeroStructures; Charles Ducommun; program management services; aerospace industry; manufacturing services company; business unitsâ€”Ducommun AeroStructures; military aerospace end; engineering services company; complex structural components; electronics manufacturing services; complex electronic/mechanical assemblies</t>
  </si>
  <si>
    <t>wing; rf; propulsion; nasa; milling; machining; helicopters; helicopter; flight; circuit; cable; aircraft; missile; incorporated; forming; three business; subassemblies; program management services; program management; military aircraft; high reliability; business units; electromechanical; wide variety; supplier; complex; jet; diverse; structures; variety; aluminum; reliability; command; center; wireless communications; warheads; ventures; titanium; talent; systems for defense; supplier to leading; stretch; space shuttle; space qualified; southern; sophisticated electronic; solve complex; simulations; shuttle; services for high; qualified; proactively; printed; principally; preferred supplier; preferred; operational excellence; opened; motion control devices; motion control; missiles; missile defense; microwave; manufacturing and engineering; lethality; launch vehicles; knowledge base; jet aircraft; interconnect; inconel; including commercial; high cost; heavy lift; global customer base; global customer; fuselage; full spectrum; flight control; evolving; engineering and manufacturing; defense industry; control devices; contoured; components for commercial; communications industries; cockpit; charles; bond; boeing; blades; blackhawk; avionics; program; signal processing; design and development; assisted; satellites; excellence; three; surfaces</t>
  </si>
  <si>
    <t>http://www.pacificbio.co.kr</t>
  </si>
  <si>
    <t>Pacific Bio Co., Ltd. offers installation of air conditioning and heating systems. The company operates its business through three segments: system air conditioner business segment, machine equipment construction segment, and other segment. Its system air conditioner business segment provides installation services for system air conditioners and ventilation air conditioning systems in public institutions, commercial buildings and high-rise buildings. The company's machine equipment construction segment offers plant construction and machine equipment construction. Its other segment offers soil and gravel mining. The company also manufactures bio energy fuel and heavy oil. It caters to buildings and offices of construction companies, government offices, and schools. The company has strategic alliances with LG Electronics, Inc. The company was formerly known as L Energy Co., Ltd. and changed its name to Pacific Bio Co., Ltd. in July, 2015. Pacific Bio Co., Ltd. was founded in 1997 and is headquartered in Seoul, South Korea.</t>
  </si>
  <si>
    <t>CP Partners LLC; Golden Bridge Investment &amp; Securities Co., Ltd, Investment Arm; KTC-NP-Growth Champ 2011-2 PEF; Sejong Mutual Savings Bank Co.,Ltd., Investment Arm; Soo Value Co.,Ltd.</t>
  </si>
  <si>
    <t>A060900 (KOSDAQ); A060900 (KOSDAQ)</t>
  </si>
  <si>
    <t>machine equipment; bio; pacific; conditioner; air conditioner; three segments; strategic alliances; services for system; rise buildings; rise; offers installation; installation services; high rise buildings; high rise; heating systems; gravel; conditioners; commercial buildings; business through three; alliances; air conditioners; schools; caters; soil; heating; three; fuel</t>
  </si>
  <si>
    <t>http://www.pcme.com</t>
  </si>
  <si>
    <t>PCME Ltd. engages in the design, development, manufacture, and supply of compliance measurement instruments, continuous particulate emission monitors, and filter performance monitors for industrial processes worldwide. It offers particulate measurement systems, filter leak monitors, dust gross filter failure detectors, rugged sensor options, and software; and setup packages, calibration, configuration and alarm setting, and service support contracts and responsive services. The company serves pharmaceutical, lead and non-ferrous, chemical, incineration, mineral, metals, food, tobacco, power generation and combustion, ceramic, detergent, and cement industries. PCME Ltd. was founded in 1990 and is based in St. Ives, United Kingdom. As of July 20, 2014, PCME Ltd. operates as a subsidiary of Environnement S.A.</t>
  </si>
  <si>
    <t>Environnement S.A.</t>
  </si>
  <si>
    <t>particulate measurement systems; particulate emission monitors; continuous particulate emission; Gross Filter Failure; Particulate Emission Monitoring; particulate emission concentrations; particulate emitting industries; Filter Performance Monitors; particulate arrestment plant; Filter Leak Monitors; Dust Gross Filter; filter plant performance; particulate monitoring; particulate loadings; Filter Failure Detectors; filter performance monitoring; bag filter failure; PCME Service Engineers; faulty filter media; isokinetic gravimetric test; stringent regulatory requirements; PCME offer; increase plant effectiveness; Monitors continuously monitor; international regulatory requirements; Bag Leak Detectors; arrestment plant malfunction; filter deterioration; Burst Bag Detectors; application specific accuracy; filtration media; isokinetic sampling; challenging technical field; standard reference method; tailored service solution; setup packages; specific customer requirements; Service Support Contracts; International sampling standards; basic setup assistance; immediate reactive maintenance; best available data; track significant increases; reactive callout options; test house partners; rapid breakdown response; emission sources; environmental performance; broad range; comprehensive range</t>
  </si>
  <si>
    <t>particulate; monitors; monitoring system; monitor; manufacture and supply; inspection; commissioning; emission; filter; gross; bag; setup; leak; tailored; packages; regulatory requirements; reactive; indicate; filtration media; emission monitoring; calibrated; detectors; filtration; regulatory; emissions; configured; monitoring solutions; sampling; feedback; media; functionality; extended; alarms; calibration; meet; maximum; continuously; reduces; dust; broad; national; continuous; operators; standards; requirements; international; accuracy; whilst; variety of services; solutions to meet; scrubbers; scheduled; satisfy; row; routine; rigorous; responsive; reference; reducing costs; range of industries; provide operators; preventative maintenance; plant operators; period; overflow; optimum; offer a variety; monitoring and process; minimise; meet specific; manner; legislative; leak detectors; labour; intervention; international regulatory; installation and commissioning; inspection and repair; indication; harsh environments; emitting; early indication; dryers; discuss; detector; deliver maximum; data logging; customer requirements; control units; continuously monitor; consistency; concentrations; comprehensive range; complete turnkey; compartment; commissioning services; calibration services; approved; approvals; application specific</t>
  </si>
  <si>
    <t>http://www.uzemik.ru</t>
  </si>
  <si>
    <t>JSC Ufa Plant of Elastomer Materials, Articles and Structures designs, manufactures, and supplies rubber products for technical and industrial applications in Russia and Commonwealth of Independent States (CIS) countries. The company offers inflatable life-rafts for marine and riverine vessels as well as for aircraft use; offset rubber-fabric materials  and plates for printing; life jackets and hydrothermal suits; inflatable rowing and motor boats; pneumatic-framed constructions for arranging autonomous temporary hospitals in emergency situations; boom barriers, boom containments, and flexible shaft ventilation pipes for mining industry; rubber compressors for wool, polyvinylchloride (PVC) and aluminum building constructions; roofing materials; rubber mixtures, glues, and mastics; rubberized fabrics, storage reservoirs, and work suits; and v-belts, poly-v-belts, cogged belts, conveyor belts, and transporter tapes for automobile industry, agricultural machinery and equipment, and machine building enterprises. The company caters to marine and aviation safety facilities; rapidly erected constructions; printing industry; leisure and entertainment; and mining, oil and gas industry. It sells its products through a network of sale representatives worldwide. The company was founded in 1942 and is based in Ufa, Russia. As of May 24, 2011, JSC Ufa Plant of Elastomer Materials, Articles and Structures operates as a subsidiary of Public Joint Stock Company Salavatsteklo.</t>
  </si>
  <si>
    <t>RIA Company</t>
  </si>
  <si>
    <t>UZEM (Moscow Exchange Classica)</t>
  </si>
  <si>
    <t>printing; compressors; belts; autonomous; automobile; aircraft; suits; inflatable; boom; transporter; tapes; situations; roofing; reservoirs; pvc; poly; offset; mixtures; machinery and equipment; leisure; jsc; jackets; glues; fabrics; fabric; elastomer; cis; barriers; articles; agricultural machinery; shaft; hospitals; boats; rapidly; plates; life; temporary; representatives; pneumatic; caters; machine building; conveyor; entertainment; vessels; independent; structures; enterprises; countries; motor; aviation</t>
  </si>
  <si>
    <t>printing; compressors; belts; autonomous; automobile; aircraft; suits; inflatable; boom; transporter; tapes; situations; roofing; reservoirs; pvc; poly; offset; mixtures; machinery and equipment; leisure; jsc; jackets; glues; fabrics; fabric; elastomer; cis; barriers; articles; agricultural machinery; shaft; hospitals; boats; rapidly; plates; life; temporary; representatives; pneumatic; caters; machine building; conveyor; entertainment; vessels; independent; structures; enterprises; countries; motor; aviation; aluminum; emergency; facilities; storage</t>
  </si>
  <si>
    <t>0b0d820748d17f6fa4f8c3889a4368c8</t>
  </si>
  <si>
    <t>DEM Solutions Ltd.</t>
  </si>
  <si>
    <t>http://www.edemsimulation.com</t>
  </si>
  <si>
    <t>DEM Solutions Ltd. develops discrete element method (DEM) software for bulk material simulation applications for blue-chip companies internationally. It offers EDEM, a software that is used for virtual testing of equipment that handles or processes bulk materials in the manufacturing of mining, construction, off-highway, and agricultural machinery, as well as in the mining and process industries. The companyÂ’s EDEM simulates and analyzes the behavior of bulk materials, such as coal, mined ores, soil, tablet, and powders, as well as provides engineers with insights into how bulk materials will interact with their equipment during a range of operation and process conditions. Its EDEM is also used for research applications in academic institutions worldwide. The company offers its products through a network of authorized distributors and remarketers worldwide. DEM Solutions Ltd. was founded in 2002 and is headquartered in Edinburgh, United Kingdom with additional offices in Yokohama, Japan; and Boston, Massachusetts.</t>
  </si>
  <si>
    <t>Edinburgh</t>
  </si>
  <si>
    <t>Sigma Technology Management Ltd. (2); The Scottish Investment Bank (2); Gresham House Strategic plc</t>
  </si>
  <si>
    <t>edem simulation software; bulk materials; bulk particles; ground-breaking edem simulation; processing bulk materials; discrete element method; consumer packaged goods; performance discrete element; DEM Solutions; simulation software platform; engineering support services; edem user forum; edem BulkSim software; EDEM BulkSimÂ® software; bulk material handling; simulation-based engineering; CAE tool; EDEM simulation technology; bulk particles. software; bulk solids; edem software; computer-aided engineering software; EDEMÂ® simulation software; blue-chip companies; operational efficiencies; agricultural machinery; industry-expert engineering service; operational benefits; high performance; heavy equipment design; product innovation; service channel partners; DEM software; process industry; advanced engineering; major manufacturing; food processing; minerals processing; discrete element modeling; metals manufacturing; industries handling; process industries; equipment manufacturing; equipment performance; process equipment; software distribution; independent design</t>
  </si>
  <si>
    <t>dem; simulation software; particles; bulk materials; bulk; simulation based; powders; discrete; cae; based engineering; tablets; prototyping; simulation; element; solids; simulation technology; packaged goods; packaged; operational efficiencies; increase productivity; develops and markets; consumer packaged goods; consumer packaged; construction and agricultural; bulk solids; blue chip; aggregates; advanced engineering; software platform; handle; efficiencies; agricultural machinery; chip; blue; events; goods; enhance; operational; productivity; enabling; benefits; partners; technology to address; specialize; simulations; pellets; ores; involving; engineering software; conferences; computer aided; bulk material handling; bulk material; aided; consumer; reduce; generates; increase; particle; networking; channel; expert; soil; independent; ranging; material handling; deployment; optimization; computer</t>
  </si>
  <si>
    <t>7e2dfd60a8fd39e83299d56dfd71e858</t>
  </si>
  <si>
    <t>Neterwala Group</t>
  </si>
  <si>
    <t>http://www.neterwala.com</t>
  </si>
  <si>
    <t>Neterwala Group, through its subsidiaries, manufactures investment casting components for the aerospace industry in India, North and South America, and Europe. It also manufactures and exports heat and corrosion resistant centrifugal and static cast alloy products; fluid control and fluid sealing products to companies in Europe, the Middle East, Africa, and the South East Asia; brass synchronizer rings and precision machined components for the automotive and truck industry; antimony trioxide for electrical and home appliances, automotive, agriculture, cables, and electronics applications; and solutions for aerospace, defense, and related industries. In addition, the company provides specialty chemicals for pigments, paints, textiles, polymers, paper, water, cosmetics, and pharmaceuticals; oil and gas production services ranging from deep water, heavy oil, oil mining, to shale oil and gas, and coal bed methane; onshore and offshore mud logging services and rig instrumentation to the oil and gas exploration sector in India and internationally; and a suite of software and instrumentation solutions to upstream, midstream, and downstream sectors of the oil and gas industry. Further, it offers directional and horizontal drilling, and drilling measurement services; positive displacement mud motors, tri cones, and PDC drill bits; airborne remote sensing geophysical surveys to the mining, and oil exploration industries; analytical instruments, and air and water quality monitoring instruments for industrial waste water management projects; environment monitoring, impact assessment, and audit services; and human resource consulting services. Neterwala Group was founded in 2007 and is based in Thane, India with manufacturing locations in the United Kingdom, the United States, and India.</t>
  </si>
  <si>
    <t>Thane</t>
  </si>
  <si>
    <t>surveys; specialty; remote sensing; precision machined; mud; machined; heat; casting; cast; cables; airborne; instrumentation; upstream; tri; synchronizer; specialty chemicals; south east; shale oil; shale; services ranging; sealing; precision machined components; positive displacement; polymers; pigments; pdc drill bits; pdc drill; pdc; paints; onshore and offshore; north; mud motors; midstream; investment casting; instrumentation solutions; impact assessment; horizontal drilling; horizontal; geophysical surveys; environment monitoring; drill bits; downstream; directional; cosmetics; cones; coal bed methane; coal bed; centrifugal; casting components; brass</t>
  </si>
  <si>
    <t>surveys; specialty; remote sensing; precision machined; mud; machined; heat; casting; cast; cables; airborne; instrumentation; upstream; tri; synchronizer; specialty chemicals; south east; shale oil; shale; services ranging; sealing; precision machined components; positive displacement; polymers; pigments; pdc drill bits; pdc drill; pdc; paints; onshore and offshore; north; mud motors; midstream; investment casting; instrumentation solutions; impact assessment; horizontal drilling; horizontal; geophysical surveys; environment monitoring; drill bits; downstream; directional; cosmetics; cones; coal bed methane; coal bed; centrifugal; casting components; brass; bits; bed methane; appliances; analytical instruments; airborne remote sensing; airborne remote; positive; onshore; machined components; south; displacement; methane; logging; bed; audit; rig; rings; static; resistant; offshore; geophysical; exports; truck; alloy; ranging; analytical; deep; motors; impact; resource; waste; sensing</t>
  </si>
  <si>
    <t>http://www.bridgecrestmed.com</t>
  </si>
  <si>
    <t>BridgeCrest Medical, Inc. provides mobile hardware platform that enables clients to measure the health of employees on-site. It offers data analytics services for remote locations using mobile diagnostic devices that enable to record worker health data in the field, as well as provides clients with the ability to monitor and track the health conditions of their employees and analyze this information to reduce accidents and improve worker health in real-time. The company offers services that measures and monitors pulmonary function and blood oxygen content, hearing screens, blood pressure/heart rate, and drugs and infectious diseases. It serves clients in mining, oil and gas, construction, agriculture, commercial fishing, military, government, and other industries in the United States and internationally. The company is based in San Diego, California.</t>
  </si>
  <si>
    <t>Acceleprise</t>
  </si>
  <si>
    <t>mobile medical devices; health; Mobile Hardware Platform; mobile medical device; innovative mobile health; health care. information; highest quality devices; current health requirements; data analytics service; pulmonary function; baseline values; latest pulmonary function; Cloud Service; Drug Use/ Disease; technology. mhealth. mobile; Blood Pressure/Heart Rate; blood pressure device; highest quality data; workers compensation claims; entire hardware package; unparalleled customer experience; insurance cost reductions; health service; health information; Pulmonary/Lung Health; health visibility; health record; health analytics; Population Health; health monitoring; software platform; BridgeCrest service; Bridgecrest Medical; foremost experts; high altitudes; new information; company founders; current operations; HIPAA Compliance; BridgeCrest app; staff access; cardiac function; machinery sober; manual entry; candid video; Real time; special condition; spirometer device; Infectious Diseases; job site</t>
  </si>
  <si>
    <t>serve; medical devices; limit; insurance; insights; insight; data analytics; cloud; care; app; altitudes; tablet; employees; tailor; liability; blood; accidents; workers; privacy; msha; baseline; values; cutting edge; function; health; prevent; onsite; edge; experts; pressure; current; people; number; device; workplace; workers compensation; worker; wirelessly; will be integrated; uploaded; unparalleled customer; transferred; time and money; smartphone; severity; sending; save time; safety and health; provide monitoring; preventable; prevent accidents; population; pictured; paired; mhealth; medical device; manual entry; incidents; improve the health; helps reduce; healthy; health monitoring; gain insights; functioning; founders; foremost; facets; encryption; eliminating manual; drugs; demonstrates; aims; advanced algorithms; improve; remote locations; onshore; job; fishing; drug; conduct; compensation; cutting; unparalleled; reduced; implement; health care; compliance; collected; connects; software platform; screens; purchase; panel; integrity; great; claims; assurance; assist; accessible; hardware</t>
  </si>
  <si>
    <t>http://aus.co.in</t>
  </si>
  <si>
    <t>Aarav Unmanned Systems Private Limited develops unmanned aerial systems. It offers Nayan, a quadrotor for developers and researchers. The companyÂ’s products are used in 3D mapping and image processing, precision agriculture, geographical mapping and survey, institutional research, general industrial inspection, thermal inspection, aerial photography, disaster/event management, and homeland security and defense surveillance applications. Aarav Unmanned Systems Private Limited was founded in 2013 and is based in Varanasi, India.</t>
  </si>
  <si>
    <t>StartupXseed Ventures LLP (2); 3ONE4 Capital Partners; The Phoenix Fund</t>
  </si>
  <si>
    <t>unmanned aerial systems; Unmanned Aerial Vehicles; Autonomous Unmanned Aerial; range Unmanned Aerial; advanced Unmanned Aerial; homeland security; precision agriculture; aerial photography; defense surveillance applications; geographical mapping; image processing; institutional research; thermal inspection; disaster/event management; defence application capabilities; 3d mapping; UAV RESEARCH PLATFORM; CONSTRUCTION. 3D MAPPING; SWARM|FLIGHT DYNAMICS|COMPUTER VISION|VISION; URBAN PLANNING; DEFENSE | HOMELAND; Defence surveillance; AUS; companyÃ¢Â€Â™s products; all-in products; INDUSTRIAL INSPECTION; CROWD MANAGEMENT; CROP MONITORING|ASSESSMENT|ANALYSIS; ASSET MANAGEMENT; complete solutions; Next-Big entities; REAL ESTATE; MINING | URBAN; survey; Nayan; developers; POWERLINES; quadrotor; researchers; possibilities; bunch; future; end; services; Engineers</t>
  </si>
  <si>
    <t>unmanned aerial vehicles; unmanned aerial systems; unmanned aerial; uav; surveying; survey; photography; inspection; gis; flight; disaster; develops unmanned; crop; computer vision; civil; big; autonomous; aus; aerial vehicles; aerial systems; aerial photography; industrial inspection; geographical mapping; geographical; defence; institutional; urban planning; image processing; homeland security; homeland; developers; event; deployed; image; urban; swarm; surveillance applications; short range; security and defense; researchers; quadrotor; possibilities; obvious; develops unmanned aerial; designers; crowd; crop monitoring; autonomous unmanned; artists; archaeology; thermal; entities; vision; deliver; dynamics; real estate; estate; short; asset management; future; form; customized; computer</t>
  </si>
  <si>
    <t>http://www.identifiedtech.com</t>
  </si>
  <si>
    <t>Identified Technologies Corporation develops self-piloting aerial mapping and land survey drones. The company offers end to end data scanning, capture, access, and data analytics solutions. Its products are used for 3-D volumetric analysis, 3-D point cloud, 2-D distance measurement, contour line map, digital surface model, orthomosaic overlay, site risk prevention and response, and securely sharing HD updates. The company serves energy, mining, manufacturing, and construction services. Identified Technologies Corporation was founded in 2013 and is based in Pittsburgh, Pennsylvania.</t>
  </si>
  <si>
    <t>Innovation Works; Birchmere Ventures</t>
  </si>
  <si>
    <t>unmanned aerial systems; self-piloting mapping drone; Improvised Explosive Device; data gathering; mapping drone systems; cooperative robots; multiple cooperative robots; remote sensing; critical data form; aerial quadrotor robots; DENTIFIED Technologies Corporation; IDENTIFIED Technologies Corporation; Explosive Device detection; data analytics solutions; ground-penetrating radar technology; gas leak detection; LaunchPadâ„¢ dock station; big insights; big jobs; covert enemy IEDs; Technologies self-piloting mapping; systems. construction. drones.; Boomerangâ„¢ drone; Gather data; survey data; aerial system research; hazardous environments; Persistent Operations; Global Operations; situational awareness; Weather Proof; quadrotor technology; hazardous situations; defense-based application; client site; job sites; military vehicles; construction site; customer analysis; safer results; combat zones; energy leaders; energy. oil; batteries; applications; time; world; team; LTE</t>
  </si>
  <si>
    <t>wind; unmanned aerial systems; unmanned aerial system; unmanned aerial; survey; smarter; robotics; robotic; remote sensing; piloting; lands; insights; flying; flies; explosive; drones; drone; develops unmanned; data gathering; data analytics; construction site; combat; cloud; big; aerial systems; aerial system; robots; gathering; weather proof; site monitoring; quadrotor; mapping drone; jobs; improvised explosive device; improvised explosive; improvised; ieds; explosive device; cooperative; gather; batteries; weather; proof; hazardous; station; corporation; zones; worry; work smarter; war; united; time and money; system is designed; survey data; snow; situations; sends; robotic systems; rain; radar technology; provide situational awareness; provide situational; physically; penetrating radar; obstacle; military vehicles; lte; lives; leak detection; hazardous situations; hazardous environments; ground penetrating radar; global operations; gas leak detection; gas leak; flying robots; enemy; enable data; develops unmanned aerial; data form; data analytics solutions; dangerous; critical data; corporation develops; construction site monitoring; commercializing; charging; charges; captures; based application; applications ranging; analytics solutions; situational awareness; situational; persistent; leak; job; ied; collect; team</t>
  </si>
  <si>
    <t>f1a8a37946dfdd63fb7df021f40d2b00</t>
  </si>
  <si>
    <t>ALS Limited</t>
  </si>
  <si>
    <t>http://www.alsglobal.com</t>
  </si>
  <si>
    <t>ALS Limited, together with its subsidiaries, provides analytical testing services in Australia, Canada, the United States, and internationally. It operates through four segments: ALS Life Sciences, ALS Minerals, ALS Energy, and ALS Industrial. The ALS Life Sciences segment offers analytical testing and sampling, and remote monitoring services for the environmental, food, pharmaceutical, and consumer products markets. It provides analytical testing data to consulting and engineering firms, industries, and governments. The ALS Minerals segment provides testing services for mining industry in the areas of geochemistry, metallurgy, mine site services, and inspection. Its services cover the resource life-cycle, including exploration, feasibility, production, design, development, trade, and rehabilitation. This segment serves explorers, miners, and traders. The ALS Energy offers technical solutions and products to the coal, and oil and gas industries. It provides coal sampling, analysis and certification, hydrocarbon formation evaluation services, specialist well services, and related analytical testing services. This segment also offers field and laboratory services, exploration, resource characterization, production enhancement, quality management, and trade-related services. Its services and tools cover the solids, liquids, and gas hydrocarbon markets. The ALS Industrial segment provides diagnostic testing and engineering solutions for the energy, resources, transportation, and infrastructure sectors. This segment serves asset owners, operators, constructors, and equipment manufacturers in the power, petrochemical, mining, minerals processing, water, infrastructure, and transportation industries. The company was formerly known as Campbell Brothers Limited and changed its name to ALS Limited in August 2012. ALS Limited was founded in 1863 and is based in Brisbane, Australia.</t>
  </si>
  <si>
    <t>ALQ (Australian Securities Exchange); CPBL.F (Pink Sheets LLC); CP4 (Deutsche Boerse AG); ALQ (Chi-X Australia)</t>
  </si>
  <si>
    <t>remote monitoring services; remote monitoring; petrochemical; monitoring services; inspection; hydrocarbon; feasibility; certification; analytical testing; segment serves; analytical testing services; cover; analytical; trade; sampling; life sciences; sciences; traders; solids; site services; services for mining; sciences segment; rehabilitation; offers analytical; life sciences segment; life cycle; geochemistry; formation; field and laboratory; explorers; enhancement; diagnostic testing; coal sampling; life; miners; resource; equipment manufacturers; specialist; governments; diagnostic; characterization; cycle; metallurgy; evaluation; operators; consumer; manufacturers</t>
  </si>
  <si>
    <t>ab0bd391ee20ecb9096681d1da1109f9</t>
  </si>
  <si>
    <t>Remote Control Technologies Pty. Ltd.</t>
  </si>
  <si>
    <t>http://www.rct.net.au</t>
  </si>
  <si>
    <t>Remote Control Technologies Pty. Ltd. engages in the manufacture and installation of control and automation, information and protection systems, and other safety and productivity equipment. The company offers smart guidance, teleremote, and remote control automation solutions for the mining industry; line of sight systems; underground and surface communications systems; and safeguards for operator, machine, and work area needs. It also provides positioners/commanders, machine logging systems, and payload management systems; engine protection components, fatigue/fire warning alarms, fuel cap isolation systems, idle/shutdown systems, level sensors, lubrication controls, protection systems, service monitors, and speed limiters; and specialized parts, such as gauges, plugs, hydraulics, switches, and alarm and rear vision camera systems. In addition, the company offers installation, commissioning, repairs, maintenance, and skills training services. It serves clients in mining, industrial, agricultural, and civil sectors worldwide. The company was founded in 1972 and is based in Kewdale, Australia.</t>
  </si>
  <si>
    <t>Kewdale</t>
  </si>
  <si>
    <t>smart; remote control; payload; monitors; commissioning; civil; camera; underground and surface; shutdown; safety and productivity; rear; positioners; plugs; offers smart; offers installation; lubrication; limiters; level sensors; isolation systems; isolation; idle; gauges; control and automation; communications systems; commanders; clients in mining; camera systems; automation solutions; fatigue; skills; serves clients; logging; hydraulics; sight; warning; alarms; alarm; guidance; operator; productivity; vision; specialized; fuel; speed</t>
  </si>
  <si>
    <t>bb6723b43f526e8db39068ecf650dec4</t>
  </si>
  <si>
    <t>Almac Machine Works Ltd.</t>
  </si>
  <si>
    <t>Almac Machine Works Ltd. engages in the design, manufacture, service, and repair of machinery, parts, and assemblies in Western Canada. It offers vacuum and hydro vacuum equipment, including vacuum trucks, hydrovacs, and trailer mounted vacuum systems; and CNC and manual machines, as well as related support machinery, such as CNC turning centers, CNC vertical machining centers, flat bed lathes, and automated saws. The company also offers a range of wear and corrosion protection products, including chrome carbide lined piping systems used in industries that deal with wear, erosion, and corrosion. In addition, it provides field services, which include precision alignment, machining, machine base fabrication and installation, shutdowns, laser alignment, rotating equipment installation and repair, project management, service contracts, and vibration analysis. Further, the company offers repair, overhaul, and upgrade services for various mechanical and rotating machinery, including blowers, gearboxes, centrifuges, pumps, and pulp processing equipment. Almac Machine Works offers shutdown and machinery repair services in its shops, as well as at customer sites. It serves oil sands, mining, power generation, pulp and paper, and oil and gas related industries in Western Canada. The company was founded in 1979 and is headquartered in Edmonton, Canada. As of July 8, 2010, Almac Machine Works Ltd. operates as a subsidiary of Bradken, Inc.</t>
  </si>
  <si>
    <t>pumps; machining; machine works; lathes; laser; gearboxes; cnc; vacuum; western; rotating; alignment; wear; centers; vibration analysis; vertical machining centers; vertical machining; upgrade services; trailer; shutdowns; shutdown; sands; piping systems; oil sands; manual machines; machining centers; lined; laser alignment; industries in western; erosion; deal; cnc turning; chrome carbide; chrome; centrifuges; blowers; offers a range; field services; shops; piping; carbide; bed; flat; turning; overhaul; hydro; upgrade; mounted; vibration; trucks; manual</t>
  </si>
  <si>
    <t>pumps; machining; machine works; lathes; laser; gearboxes; cnc; vacuum; western; rotating; alignment; wear; centers; vibration analysis; vertical machining centers; vertical machining; upgrade services; trailer; shutdowns; shutdown; sands; piping systems; oil sands; manual machines; machining centers; lined; laser alignment; industries in western; erosion; deal; cnc turning; chrome carbide; chrome; centrifuges; blowers; offers a range; field services; shops; piping; carbide; bed; flat; turning; overhaul; hydro; upgrade; mounted; vibration; trucks; manual; vertical; sites; base</t>
  </si>
  <si>
    <t>b31d550a8aa7a2447d3a53cbcd92257c</t>
  </si>
  <si>
    <t>YBM Co., Ltd.</t>
  </si>
  <si>
    <t>http://www.ybm.jp</t>
  </si>
  <si>
    <t xml:space="preserve">YBM Co., Ltd. operates as a machine manufacturer, developing, and producing equipment in the fields of civil construction, mineral exploration, and water treatment. YBM Co., Ltd was formerly known as Yoshida Boring Machine Manufacturing Co., Ltd. The company was founded in 1946 and is based in Karatsu, Japan.
</t>
  </si>
  <si>
    <t>Karatsu</t>
  </si>
  <si>
    <t>Saga</t>
  </si>
  <si>
    <t>civil construction; civil; producing; manufacturer; fields</t>
  </si>
  <si>
    <t>http://www.machineshopservicesinc.com</t>
  </si>
  <si>
    <t>Machine Shop Services, Inc. provides engineering, machining, and tooling solutions. The company offers machining new and specialty machine parts, including weldments, fixtures, and tooling plates; and manufactures new and rebuilt die cast and trim press parts, such as platens, linkage, manifolds, tie bars, and nuts. It serves automotive, mining, oil, and construction industries. The company was incorporated in 2004 and is based in Holland, Michigan. As per the transaction announced on December 10, 2014, Machine Shop Service, Inc. operates as a subsidiary of Agritek Industries, Inc.</t>
  </si>
  <si>
    <t>Agritek Industries, Inc.</t>
  </si>
  <si>
    <t>tooling; specialty; machining; cast; weldments; trim; tie; specialty machine; shop services; serves automotive; rebuilt; offers machining; nuts; manifolds; machine shop; machine parts; fixtures; press; die; plates; shop</t>
  </si>
  <si>
    <t>206ab52357b192b94a2299b48342ff05</t>
  </si>
  <si>
    <t>Teledyne Optech Incorporated</t>
  </si>
  <si>
    <t>http://www.teledyneoptech.com</t>
  </si>
  <si>
    <t>Teledyne Optech Incorporated is engaged in the development and manufacture of advanced lidar and camera survey instruments for airborne, mobile, and terrestrial mapping. The company offers lidar systems, airborne coastal zone mapping and camera systems, and integrated sensor mounts and systems for airborne surveying; mobile mapping systems, which include cameras, GPS, inertial navigation, and high-resolution lidars; and laser-based range finding instruments for level monitoring and positioning applications. It also provides ILRIS terrestrial laser scanner for commercial survey, engineering, mining, and industrial markets; and cavity monitoring systems. In addition, the company offers flight management suite, an integrated workflow tool that handles flight planning, multiple sensor system control and monitoring, and navigation; LMS pro lidar mapping suite for high volume and complex 3D data processing; PixelPhysics, an image pre-processor that automatically prepares raw camera data from OptechÂ’s CS-series of cameras for input into third-party software; HydroFusion, a software suite for the airborne bathymetric mapper that accelerates data and product delivery, as well as improves the quality of information products derived from fused lidar and imagery datasets; and ILRIS scan software solution, which is a scanning, viewing, and processing software tool developed for the Optech ILRIS terrestrial laser scanner. Further, it provides technologies for civilian custom applications, such as agriculture, environmental, forestry, atmospheric measurement, structural scanning, planetary landing and space docking, and 3D imaging; and defense and security custom applications, such as GEOInt base mapping, tactical surveillance and intelligence, mobile and stationary applications, and 3D imaging. The company was incorporated in 1974 and is based in Vaughan, Canada. Teledyne Optech Incorporated operates as a subsidiary of Alia Corporation Inc.</t>
  </si>
  <si>
    <t>Vaughan</t>
  </si>
  <si>
    <t>Teledyne Technologies Incorporated</t>
  </si>
  <si>
    <t>lidar; Optech; mapping; airborne laser terrain; lidar bathymetry; Optech CZMIL; Lidar Sensor; lidar measurement techniques; lidar systems; Rendezvous Lidar Sensor; airborne lidar; laser terrain mapper; ALTM Aquarius; lidar data; technology; Airborne Lidar Bathymetry; airborne lidar data; lidar bathymetry systems; Optechs lidar technology; ALTM Gemini; advanced lidar; cavity monitoring; space-proven lidar systems; lidar technologies; space lidar systems; wide area mapping; Meteorological Lidar Sensor; Space-Qualified Lidar Systems; generation lidar; coastal zone mapping; lidar survey products; static lidar scanners; camera; digital cameras; shallow water; Lynx Mobile Mapper; bathymetric lidar; digital camera; Optech CZMIL ALTM; Aerial Digital Cameras; Imaging Lidar; CMS Cavity Monitoring; lidar integration; aerial digital camera; Optech CZMIL Coastal; airborne laser bathymetry; iFLEX technology; airborne terrestrial mapping; Optech HydroFusion; corridor mapping</t>
  </si>
  <si>
    <t>vegetation; topographic; surveys; surveying; survey; software solutions; robotics; robotic; remote sensing; processing software; objects; object; mosaics; monitoring system; map; limit; lidar; laser; landed; land; ir; imagery; flight; complete solution; civil; cameras; camera; autonomous; altitude; airborne; bathymetry; mapper; coastal; shallow; digital cameras; rendezvous; gemini; decades; corridor; cavity; waveform; technology platform; standalone; spacecraft; simultaneous; post processing; perfect; ms; mars; corridor mapping; configurable; balanced; award; depth; terrain; unprecedented; data sets; advantages; technological; film; zone; imaging; classification; post; common; road; mission; accuracy; techniques; urban; zones; years of experience; world's leading; window; wholly; waterways; tripod based; tripod; tracked; topography; timing; times faster; time of flight; tilt; technology innovation; technology enables; technology demonstration; technological solutions; system that produces; survey management; survey instruments; speed of light; span; space robotics; space qualified; southern; software suite; simultaneous high; simplified; segmentation</t>
  </si>
  <si>
    <t>aeba4977e34d3b3e9bbe3226cf725efe</t>
  </si>
  <si>
    <t>Dynomax Incorporated</t>
  </si>
  <si>
    <t>http://www.dynomaxinc.com</t>
  </si>
  <si>
    <t>Dynomax Incorporated designs and manufactures high-precision machined components, injection molding and tooling products, sub-assemblies, specialty machines, and machine tool spindles for the aerospace, defense, transportation, energy, medical, and mining industries. It offers high precision machining, spindling, tooling/fixture, injection molding, automation, component assembly, specialty machine, design and construction, and consulting services. The company was founded in 1986 and is based in Wheeling, Illinois.</t>
  </si>
  <si>
    <t>Wheeling</t>
  </si>
  <si>
    <t>tooling; spindles; specialty; precision machining; precision machined; molding; machining; machined; injection molding; injection; high precision; specialty machine; precision machined components; offers high precision; offers high; manufactures high precision; manufactures high; fixture; design and construction; machined components; incorporated</t>
  </si>
  <si>
    <t>2e14cbe3cc77e0b3e3ab48f46d2ea9db</t>
  </si>
  <si>
    <t>Topcon Positioning Systems, Inc.</t>
  </si>
  <si>
    <t>http://www.topconpositioning.com</t>
  </si>
  <si>
    <t>Topcon Positioning Systems, Inc. designs, manufactures, and distributes precise positioning products and solutions for surveying, construction, agriculture, civil engineering, BIM, mapping and geographic information system (GIS), asset management, and mobile control markets. The company provides 3D and 2D excavator systems, haul trucks, 3D wheel loader systems, and software for excavating and mass hauling; profiling and milling systems, paving systems, and compaction systems; robotic and standard total stations; and mobile mapping systems, laser scanners, and aerial mapping systems. It also offers construction management software, construction design and planning, construction field software, geospatial software, agriculture software, and monitoring software; remote management tools and GNSS correction services; consoles and displays; crop canopy sensors; agriculture networking and data management solutions; and 3D dozer systems, 3D motor grader systems, and 2D grading systems. In addition, the company provides GNSS receivers, radios, antennas, and network solutions; touchscreen and full keyboard field controllers; lasers, levels, and theodolites; OEM components and technology; GNSS receivers for agriculture; and agricultural machine controls. It sells its products through dealers in the United States and internationally. Topcon Positioning Systems, Inc. was formerly known as Topcon Laser Systems, Inc. and changed its name to Topcon Positioning Systems, Inc. in July 2001. The company was founded in 1994 and is based in Livermore, California. Topcon Positioning Systems, Inc. operates as a subsidiary of Topcon Corporation.</t>
  </si>
  <si>
    <t>Livermore</t>
  </si>
  <si>
    <t>Topcon Corporation</t>
  </si>
  <si>
    <t>Topcon Positioning Systems; precision positioning equipment; global positioning systems; Topcon Laser Systems; Topcon Tierra; global surveying; geographic information; geographic information systems; mobile control markets; natural resource management; machine control products; asset management; agricultural purpose products; Inc. agriculture. construction.; remote asset management; manufacturing. public relations; civil engineering; GPS solutions; GIS mapping; laser products; military applications; agricultural research; mineral exploration; field controllers; optical instruments; equipment owners; civil engineers; construction contractors; company; surveyors; fields; software; utilities</t>
  </si>
  <si>
    <t>surveying; positioning systems; machine control; laser; gis; civil; positioning equipment; global positioning; equipment and solutions; positioning; asset management; well as software; surveyors; specializes in providing; resource management; remote asset management; remote asset; relations; public relations; positioning system; owners and operators; natural resource management; military applications; global positioning systems; gis mapping; geographic information systems; geographic information system; field controllers; construction contractors; asset management solution; natural resource; contractors; civil engineering; purpose; founded; controllers; gps; optical; operators; specializes; fields; resource</t>
  </si>
  <si>
    <t>http://www.nova-sol.com</t>
  </si>
  <si>
    <t>Innovative Techncial Solutions, Inc., doing business as NovaSol, engages in the research, engineering development, and productization of active and passive optical systems. It specializes in electro-optical systems for reconnaissance, optical communications, and bio-chemical detection systems for military, homeland security, and commercial applications; and compact hyperspectral sensors and laser interrogators for commercial and government customers. The company also provides lens systems; microHSI, miniaturized integrated hyperspectral sensors and real-time data processing systems; ARCHER, a turnkey airborne hyperspectral imaging system; compact optical interrogators; COMPact airborne stabilization system to provide real-time geo-correction of pushbroom sensor data; SkySpec, a portable sensor that detects airborne sulfur dioxide. Innovative Techncial Solutions, Inc. was founded in 1998 and is based in Honolulu, Hawaii with an additional office in San Diego and Los Angeles, California. As of January 22, 2015, Innovative Techncial Solutions, Inc. operates as a subsidiary of Corning Inc.</t>
  </si>
  <si>
    <t>(Moved) airborne / unmanned aerial / missile / weapon NaN</t>
  </si>
  <si>
    <t>(Moved) airborne / manned / natural resource exploration / helicopters 1</t>
  </si>
  <si>
    <t>Corning Incorporated</t>
  </si>
  <si>
    <t>hyperspectral imaging; airborne hyperspectral imaging; ARCHER real-time processor; high resolution; high resolution HSI; hyperspectral imaging sensors; NovaSols Spectral Data; performance spectral imaging; harsh UAV environment; Civil Air Patrol; spectral image data; spatial data exploitation; FPGA based frame; Airborne Hyperspectral Remote; space optical communications; high quality HSI; environmental monitoring; NovaSol microHSI sensors; resolution panchromatic data; Compact Optical Interrogator; Panchromatic sensor data; Hyperspectral Sensor Products; remote sensing; high performance; real-time processing; EOD Lasercomm Interrogator; real-time spectral exploitation; Airborne Spectral Exploitation; geo-referenced HSI; ground station; sytems data analysis; Mode Optical Interrogator; NovaSol microHSI spectrograph; Lasercomm Subcompact Interrogator; ARCHER ground station; real-time/near real-time processing; semi-conductor data storage; high performance lenses; digital electronic data; Pan image data; semiconductor data storage; HSI Systems; sensor performance optimization; co-boresighted high resolution; IR panchromatic cameras; high resolution camera; standard sensor products; optical block spectrograph; integrated high efficiency; duplex data link</t>
  </si>
  <si>
    <t>unmanned aircraft; uavs; uav; swap; smaller; search and rescue; ruggedized; rf; rescue; remote sensing; relief; reconnaissance; radio; paths; objects; limit; lbs; laser; landing; ir; imagery; hsi; geo; flying; explosive; disaster; combination; civil; cameras; camera; cable; aircraft; airborne; spectral; hyperspectral imaging; exploitation; hyperspectral; eod; block; airborne hyperspectral; spatial; time processing; spectrograph; removable; real time processing; optical communications; image data; gimbal; filtering; compact; robots; visible; swir; stabilization; spectral imaging; single board; river; referenced; range of applications; protocols; pan; modular approach; minimized; miniaturized; miniaturization; miniature; mbps; matched; lenses; intel; infra red; infra; inertial; hyperspectral remote sensing; hyperspectral remote; homeland defense; high efficiency; grating; geo referenced; free space; fpga; fidelity; experienced team; dual mode; detection algorithms; correction; board computer; robot; environmental monitoring; sensor data; link; data storage; turnkey; version; red; manned and unmanned; solid; optical; military and commercial; customization</t>
  </si>
  <si>
    <t>694842d84339f172f44f1f33ba2472ae</t>
  </si>
  <si>
    <t>ESTERER GieÃŒÃ™erei GmbH</t>
  </si>
  <si>
    <t>http://www.esterer-giesserei.de</t>
  </si>
  <si>
    <t>ESTERER GieÃŸerei GmbH manufactures and supplies castings products in Europe. Its products are made of cast steel and cast iron. Its services include consulting services, such as material selection consulting, construction consulting, and mold filling and solidification analysis; mold making; molding processes, including hand-molding, machine- molding, and core production; heat treatment, blasting, grinding and polishing, pickling and galvanizing, and priming and varnishing; and mechanical processing, quality management, processing of assembly groups, and logistics. The companyÂ’s products are used in various applications, including food, mining, hydroelectric power, heating technology, agriculture, automation technology, machine tool building, compressor technology, compressor engineering, plant construction, and building industry/heavy-duty casting. ESTERER GieÃŸerei GmbH is a former subsidiary of Maschinenfabrik Esterer AG. The company was founded in 1982 and is based in AltÃ¶tting, Germany.</t>
  </si>
  <si>
    <t>AltÃ¶tting</t>
  </si>
  <si>
    <t>treatment; molding; mold; manufactures and supplies; heat; grinding; compressor; castings; casting; cast; blasting; supplies castings; steel and cast; solidification analysis; solidification; priming; polishing; pickling; hydroelectric power; hydroelectric; heat treatment; galvanizing; filling; cast steel; cast iron; automation technology; groups; selection; heating; heavy duty; hand; duty; core; logistics</t>
  </si>
  <si>
    <t>81dbedba4cfbc72de9dab6291000a051</t>
  </si>
  <si>
    <t>Applied Seismology Consultants Limited</t>
  </si>
  <si>
    <t>http://www.seismology.org</t>
  </si>
  <si>
    <t>Applied Seismology Consultants Limited specializes in microseismic monitoring of rock masses and concrete structures in the United Kingdom and internationally. The company offers laboratory and acoustic emissions monitoring, regional seismic monitoring, designing and deploying sensor packages, and consulting services for various monitoring campaigns. It also provides InSite, an integrated seismic data acquisition, processing, management, and visualization software that is developed for seismological studies, such as acoustic emissions in the laboratory, microseismics around underground excavations, petroleum fields, and regional-scale earthquakes. In addition, the company supplies microseismic and acoustic emission monitoring equipment, acquisition systems, monitoring systems, sensor package systems, and amplifier systems. It serves petroleum, geothermal energy, mining, radioactive waste storage, carbon dioxide storage, engineering, and laboratory testing industries. The company was founded in 1997 and is based in Shrewsbury, the United Kingdom. As of May 1, 2009, Applied Seismology Consultants Limited operates as a subsidiary of Itasca Consulting Group Inc.</t>
  </si>
  <si>
    <t>Shrewsbury</t>
  </si>
  <si>
    <t>Shropshire</t>
  </si>
  <si>
    <t>Itasca International Inc.</t>
  </si>
  <si>
    <t>monitoring systems; microseismic; acoustic emissions; emissions; seismic; regional; petroleum; seismic monitoring; seismic data acquisition; seismic data; radioactive; monitoring equipment; microseismic monitoring; masses; excavations; emissions monitoring; emission monitoring; dioxide; deploying; concrete structures; carbon dioxide; amplifier systems; amplifier; acquisition systems; geothermal; emission; acquisition; storage; data acquisition; rock; packages; studies; concrete; package; designing; applied; structures; carbon; scale; specializes; fields; waste</t>
  </si>
  <si>
    <t>7cc1626a9c8141991d96d3dd2d403f08</t>
  </si>
  <si>
    <t>Neill And Gunter Limited</t>
  </si>
  <si>
    <t>http://www.neillandgunter.com</t>
  </si>
  <si>
    <t>As of October 19, 2007, Neill And Gunter Limited was acquired by Stantec Inc. Neill And Gunter Limited operates as a consulting and engineering company. It specializes in areas, such as civil/structural, mechanical, electrical, instrumentation, integrated process control and automation, process engineering, project management, construction management, commissioning, and specialties and new technologies. The company offers engineering, procurement, and construction management (EPCM) services; and industrial information technology (IT) and data management services, automation and process control, energy management, SCADA and remote monitoring, process simulation and modelling, and asset management. It serves sectors, such as power and utilities, pulp and paper, oil and gas, wood products, environmental, transportation, manufacturing and industrial, mining and mineral processing, engineering services for architects, government, and biotechnology, as well as food, beverage, and brewing. The company was founded in 1964 and is based in Fredericton, Canada.</t>
  </si>
  <si>
    <t>Fredericton</t>
  </si>
  <si>
    <t>Stantec Inc.</t>
  </si>
  <si>
    <t>wood; specialties; remote monitoring; procurement; power and utilities; modelling; mining and mineral; control and automation; commissioning; civil; architects; scada; biotechnology; simulation; asset management; instrumentation; specializes</t>
  </si>
  <si>
    <t>2fad9eba-683c-5640-1597-b828020197e9</t>
  </si>
  <si>
    <t>A.R.I Flow Control Accessories</t>
  </si>
  <si>
    <t>http://www.arivalves.com/</t>
  </si>
  <si>
    <t>A.R.I. is a leading manufacturer and provider of solutions for the protection of liquid transmission systems worldwide. The company manufactures and markets a complete line of air valves, check valves, and unmeasured flow reducers (UFR) as well as providing software system analyses for surge and air valve sizing and placement.
ARI markets its product and analysis solutions in the following markets:
Water supply and wastewater disposal systems (urban and rural).
Industrial applications (desalination plants, mining and gas industries, hot water systems).
Agriculture and landscape.
ARI is firmly committed to quality and to protecting the environment and is ISO 9001 and ISO 14001 certified.</t>
  </si>
  <si>
    <t>Caesarea</t>
  </si>
  <si>
    <t>valves; valve; iso; surge; sizing; providing software; protecting; manufactures and markets; leading manufacturer; landscape; firmly committed; firmly; check valves; analysis solutions; software system; reducers; certified; analyses; committed; disposal; check; hot; manufacturer; urban; flow; transmission</t>
  </si>
  <si>
    <t>Certain data and content provided by https://www.crunchbase.com/organization/a-r-i-flow-control-accessories</t>
  </si>
  <si>
    <t>1c5be197cfa853c62f204c006612d8a2</t>
  </si>
  <si>
    <t>Nord-Lock International AB</t>
  </si>
  <si>
    <t>http://www.nord-lock.com</t>
  </si>
  <si>
    <t>Nord-Lock International AB designs and manufactures bolting solutions. The company offers various wedge-locking solutions, such as washers, wheel nuts, combi bolts, and custom solutions; multifunctional wedge-locking solutions; multi-jackbolt tensioners, including nut-style tensioners, bolt-style tensioners, flexnuts, and pre-designed solutions and specials; and various expansion bolting products for blind hole and through the hole applications. It also provides performance services, such as sourcing, design/production, and aftermarket services; technical support; and E-learning services. The company serves construction and bridge building, forestry and agriculture, forging and other presses, machine building, manufacturing and processing, mining and quarrying, oil and gas, power generation/energy, railway, industrial vehicles, processing, vehicles, shipbuilding and marine, steel, transportation, and miscellaneous industries. It offers its products through a network of sales partners and authorized distributors in Sweden and internationally. Nord-Lock International AB was founded in 1982 and is based in Gothenburg, Sweden. It has production facilities in Sweden, Switzerland, and North America.</t>
  </si>
  <si>
    <t>Gothenburg</t>
  </si>
  <si>
    <t>VÃ¤stra GÃ¶taland County</t>
  </si>
  <si>
    <t>tensioners; learning; style; locking; bolting; hole; wheel; washers; sourcing; quarrying; production facilities; nuts; nut; network of sales; multifunctional; miscellaneous; manufacturing and processing; lock; forestry and agriculture; expansion; custom solutions; combi; bolts; bolt; blind; authorized distributors; authorized; aftermarket services; aftermarket; ab; shipbuilding; presses; forging; bridge; machine building; railway; forestry; partners; pre; international; facilities</t>
  </si>
  <si>
    <t>26fb9533d4fe4331c3be7d78b1ffbbf6</t>
  </si>
  <si>
    <t>Novatech Labs, USA</t>
  </si>
  <si>
    <t>http://novatech-labs.com</t>
  </si>
  <si>
    <t>Novatech Labs, USA conducts conferences on drone technology. Its conferences explore drone related topics, which include security and interactive technology related to home automation; drone applications in agriculture, construction, policing, mining, energy, solar, mapping, logistics, and delivery; solutions to limitations of drones, including extended flight time, autonomous flight, long-range communication, modular sensor system, and encryption; Thalamic Myo armband with live demo; mobile security and mobile payments; and smart home and smart devices. The company is based in the United States.</t>
  </si>
  <si>
    <t>smart; flight; drones; drone; conferences; autonomous; topics; smart devices; limitations; flight time; encryption; autonomous flight; labs; conducts; usa; sensor system; long range; live; extended; interactive; solar; modular; delivery; logistics</t>
  </si>
  <si>
    <t>f81cb386b266ddb9603528dffe515868</t>
  </si>
  <si>
    <t>PercepTek, Inc.</t>
  </si>
  <si>
    <t xml:space="preserve">As of December 20, 2007, PercepTek, Inc. was acquired by Lockheed Martin Corporation. PercepTek, Inc., a technology development company, engages in the development and fielding of autonomous solutions for military and commercial applications. The company develops intelligent technology components for unmanned ground and air vehicles; and safety systems for commercial automotive industry, and commercial mining and farming equipment. It also develops surveillance systems for military applications, as well as automated video surveillance systems for airports, ports, and border crossings security applications. PercepTek, Inc. was formerly known as PercepTek, LLC. The company was founded in 2000 and is based in Littleton, Colorado. </t>
  </si>
  <si>
    <t>Littleton</t>
  </si>
  <si>
    <t>Lockheed Martin Corporation</t>
  </si>
  <si>
    <t>unmanned ground; surveillance systems; intelligent; border; autonomous; air vehicles; video surveillance; systems for military; safety systems; military applications; commercial applications; automotive industry; farming; military and commercial; airports; technology development; security applications; ports</t>
  </si>
  <si>
    <t>http://www.rangenetworks.com</t>
  </si>
  <si>
    <t>Range Networks, Inc. develops and builds a software-defined multiprotocol Internet protocol wireless platform. The company offers enterprise mobile network solutions; Internet-of-Things wireless network platforms; an OpenBTS development kit that turns mobile phones into a SIP endpoint to communicate over VoIP for laboratories and universities; and various solutions for service providers. It provides OpenCell series for applications in rural cellular and WLL services, private industrial networks (maritime, shipping, and mining), rapidly deployed networks, enterprise wireless PBX systems, tourist resorts, and commercial macrocell deployments; professional development kit, a GSM network-in-a-box for laboratory testing, university telecommunication courses, or low-power indoor networks; and OpenBTS that revolutionizes mobile networks by telecommunication protocols with Internet protocols and software architectures. The company also offers training options. It serves customers online. The company was incorporated in 2010 and is based in Santa Clara, California.</t>
  </si>
  <si>
    <t>Omidyar Network; Gray Ghost Ventures</t>
  </si>
  <si>
    <t>Development Kit; Professional Development Kit; OpenBTS Development Kit; Range Networks; cellular network deployment; rapid cellular network; open source software; emergency response scenarios; pole-mountable small base; SIP endpoints; small base station; short range laboratory; OpenBTS software; hard-to-reach geographies; Networks Professional Development; commercial open source; cellular networking equipment; long range public; base station subsystem; OpenBTS development kits; 2G cellular protocols; existing installed networks; commercial deployments; OpenNodeB RAN software; professional development kits; remote islands; rack-mounting brackets; tourist resorts; laboratory simulation; GSM hot spots; VoIP networks; public network operators; industry standard GSM; additional functional features; 7-35+ simultaneous calls; professional lab; development purposes; optional commercial support; Commercial version; cellular world; cellular subscribers; 2.5G networks; cellular infrastructure; core network; single-site network; wide range; multi-site network; new vision; professional labs; IP economics</t>
  </si>
  <si>
    <t>served; serve; networks; maritime; development kit; cable; cellular; kit; handsets; endpoints; base station; version; voip; source software; short range; resorts; release; rack; pole; open source software; open source; lab; islands; hard to reach; gsm; geographies; enables rapid; educational; development purposes; development kits; checkout; cellular network; calls; brackets; appear; mounting; intended; deployments; station; scenarios; emergency response; series; ip; purposes; hard; shipping; kits; reach; professional; source; short; simulation; base; will serve; wifi; weather proof; vsat; thoroughly; subsystem; subscribers; stability; spots; simultaneous; runs; rests; responders; public or private; protocols; population; notebook; mw; multi site; miles; meet a wide; mast; ip based; ip backhaul; industry standard; hot spots; hill; experimentation; enclosure; economics; distances; defining; creators; configured to support; configurations; compatibility; coax; billion; backhaul; operators; meet; deployment; rapid; replace; maintaining; low power; labs</t>
  </si>
  <si>
    <t>9d2f0c27f94edc6b9c41e990b1d8b191</t>
  </si>
  <si>
    <t>Nubian Water Systems Pty Ltd</t>
  </si>
  <si>
    <t>http://www.nubian.com.au</t>
  </si>
  <si>
    <t>Nubian Water Systems Pty Ltd develops and distributes greywater treatment systems for domestic, commercial, and industrial markets. The company offers greywater recycling, water purification, water quality management, stormwater harvesting and treatment, water disinfection and risk management, and water quality monitoring and diagnostic systems for urban environments. Its products are used in various applications, including houses, apartments, commercial premises, mine sites, remote accommodations, industrial sites, government departments, office buildings, residential apartments, hotels and resorts, schools, laundries, aged care and training facilities, mining camps, and army bases. The company serves architects, engineers and consultants, builders and developers, councils, governments and agencies, home owners, mining camp owners and operators, swimming pool operators, commercial building operators, and vehicle wash operators. It sells its products directly and through distributors. The company was founded in 2005 and is based in Silverwater, Australia.</t>
  </si>
  <si>
    <t>Silverwater</t>
  </si>
  <si>
    <t>treatment; recycling; premises; operators; care; sites; wash; urban environments; resorts; purification; pool; owners and operators; mine sites; industrial sites; houses; government departments; disinfection; diagnostic systems; develops and distributes; departments; camps; camp; builders; architects; hotels; schools; domestic; governments; diagnostic; bases; developers; agencies; urban; directly; facilities</t>
  </si>
  <si>
    <t>b8be2abc-be63-5b85-8f20-79742a1158d0</t>
  </si>
  <si>
    <t>Inkonova</t>
  </si>
  <si>
    <t>http://www.inkonova.se/</t>
  </si>
  <si>
    <t>Inkonova develops drones for special mission profiles, including first specialized drone solution for underground mines and tunnels. Inkonova AB is a fast-growing startup, that develops one of the fastest drones in the world, utilizing a novel tilting-rotor technology which provides superior performance in acceleration, camera view, stability and other parameters. 
Inkonova is also expanding into the industrial and commercial market, aiming to be the premiere customized and specialized drone manufacturer and solution provider for the energy, renewables, mining, construction, humanitarian, real estate, search and rescue sectors amongst others.</t>
  </si>
  <si>
    <t>startup; search and rescue; rotor; robotics; rescue; drones; drone; camera; tunnels; tilting; stability; special mission; renewables; mines and tunnels; industrial and commercial; acceleration; ab; expanding; humanitarian; specialized; parameters; mining technology; utilizing; superior; growing; real estate; estate; manufacturer; customized; mission; search</t>
  </si>
  <si>
    <t>Certain data and content provided by https://www.crunchbase.com/organization/inkonova</t>
  </si>
  <si>
    <t>0a105ca4309421b7d1265e365971e9d6</t>
  </si>
  <si>
    <t>PaR Systems, Inc.</t>
  </si>
  <si>
    <t>http://www.par.com</t>
  </si>
  <si>
    <t>PaR Systems, Inc. manufactures equipment for material handling, automation, and robotic applications. It offers precision 3D milling, drilling, water jet cutting, and custom robotic solutions for industrial manufacturing; mining equipment; contract manufacturing, design/build, and build-to-print services to the semiconductor industry; and process automation systems. It offers manipulator arms, telescoping masts, cranes, inspection systems, size reduction systems, and tensile truss for hazardous environments. It assists aerospace clients in various processes that include drilling and defastening, non-destructive testing (NDT), friction stir welding, integrated processes and configurable fixtures, and cleaning and coating removal, as well as water jets, spindle trimming, and ultrasonic cutting; and offers marine products and systems, such as auxiliary systems, boat launch recovery products, cranes and hoists, deck machinery, doors, elevators and lifts, and fireproof modular systems for navy, cruise and ferry, luxury yachts, offshore, and legacy products markets. It engages in engineering, developing, and manufacturing automated equipment, such as dip coaters and durability/lubricity test equipment for medical devices and high technology applications, as well as offers optional accessories, upgrades, and product customization services; and packaging and palletizing systems, specialty cranes, and crane controls for material handling markets. It offers NDT products, lasers, and stir welding for industry and research applications; and COMFIRE systems that are composite based on lightweight minerals for fire environments. It serves aerospace, defense/marine, hazardous material/nuclear, heavy material handling, industrial manufacturing, and life sciences and process automation industries worldwide. The company was founded in 1961 and is based in Shoreview, Minnesota with additional offices in the United Kingdom, France, Japan, and South Africa. PaR Systems, Inc. is a former subsidiary of Massachusetts Mutual Life Insurance Company.</t>
  </si>
  <si>
    <t>Shoreview</t>
  </si>
  <si>
    <t>spindle; specialty; robotic; milling; lasers; inspection; cranes; crane; arms; material handling; hazardous; welding; yachts; well as offers; trimming; tensile; technology applications; solutions for industrial; size reduction; serves aerospace; robotic applications; process automation industries; print; optional accessories; offers optional accessories; offers optional; medical devices; masts; manipulator; luxury; jets; hoists; high technology; hazardous environments; friction; fireproof; ferry; engages in engineering; elevators; durability; dip; destructive testing; deck; customization services; cruise; configurable; coaters; automation industries; assists; ultrasonic</t>
  </si>
  <si>
    <t>spindle; specialty; robotic; milling; lasers; inspection; cranes; crane; arms; material handling; hazardous; welding; yachts; well as offers; trimming; tensile; technology applications; solutions for industrial; size reduction; serves aerospace; robotic applications; process automation industries; print; optional accessories; offers optional accessories; offers optional; medical devices; masts; manipulator; luxury; jets; hoists; high technology; hazardous environments; friction; fireproof; ferry; engages in engineering; elevators; durability; dip; destructive testing; deck; customization services; cruise; configurable; coaters; automation industries; assists; ultrasonic; lifts; legacy; fixtures; doors; destructive; boat; auxiliary; cutting; process automation; optional; customization; build; navy; coating; upgrades; cleaning; launch; composite; removal; lightweight; jet; life sciences; offshore; semiconductor; sciences; size; recovery; nuclear; modular; life</t>
  </si>
  <si>
    <t>9a40c76627bcae8cc24fb650cac5d0fa</t>
  </si>
  <si>
    <t>Oceana Advanced Industries Ltd.</t>
  </si>
  <si>
    <t>As of April 29, 2012, Oceana Advanced Industries Ltd. was acquired by BoneUs Therapeutics Ltd. in a reverse merger transaction. Oceana Advanced Industries Ltd. operates as a marine construction and dredging company in Israel and internationally. The company, through its subsidiaries, engages in the construction and maintenance of ports, jetties, breakwaters, and offshore marine terminals; sub marine pipe and cable lying; dredging excavation and marine mining/land reclamation; marine hydrographic and geophysics surveys; commercial diving; and salvage. It also provides services, which include marine and civil engineering, search and recovery, underwater blasting, and geo-technical surveys and borehole drilling, as well as integration of precision control and navigation systems, and hydrographic survey systems. In addition, the company owns and operates marine-related equipment, such as dredgers, tugboats, work boats, survey boats, earth-moving equipment, tools, and survey equipment. Oceana Advanced Industries Ltd. was founded in 1970 and is based in Rosh Haain, Israel.</t>
  </si>
  <si>
    <t>Rosh Haain</t>
  </si>
  <si>
    <t>Bonus BioGroup Ltd.</t>
  </si>
  <si>
    <t>BONS (The Tel-Aviv Stock Exchange)</t>
  </si>
  <si>
    <t>underwater; surveys; survey; land; hydrographic; geo; dredging; civil; cable; blasting; boats; well as integration; underwater blasting; survey equipment; salvage; lying; geophysics; geo technical; earth moving; diving; borehole; reclamation; excavation; terminals; owns; ports; civil engineering; offshore; moving; recovery; earth; search</t>
  </si>
  <si>
    <t>7b1b8b3b90b6644d2cf4c5f5c582eed0</t>
  </si>
  <si>
    <t>McCrometer, Inc.</t>
  </si>
  <si>
    <t>http://www.mccrometer.com</t>
  </si>
  <si>
    <t>McCrometer, Inc. specializes in the design, manufacture, installation, and testing of flow metering solutions for liquid, steam, and gas measurement applications. It offers V-Cone, an advanced differential pressure instrument for use in tight-fit and retrofit installations; VM V-Con, a retrofit flow meter for multiple clean water and wastewater treatment applications; and wafer-cone, electromagnetic, industrial and municipal water, single point insertion, agricultural, agriculture water propeller, remote irrigation and crop monitoring, and water specialties propeller flow meters. The company serves chemical, electric power generation, food and beverage, HVAC, electric power generation, institutional, metals/mining, oil and gas, pharmaceuticals, industrial process control, pulp/paper/wood products, and water and wastewater industries. It sells its products through representatives in the United States and internationally. The company was founded in 1955 and is based in Hemet, California with an additional manufacturing facility in Aurora, Nebraska. McCrometer, Inc. operates as a subsidiary of Danaher Corp.</t>
  </si>
  <si>
    <t>Hemet</t>
  </si>
  <si>
    <t>Danaher Corporation</t>
  </si>
  <si>
    <t>global flow instrumentation; real-world operating dynamics; solutions   Instrument; flow meters; wide range; application engineers; flow physics; McCrometer; specialist; design; manufacture; testing; process; facility; technologies; applications; markets; results; researchers; designers</t>
  </si>
  <si>
    <t>serve; flow meters; flow; meters; specialize; researchers; range of applications; physics; metering; leading global; designers; confidently; applications and markets; trusted; specialist; apply; dynamics; wide range; instrumentation; facility; wide</t>
  </si>
  <si>
    <t>3d7e6c83a1c4dc04d7e64b0c06a98ae7</t>
  </si>
  <si>
    <t>Technology Partnerships Canada</t>
  </si>
  <si>
    <t>Technology Partnerships Canada is a firm specializing in research and technology in environment; enabling technology in biotech including, genomics, proteomics, and bioinformatics; technologies that advance both wire-line and wireless broadband communications; advanced manufacturing and processing technologies and materials, including nanotechnology, for the resource and processing sectors; core information and communications technology development in photonics, microelectronics and software development; advanced materials processes and applications, including innovations in ceramics, plastics, metals and metal alloys used in the design and development of new or improved materials; advanced manufacturing and processing technologies, such as laser applications, vision systems, computer-assisted design and engineering, and other innovative automation systems; applications of biotechnology, innovation driver in agriculture and agri-food, aquaculture, mining and energy, forestry, and health care; telehealth and diagnostic imaging; advanced software technologies, such as electronic commerce and internet software; optical technologies; advanced infrastructure technologies, such as broadband network software and advanced wireless technologies; and aerospace and defense. The firm prefers to invest in Canada. Technology Partnerships Canada was founded in 1996 and is based in Toronto, Canada with additional offices in St. John's, Canada; Fredericton, Canada; Charlottetown, Canada; MontrÃ©al, Canada; Winnipeg, Canada; Saskatoon, Canada; Calgary, Canada; Edmonton, Canada; and Vancouver, Canada.</t>
  </si>
  <si>
    <t>wire; processing technologies; manufacturing and processing; laser; care; broadband; wireless broadband; vision systems; telehealth; software and advanced; photonics; partnerships; nanotechnology; microelectronics; enabling technology; design and engineering; computer assisted; broadband network; broadband communications; biotech; bioinformatics; agri; advanced software; design and development; assisted; health care; biotechnology; driver; diagnostic; ceramics; alloys; aerospace and defense; wireless; specializing; advance; improved; advanced materials; forestry; enabling; optical; vision; imaging; resource; core; computer; health</t>
  </si>
  <si>
    <t>http://www.radius-nvic.ru</t>
  </si>
  <si>
    <t>Nauchno-Vnedrencheskiy Inzhenernyy Tsentr Radius ZAO is based in Krasnoyarsk, Russia.</t>
  </si>
  <si>
    <t>phones / radio frequency / unprecedented visibility / location accuracy</t>
  </si>
  <si>
    <t>automatic time attendance; Radius; remote control; Radius 1-Rx; Radius SHRP; access control; paging underground worker; underground wireless alerts; digital code signals; remote control transmitter; beacon signal volume; mining head lamp; Evacuation management function; flashing lamp fixtures; time attendance RFID; digital underground network; evacuation management staff; additional search function; subscriber receiver unit; emergency response plans; Simultaneously alert personnel; real time; underground mines; single multi-function security; analogue mode finder; Wireless underground; miners beacon; Underground positioning; Radio Beacon; signals miners; underground workings; underground workers; underground mine personnel; radio signals; search people; alarm function; wireless equipment; special signals; speaker beeps; people search; emergency situation; mountain range; pre-programmed phrases; current events; function alarm; different frequency; passive RFID-tags; nearest phone; base stations; work areas</t>
  </si>
  <si>
    <t>tags; rfid tags; rfid; radius; radio; personnel; object; monitor; frequency; beacon; time attendance; subsystem; attendance; lamp; finder; alerting; miners; manager; function; remote control; signals; transmits; rx; rocks; evacuation; caught; accident; receiving; shaft; warning; call; distance; people; alarm; search; emergency; determine; signal; wireless; working; worker; unnecessary; underground wireless; transmitter; thickness; system based; subscriber; speaker; situation; signaling; sends; security system; rfid technology; receives; received; programmed; principle; presence; piles; phrases; passive; multifunctional; mountain; minimize; lives; listen; industrial safety; indicator; hoc; hazards; field of industrial; emitting; dispersed; dispatcher; crash; converts; conducted; commands; closer; base stations; analogue; analog and digital; alarm function; ad hoc; ad; active and passive; pre; location; workers; intended; head; fixtures; duration; automatic; software system; simultaneously; receiver; multi function; excavation; depending</t>
  </si>
  <si>
    <t>0117b846c8652c625341f0a0e8689b92</t>
  </si>
  <si>
    <t>Practice Care Maintenance Services Ltd</t>
  </si>
  <si>
    <t>http://www.pcmseng.co.uk</t>
  </si>
  <si>
    <t>Practice Care Maintenance Services Ltd., doing business PCMS Engineering Ltd., provides maintenance solutions for rail, nuclear, mining, and shipping industries. The company offers sensors, CSI products, fluke thermal cameras, remote condition monitoring, oil analysis, machine monitoring, mini vibration analysis training rigs, and ultrasonics, as well as laser calibration, alignment, and measurement systems. It also provides a range of services, including condition assessment of components and systems; asset management; vibration and lubrication analysis; energy loss surveys; onsite or remote condition monitoring; oil sample management; reliability improvement programs; strategic maintenance reviews; work management programs; and training and certification services. The company was founded in 2003 and is based in Rotherham, United Kingdom.</t>
  </si>
  <si>
    <t>Rotherham</t>
  </si>
  <si>
    <t>Yorkshire</t>
  </si>
  <si>
    <t>surveys; laser; condition monitoring; certification; care; cameras; vibration; programs; well as laser; vibration analysis; ultrasonics; training and certification; sample management; range of services; practice; oil sample management; oil sample; oil analysis; offers sensors; management programs; machine monitoring; lubrication; components and systems; certification services; reviews; mini; sample; alignment; rigs; onsite; shipping; loss; maintenance services; calibration; nuclear; asset management; reliability; thermal</t>
  </si>
  <si>
    <t>e758ef9170d731b12bdb81b79cac1bdb</t>
  </si>
  <si>
    <t>Coalfield Services, Inc.</t>
  </si>
  <si>
    <t>http://www.csicfs.com</t>
  </si>
  <si>
    <t>Coalfield Services, Inc. provides design, fabrication, and construction services to install ventilation fan systems, personnel elevators, hoisting, and material handling systems of various types for the mining industry and general industrial applications. It offers crane and rigging, machining, painting and finishing, mine setup and maintenance, general industrial construction, laser alignment, machine installation and removal, precision measuring, machine maintenance, structural steel, welding, design and engineering, hoists, material handling systems, and multiple metal/alloy services. The company serves power generation, paper mill, manufacturing, and municipal ventilation facilities. Coalfield Services, Inc. was founded in 1977 and is based in Wytheville, Virginia.</t>
  </si>
  <si>
    <t>Wytheville</t>
  </si>
  <si>
    <t>personnel; municipal; mill; material handling systems; machining; laser; crane; handling systems; material handling; structural steel; rigging; paper mill; painting; machine maintenance; laser alignment; installation and removal; hoists; hoisting; fan; elevators; design and engineering; setup; finishing; alignment; removal; install; alloy; welding; types; measuring; facilities</t>
  </si>
  <si>
    <t>b193507f28c9f45c52a783b57e5a6e28</t>
  </si>
  <si>
    <t>Syncron International AB</t>
  </si>
  <si>
    <t>http://www.syncron.com</t>
  </si>
  <si>
    <t>Syncron International AB, a supply chain management software company, provides Software-as-a-Service based enterprise resource planning solutions for inventory management, global order management, global price management, and master data management for multi-national corporations in manufacturing and distribution industries. It offers Global Inventory Management software to provide demand forecasts, inventory, and replenishment plans in global supply chain; Global Order Management software to streamline the global order, fulfillment, and return process; and Global Price Management software to address the pricing challenges faced by business-to-business companies. The company also provides business process management software and platform to integrate data, processes, systems, and people inside and outside of the enterprise providing information commonality and process coordination. In addition, Syncron International AB offers multi-domain Master Data Management software to reconcile and synchronizes dispersed customer, vendor, and product data; and Advanced Analytics to deliver insights to make better supply chain decisions. Further, the company provides cloud computing, supply chain, managed, professional, inventory planning analyst, customer, support, and academy services. Syncron International AB serves mining and construction equipment, industrial equipment, aerospace, defense, transportation, automotive, and consumer and industrial products industries. The company offers its solutions through distributors and sales agents. Syncron International AB has strategic and technology partnerships with SAP; Oracle; IBM; Logica; Nomura Research Institute, Ltd.; Capgemini; Sigma; and SmartEquip. The company was founded in 2000 and is based in Stockholm, Sweden. The company has additional offices in Atlanta, Georgia; Chicago, Illinois; Fujian, China; Tokyo, Japan; Paris, France; DÃ¼sseldorf, Germany; Warszawa, Poland; Stockholm and MalmÃ¶, Sweden; and Birmingham, United Kingdom.</t>
  </si>
  <si>
    <t>b-business partners; Dendera Group</t>
  </si>
  <si>
    <t>cloud-based aftermarket service; optimization. price comparison.; software. supply chain; tech company; Syncron; management</t>
  </si>
  <si>
    <t>comparison; cloud based; cloud; aftermarket; price; tech; optimization</t>
  </si>
  <si>
    <t>9fa21ebc1315312d3bdbc6e6a2944cdc</t>
  </si>
  <si>
    <t>IDS Intelligent Detection Systems Inc.</t>
  </si>
  <si>
    <t>IDS Intelligent Detection Systems, Inc. engages in developing, manufacturing, and marketing advanced products and systems for explosives and drug detection, geophysical instrumentation and surveying, power generation control systems, industrial process control, and breath analysis for clinical diagnostics. IDS operates through seven units: Power Control Systems; Scintrex Earth Science Instrumentation; Survey &amp; Exploration Technology; Integration, Engineering, and Consulting; ChemiCorp; GeoCommerce; and Caduceon. Scintrex unit provides a range of geophysical instrumentation products to the global natural resources sector, and conducts integrated and multidisciplinary geophysical surveys and mapping throughout the world. IDS Power Control Systems unit offers control and communications systems for the power generation market. ChemiCorp commercializes IDS GC/IMSÂ™ technology to address in-line industrial process control and management applications, and provides environmental monitoring solutions. Integration, Engineering, and Consulting unit provides and manages secure communications systems integration, information technology services, and consulting to defense markets worldwide. Caduceon engages in the application of GC/IMSÂ™ sensory technology to the field of breath analysis in the clinical diagnostics, as well as health and fitness markets. GeoCommerce operates the B2B e-commerce exchange for mining, geophysical, and exploration markets worldwide. IDS operates in the United States, France, Australia, the United Kingdom, and Brazil.</t>
  </si>
  <si>
    <t>ISD (The Toronto Stock Exchange)</t>
  </si>
  <si>
    <t>surveys; surveying; survey; sensory; scintrex; intelligent; geophysical instrumentation; gc; explosives; communications systems; clinical; breath; geophysical; diagnostics; unit; instrumentation; technology to address; secure communications; multidisciplinary; geophysical surveys; fitness; exploration technology; drug detection; defense markets worldwide; defense markets; commercializes; drug; conducts; technology services; monitoring solutions; environmental monitoring; detection systems; natural resources; exchange; science; earth; health</t>
  </si>
  <si>
    <t>86941f78e5651f479fc3140155d57791</t>
  </si>
  <si>
    <t>myDIALS, Inc.</t>
  </si>
  <si>
    <t>myDIALS, Inc. offers cloud-based data visualization and business intelligence solutions. It offers interactive and web-based dashboard solutions that present key performance indicators and key performance drivers specific to an individual's position and industry. The company provides sales pipeline and forecast analysis solution that provides a graphical and interactive sales pipeline and forecast analysis solution; NetSuite Module, a self-serve and interactive dashboard that enables clients to make better operational decisions by viewing and interacting with and analyzing performance measures and drivers that are relevant and continuously updated; and Online Marketing Module that provides information and analytics to help the client optimize online marketing campaigns and initiatives. It also offers pre-packaged and custom solutions; and Sales Analysis Module that provides the answers to interact with the information and apply analytics to show trends, projections, and major contributors. The company provides its solutions for manufacturing, food and beverage, utilities, energy, financial services, healthcare, and government; and mining, minerals, and metals industries. The company was founded in 2006 and is based in Louisville, Colorado. As of September 9, 2012, myDIALS, Inc. operates as a subsidiary of Adaptive Insights, Inc.</t>
  </si>
  <si>
    <t>Adaptive Insights, Inc.</t>
  </si>
  <si>
    <t>performance; metrics; Key Performance; KPD metrics; Key Performance Indicators; business; Key Performance Drivers; KPI; Performance Drivers KPI; relevant performance measures; myDIALS; operational decisions; functional areas; business processes; dashboard; Performance improvement methodologies; interactive dashboard; operational performance; interactive access; multiple companies; performance management; data; performance management dashboard; sophisticated analytics; better decisions; Lean Process; intuitive exploration; business results; right performance metrics; operational systems; value; User-friendly analytics; decision makers; underlying component metrics; better business decisions; myDIALS Performance Management; web-based analytic dashboard; Intuitive dashboard interface; metrics change; Performance driver drill-down; inaccurate business assessment; traditional Business Intelligence; streams; Interactive visual analysis; multiple functional areas; version control issues; real-time scenario analysis; metric calculation formulas; business performance; real-time what-if analysis</t>
  </si>
  <si>
    <t>kpi; databases; business intelligence; span; operational decisions; drivers; measures; interactive; streams; presented; timely; operational efficiency; metric; lean; filtering; constraints; alerting; indicators; functional; aid; user friendly; underlying; spreadsheets; makers; extracted; decision makers; charts; quick; improved; friendly; sophisticated; alert; operational; improve; alerts; efficiency; impact; variance; technology based; security standards; scenario analysis; scenario; root; roles; rigorous; remains; recipients; presents; periodic; obvious; minimal training; management platform; maintained; inaccurate; improve business; goals; fundamentally; formula; forecasts; eliminating manual; designated; data capture; confidential; calculation; based approach; automatically extracted; automated data; alert conditions; adoption; rules; bi; delivers; version; scenarios; overview; error; interface; suitable; minimal; low cost; hosted; patterns; driver; ranges; detects; takes; continuously; static; web based; server; delivered; enhance; position; manual; lead; determine; capture; sources; functions; standards</t>
  </si>
  <si>
    <t>2d9d640d096f9202a099dbc754aa747c</t>
  </si>
  <si>
    <t>http://www.tomra.com</t>
  </si>
  <si>
    <t>Tomra Systems ASA provides sensor-based solutions for optimal resource productivity worldwide. It operates through Collection Solutions and Sorting Solutions segments. The Collection Solutions segment develops, produces, sells, leases, and services automated recycling systems, including data administration systems, which monitor the volume of collected materials and associated deposit transactions. It is also involved in picking up, transporting, and processing empty beverage containers on behalf of beverage producers/fillers; and producing and selling small and mid-sized compaction machines. This segment offers its solutions to the food retail industry in Europe and the United States. The Sorting Solutions segment provides sorting and processing technology for the fresh and processed food industries; sorting systems for waste and metal material streams; and ore sorting systems for the mining industry. Tomra Systems ASA was founded in 1972 and is based in Asker, Norway.</t>
  </si>
  <si>
    <t>TMRA.F (Pink Sheets LLC); TOM (Oslo Bors); TMR (Boerse-Stuttgart); TMR (XETRA Trading Platform); 0KV7 (London Stock Exchange); TOMO (OMX Nordic Exchange Stockholm); TMR (Deutsche Boerse AG); TOMO (BATS &amp;#x27;Chi-X Europe&amp;#x27;)</t>
  </si>
  <si>
    <t>optimal resource productivity; sensor-based solutions; sensor-based sorting solutions; reverse vending machine; Oslo Stock Exchange; innovative. innovation management.; main business areas; business streams; TOMRA; total revenues; financial results; environmental impact; material recovery; Collection Solutions; TOMRA products; specialty products; NOK; entrepreneurship; customers; passion; markets; employees; services; mining; world; food; way</t>
  </si>
  <si>
    <t>tomra; specialty; recycling; financial; sensor based; vending; sorting solutions; sorting; based solutions; streams; reverse; creates; productivity; vending machine; stock exchange; spirit; sensor based sorting; revenues; passion; listed; fall; environmental impact; entrepreneurship; billion; based sorting; guide; resource; helping; employees; continuously; exchange; active; total; stock; recovery; main; today; collection; impact; reduce; increase</t>
  </si>
  <si>
    <t>http://www.ingu-solutions.com</t>
  </si>
  <si>
    <t>Ingu Solutions Inc. provides sensing and monitoring solutions and services for remote and inaccessible areas. It offers Xploring WiseMotes, a miniaturized mobile sensor system suited to characterize the behavior of multi-phase flows in pipelines and physical and chemical reactors; IoT sensing solutions to monitor the micro climate and air quality in cities, on campuses or any other large scale area; Tracer WiseMotes to track flow patterns over long distances in inaccessible areas; remote water quality monitoring system (RWQM365), a self-sustained system for monitoring water quality in hard to reach or isolated areas; and Y-ray spectrometer, which runs a Web server accessible through a wired IP connection, allowing real-time monitoring and storing of the nuclide concentrations and energy spectra. The company also provides services, which include localization and mapping of the deep underground; high-sensitivity and real-time monitoring in remote areas; and assessment of industrial processes. It serves industries covering areas, including remote communities, utilities companies, companies with industrial installations, cities, university campuses, industrial areas, mining, oil and gas exploration, oil and gas pipelines, and industrial chemical production. The company was incorporated in 2014 and is based in Kitchener, Canada with an additional office in Saskatchewan, Canada.</t>
  </si>
  <si>
    <t>mobile sensor systems; industrial chemical production; inaccessible areas; magnetic field; Xploring WiseMotesâ„¢; Multiple Xploring WiseMotesâ„¢; flow patterns; multi-phase flows; gas pipelines; remote water quality; Ingu Solutions Inc.; chemical reactors; large scale area; gas exploration; Industrial Production Processes; real-time monitoring; micro sensor systems; anomalous flow patterns; e.g. flow speed; high pressure resistant; increasingly precise data; free-flowing smart sensors; early stage indication; costly incidents. chemical.; distribution process; data analytics; oil pipelines; industrial areas; remote areas; industrial processes; monitoring solutions; industrial installations; nuclide concentrations; in-situ measurements; continuous measurements; air quality; remote communities; -ray spectrometer; Tracer WiseMotes; Web server; long distances; IP connection; deep underground; industrial infrastructures; triaxial accelerometer; university campuses; internal measurements; energy spectra; utilities companies; industrial installation</t>
  </si>
  <si>
    <t>wired; smart; served; pipelines; monitoring system; monitor; map; iot; installations; inspection; data analytics; ball; autonomous; inaccessible; reactors; miniaturized; magnetic field; flowing; suited; patterns; time monitoring; smart sensors; real time monitoring; phase flows; multi phase flows; multi phase; flows; cities; characterize; movement; inside; mixed; sensor systems; magnetic; move; behavior; flow; combined; phase; dynamics; reach; micro; robust; measure; temperature; pipeline; interest; allowing; free; sensing; pressure; web server; system for monitoring; synchronized; sustained; spills; spectra; situ measurements; situ; serves industries; sensitivity; sensing solutions; senses; runs; rotation; reveal; remote communities; remote and inaccessible; ray; processing and analysis; preventive maintenance; perfectly; micro sensor; match; magnetometer; long distances; localization; isolated; inspect; industrial installations; indication; including remote; incidents; inch; high sensitivity; high pressure; hard to reach; gyroscope; gravitational; golf; frequent; fluid dynamics; exposed; equipped; downloaded; distances; diameter; concentrations; characteristics; captured</t>
  </si>
  <si>
    <t>dfad48a9df4804e975788dd89198202d</t>
  </si>
  <si>
    <t>Shandong Shankuang Machinery Co., Ltd.</t>
  </si>
  <si>
    <t>Shandong Shankuang Machinery Co.,Ltd Was Established In October 1970 In Shan Dong.It Was Registered As A Others Limited Company.The Company Belongs To The Medium And Heavy Industry Specialized In Mining Equipment. Main Products Include: Pf Series Single-Rotor Impact Crusher, 2pg,2pgc Series Double-Roll (Teeth) Crusher, Jpch Ring Hammer Crusher, Cpl Sand-Making Machine, Type Gx,Ls Fixed Screw Conveyor Type P,Hl,Th,Pl Bucket Elevator, Jk Series Coal Feeder, Ltx Series Jig Washer, Concentrating Machine,Dehydration And Dredge-Sump, Style Bucket Elevator.Belt Conveyor; Low Economic Type Counter-Well Drilmine Hill Equipment; Boring Machinery; Pile-DrIVers And Pile-Extractors; Snowplows And Snowblowers; Cement.It Uses The Following Brand: Shengyuanlou. Production Output: Mine Hill Equipment: 2005 Output 5265(Ton), 2004 Output 6650(Ton); Boring Machinery; Pile-DrIVers And Pile-Extractors; Snowplows And Snowblowers: 2005 Output 107010(M), 2004 Output 68275(M); Cement: 2005 Output 165(Ton), 2004 Output 476(Ton).    Shandong Shankuang Machinery Co.,Ltd. (The Former Shandong Mining Machinery Plant Group), Founded In 1970, Is The Vice Board Chairman Unit Of Mining Machinery Sub--Association And Breaking And Grinding Sub-Association Of China Heavy-Duty Machinery Industry Association, The Vice Board Chairman Unit Of Belt Conveyor Sub-Association Of China Heavy-Duty Machinery Industry Association, The Vice Board Chairman Unit Of Drawing Electric Appliance Sub-Association Of China Electric Appliance Association, The Chief Enterprise In Shandong Heavy-Duty Machinery Industry, Is A State-Two Large Enterprise. The Company Has The Right Of Self-Handling Import-Export . The Sales Are Among The Top 50 Of China Heavy-Duty Machinery Industry, Is The Top 50-Enterprise Of Machinery Industry In Shandong Province, First Of Row Of Shandong Province In The System Of Industry, Communication, Finance And Trade. The Company Has Won The Honor Of Provincial Contract-Stressing And Promise-Keeping Ente</t>
  </si>
  <si>
    <t>Jining</t>
  </si>
  <si>
    <t>drawing / heavy duty machinery / bucket elevator / milling machine</t>
  </si>
  <si>
    <t>rotor; promise; mining machinery; grinding; association; shandong; machinery industry; ton; pile; heavy duty machinery; duty machinery; crusher; output; province; hill; elevator; electric appliance; bucket elevator; bucket; belt conveyor; conveyor; boring; series; heavy duty; drivers; appliance; duty; unit; belt; board; type; top; won; washer; teeth; sump; style; screw conveyor; row; provincial; pg; import export; honor; hammer; dredge; drawing; coal feeder; chief; feeder; counter</t>
  </si>
  <si>
    <t>rotor; promise; mining machinery; grinding; association; shandong; machinery industry; ton; pile; heavy duty machinery; duty machinery; crusher; output; province; hill; elevator; electric appliance; bucket elevator; bucket; belt conveyor; conveyor; boring; series; heavy duty; drivers; appliance; duty; unit; belt; board; type; top; won; washer; teeth; sump; style; screw conveyor; row; provincial; pg; import export; honor; hammer; dredge; drawing; coal feeder; chief; feeder; counter; ring; keeping; roll; screw; export; trade; sand; import; brand; double; founded; main; impact; fixed</t>
  </si>
  <si>
    <t>f1a6bbf4bd7bd5e6873a6d417fb7e40e</t>
  </si>
  <si>
    <t>Infinistat, LLC</t>
  </si>
  <si>
    <t>Infinistat, LLC develops and provides cloud-based, machine-learning, predictive analytics platform for manufacturing and production facilities, water-treatment plants, mining, and drilling operations, pharmaceutical operations, and utilities. The company was incorporated in 2006 and is based in Lancaster, Pennsylvania.</t>
  </si>
  <si>
    <t>Lancaster</t>
  </si>
  <si>
    <t>production facilities; predictive analytics platform; predictive analytics; predictive; machine learning; learning; drilling operations; cloud based; cloud; analytics platform; facilities</t>
  </si>
  <si>
    <t>fde775099671e3455097048941be34d5</t>
  </si>
  <si>
    <t>Durex Industries, Inc.</t>
  </si>
  <si>
    <t>http://www.durexindustries.com</t>
  </si>
  <si>
    <t>Durex Industries, Inc. designs and manufactures electric heaters, temperature sensors, and temperature controls and systems for analytical instrumentation, medical device, semiconductor, photovoltaic, foodservice, plastics, packaging, process, and general industrial markets. It offers cast in heaters, immersion heaters, circulation heaters, heat exchangers, process heating systems, high temperature process air heaters, cartridge heaters, duct heaters, tubular heating elements, coil heaters, mineral insulated cable heaters, flexible silicone rubber heaters, band heaters, ceramic and quartz heaters, aluminum nitride and alumina ceramic heaters, industrial process thermocouples, resistance temperature detectors, thermistor assemblies, RTD and thermocouple sensors assemblies, temperature sensor accessories, stock temperature controls, custom temperature controls, temperature control panels, control consoles, multi-loop temperature controllers, aluminum pedestal heaters, cast vacuum chamber heaters, cast aluminum wafer chucks, cable (coil) heaters, aluminum tubular heaters, polyimide heaters, radiant heating panels, and conduction heating panels. The company was founded in 1980 and is based in Cary, Illinois.</t>
  </si>
  <si>
    <t>Cary</t>
  </si>
  <si>
    <t>heaters; heat; cast; cable; tubular; coil; heating; ceramic; temperature; panels; aluminum; thermocouples; thermistor; temperature sensors; temperature sensor; temperature control; silicone rubber; silicone; rtd; resistance temperature; radiant; quartz; process heating; offers cast; mineral insulated; medical device; loop; insulated; immersion; heating systems; foodservice; electric heaters; consoles; conduction; circulation; chucks; chamber; cartridge; analytical instrumentation; alumina; resistance; heat exchangers; exchangers; control panels; vacuum; photovoltaic; band; high temperature; elements; detectors</t>
  </si>
  <si>
    <t>heaters; heat; cast; cable; tubular; coil; heating; ceramic; temperature; panels; aluminum; thermocouples; thermistor; temperature sensors; temperature sensor; temperature control; silicone rubber; silicone; rtd; resistance temperature; radiant; quartz; process heating; offers cast; mineral insulated; medical device; loop; insulated; immersion; heating systems; foodservice; electric heaters; consoles; conduction; circulation; chucks; chamber; cartridge; analytical instrumentation; alumina; resistance; heat exchangers; exchangers; control panels; vacuum; photovoltaic; band; high temperature; elements; detectors; semiconductor; stock; controllers; analytical; instrumentation; device</t>
  </si>
  <si>
    <t>Precyse Technologies Inc.</t>
  </si>
  <si>
    <t>http://www.precysetech.com</t>
  </si>
  <si>
    <t>Precyse Technologies Inc. develops wireless Remote Entity Awareness and Control (REAC) systems for remotely managing high-value physical assets and personnel. The company leverages RFID and GPS to deliver machine-to-machine (M2M) and Internet of Things (IoT) capabilities to increase operational efficiencies and improve safety in oil and gas, mining, and logistics industries. It offers Smart Agents, a modular wireless sensing, tracking, and communications platform that includes Badge xAgent, a personnel safety, security, and labor management solution; Vehicle Agent, a M2M vehicle and equipment monitoring and control solution; iPALM, a cloud-based asset management and analytics solution for managing workers, assets, and vehicles; Asset xAgent, an asset utilization and logistics management solution; and inPALMsm man-over-board rescue systems. It also provides Micro xBeacon, a location reference device for PrecyseTech LPS and access control; Bridge xPort, a N3 wireless network communications hub; iLOCATE Server, a real-time raw data processing server; and iAT Server, a business application and entity management solution. In addition, the company offers safety and security, terminal operations and yard management, equipment management and control, and custom solutions. The company provides solutions for large enterprises, such as oil and gas, mining, chemical, energy, and terminal operations at airports and shipyards. The company was founded in 2004 and is based in Reston, Virginia with regional offices in EMEA.</t>
  </si>
  <si>
    <t>Spencer Trask Media &amp; Communications Group, LLC</t>
  </si>
  <si>
    <t>asset network; n3 asset network; data security; Wireless Sensor Networks; asset networks; precyse n3 asset; wireless asset network; asset network solutions; Smart Agent; PrecyseÃ¢â‚¬â„¢s N3 network; bi-directional asset network; Precyse asset networks; local area network; bi-directional asset networks; Asset Network Vision; wireless data security; N3 core competences; unified asset network; bi-directional communications; physical assets; network protocol; asset network protocol; asset network infrastructure; features asset networks; bi-directional network protocol; N3 over-the-air link; Smart Agents; real time asset; way communication network; Wireless Sensing Networks; network technology; Smart Agent sensor; patented network technology; Wireless sensor networking; wireless sensor connectivity; way communication networks; single network protocol; data security reality; bi-directional communications architecture; enterprise information flow; reasonable location information; wireless based systems; infrastructure wireless monitoring; New security vulnerabilities; Smart Agent device; data consistency attacks; Precyse awareness solution; Locate Smart Agents; asset management; battery life.Precyse Technologies</t>
  </si>
  <si>
    <t>wires; things; tag; smart; sensory; rfid; rf; readers; reader; radio frequency identification; radio frequency; radio; personnel; objects; networks; monitored; monitor; machine to machine; machine communication; internet of things; intelligent; insight; injections; identification; frequency identification; frequency; fly; disaster; connectivity; cabling; cables; artificial; agent; directional; data security; bi directional; attacks; bi; wireless sensor; agents; wireless sensor networks; unauthorized; sensor networks; physical assets; message; encryption; battery life; protocol; attached; prevent; wirelessly; stopping; putting; periodically; overflow; network technology; network solutions; mind; mile; messages; gap; fraud; evolution; entity; crucial; breed; adoption; managers; awareness; transmit; threats; link; attack; implemented; low cost; maintain; content; wireless; millions; local; action; upgrade; status; networking; location; assets; reliable; battery; order; needed; enable; driving; patented; enterprises; signal; motion; future; architecture; model; main</t>
  </si>
  <si>
    <t>http://www.aquaterra-env.com</t>
  </si>
  <si>
    <t>SCS Aquaterra provides environmental consulting and construction services for private and public sector entities in the United States and internationally. The company specializes in the assessment, design, permitting, construction, operation and maintenance, and monitoring of sustainable environmental solutions and facilities. It offers services in the areas of biogas, anaerobic digestion, compressed natural gas, and energy systems; and brownfields and voluntary remediation, clean air act services, coal combustion residuals, environmental due diligence and all appropriate inquiries, facility energy management, and Federal government services. The company also provides services in the areas of greenhouse gas services, hazardous waste and superfund, health and safety, landfill gas and energy, materials recovery facilities and transfer stations, oil and gas exploration-production, and more. In addition, it offers SCSeTools for collecting, storing, and analyzing compliance data; SCS DataServices, a toolset that presents analyses to enable business decisions; SCS MobileTools, a module that allows users to build forms which can be used by mobile devices; and SCS Remote Monitoring and Control that enables users to remotely monitor a siteÂ’s critical components. It serves agriculture, construction, government, healthcare, manufacturing, mining and extraction, oil and gas, retail, transportation, utilities, and waste management; and real estate, finance, and insurance sectors. SCS Aquaterra was formerly known as Aquaterra Environmental Solutions, Inc. and changed its name to SCS Aquaterra in March 2013. As a result of its acquisition by Stearns, Conrad &amp; Schmidt, Consulting Engineers, Inc., Aquaterra Environmental Solutions, Inc.'s name was changed. The company was founded in 2002 and is based in Overland Park, Kansas. It has locations in the United States. As of March 1, 2013, SCS Aquaterra operates as a subsidiary of Stearns, Conrad &amp; Schmidt, Consulting Engineers, Inc.</t>
  </si>
  <si>
    <t>Stearns, Conrad &amp; Schmidt, Consulting Engineers, Inc.</t>
  </si>
  <si>
    <t>toolset; superfund; serves agriculture; remotely monitor; remotely; remote monitoring; private and public; presents; permitting; operation and maintenance; monitor; landfill; insurance; inquiries; hazardous waste; greenhouse gas; greenhouse; government services; diligence; control that enables; compressed natural gas; compressed natural; compressed; combustion; biogas; waste management; storing; entities; collecting; monitoring and control; appropriate; waste; facilities; remediation; federal; health and safety; analyses; natural gas; module; forms; extraction; hazardous; clean; real estate; estate; recovery; transfer; stations; facility; specializes</t>
  </si>
  <si>
    <t>toolset; superfund; serves agriculture; remotely monitor; remotely; remote monitoring; private and public; presents; permitting; operation and maintenance; monitor; landfill; insurance; inquiries; hazardous waste; greenhouse gas; greenhouse; government services; diligence; control that enables; compressed natural gas; compressed natural; compressed; combustion; biogas; waste management; storing; entities; collecting; monitoring and control; appropriate; waste; facilities; remediation; federal; health and safety; analyses; natural gas; module; forms; extraction; hazardous; clean; real estate; estate; recovery; transfer; stations; facility; specializes; compliance; acquisition; enable; build; health</t>
  </si>
  <si>
    <t>ef98a611b2a15ec309ca3d69690eddb2</t>
  </si>
  <si>
    <t>Shandong Leiqi Electric Appliance Co., Ltd.</t>
  </si>
  <si>
    <t>http://www.cnleiqi.cn</t>
  </si>
  <si>
    <t>Shandong Leiqi Electric Appliance Co., Ltd. engages in researching, developing, and manufacturing energy conservation equipment. The companyÂ’s products include You Lu Ming energy conservation devices for road lamps and buildings; Chuang Li Jia energy conservation equipment for the process equipment used in industrial and mining enterprises; LOVOL high voltage power conservation devices for motors; Li Yuan controllable energy conservation equipment for the compensation of grid harmonics and power factor, and the balance of impedance; and intelligent monitoring consoles for remote segment measurement and meter readings. It also provides technical support and repair services. The company sells its product to business partners in China and internationally. Shandong Leiqi Electric Appliance was founded in 2004 and is based in Weifang, China.</t>
  </si>
  <si>
    <t>Weifang</t>
  </si>
  <si>
    <t>intelligent; conservation; li; voltage power; shandong; researching; readings; power factor; mining enterprises; meter; lamps; intelligent monitoring; industrial and mining; high voltage; harmonics; electric appliance; consoles; balance; compensation; factor; appliance; voltage; grid; road; enterprises; partners; motors</t>
  </si>
  <si>
    <t>ed7538f1db11fe217e125224b6c5c712</t>
  </si>
  <si>
    <t>G. Bopp &amp; Co AG</t>
  </si>
  <si>
    <t>http://www.bopp.ch</t>
  </si>
  <si>
    <t>G. Bopp &amp; Co AG produces precision woven wire meshes. It offers precision square woven wire meshes for sieving and sizing, test sieves, and shielding applications; stainless steel wire cloths for screen printing; woven wire filter cloths; rustproof and heat resistant backing screens; meshes for filtration; screen packs; mesh counters; multi-layer sintered woven wire cloths; and measuring devices for use during tensioning process. The companyÂ’s products are also used for applications, including protection, separation, conveying, aeration, drying, purification, division, dispersal, shielding (RFI), and others. G. Bopp &amp; Co AG serves agriculture, machinery and equipment, architecture, design, automotive, car building, mining, raw material extraction, chemical, pharmaceuticals, biotechnology, energy technology, electronics, glass and ceramics, hydraulics, plastics, food and beverage, air and space travel, engineering, medical science, metalworking, paper/wood, petrochemicals, oil, precision mechanics, process, shoes and clothing, textiles, mechanical engineering, and environmental technology industry sectors. The company sells its products through representatives, distributors, and stores to customers in Argentina, Australia, Brazil, Finland, France, the CIS, Indonesia, Colombia, Mexico, Austria, Portugal, the Russian Federation, Spain, Singapore, Turkey, the United States, and Belarus. G. Bopp &amp; Co AG was founded in 1881 and is based in Zurich, Switzerland with locations in Zurich and Wolfhalden, Switzerland; Sigmaringendorf, Germany; Derbyshire, United Kingdom; Candiolo, Italy; Laholm, Sweden; Wappingers Falls, New York; Kyunggi-Do, Korea; and Shanghai, China.</t>
  </si>
  <si>
    <t>Zurich</t>
  </si>
  <si>
    <t>woven; wood; wire; printing; petrochemicals; heat; car; cloths; shielding; ag; screen; tensioning; technology industry; square; sizing; sintered; sieves; shoes; serves agriculture; rfi; raw material; purification; produces precision; precision mechanics; metalworking; mesh; mechanics; measuring devices; machinery and equipment; heat resistant; energy technology; drying; clothing; cis; aeration; filtration; conveying; biotechnology; layer; hydraulics; ceramics; travel; screens; representatives; stores; filter; extraction; resistant; glass; raw</t>
  </si>
  <si>
    <t>woven; wood; wire; printing; petrochemicals; heat; car; cloths; shielding; ag; screen; tensioning; technology industry; square; sizing; sintered; sieves; shoes; serves agriculture; rfi; raw material; purification; produces precision; precision mechanics; metalworking; mesh; mechanics; measuring devices; machinery and equipment; heat resistant; energy technology; drying; clothing; cis; aeration; filtration; conveying; biotechnology; layer; hydraulics; ceramics; travel; screens; representatives; stores; filter; extraction; resistant; glass; raw; science; architecture; measuring; produces</t>
  </si>
  <si>
    <t>http://skysense.de</t>
  </si>
  <si>
    <t>Skysense, Inc. provides remote-controlled battery charging stations and pads for commercial drones that include multicopters, multirotors, and VTOL aircraft. It also offers Skysense Droneport, a remote-controlled enclosure to hold a charging pad and drone while charging and stationing; and syncs sensor data to the cloud and connectivity within their Skysense Droneport network. The companyÂ’s products enable users to remotely manage their flight missions in the areas of agriculture, inspection, mining and energy, and security. It allows its customers to order its products online. The company was founded in 2014 and is headquartered in Berlin, Germany with an additional office in Las Vegas, Nevada.</t>
  </si>
  <si>
    <t>TechStars, LLC</t>
  </si>
  <si>
    <t>Skysense Charging Pad; unique Charging Pad; drone; drones; Skysense drone; scalable drone deployments; drone industry; drone takeoff; drones automation; drone power; Drone Kit; commercial drones; drone battery; drone lands; battery-powered drones; fully autonomous operations; existing drones; remotecontrolled interconnected hangars; on-board charger plugin; fully autonomous missions; High-Power LiPo Charger; Skysense Network Manager; place partnership agreements; spring-loaded contacts; battery health monitoring; remote-controlled charger; SKYSENSE LAUNCHING; persistent deployments; regular charger; multibillion markets; industrial inspection; land monitoring; REMOTE OPERATIONS; precision farming; great information; Aibotix Italia; Effortless setup; Infinium Robotics; direct contacts; landing notifications; major players; empowers operators; Online APIs; fixed drone-installation; landing gear; anomalous temperature; humidity warnings; human operators; process starts; physical contact</t>
  </si>
  <si>
    <t>things; robotics; remotely; lands; landing; land; inspection; gear; fully autonomous; flying; flights; drones; drone; charging; autonomous; pad; charger; dronedeploy; contacts; deployments; spring; remote controlled; players; loaded; launching; partnership; deploy; install; scalable; battery; enable; week; warnings; temperature and humidity; takeoff; retrofit; remotely operated; remote operations; provide access; precision farming; physical contact; paving; partnering; pads; nowadays; nasa; mile; major players; lipo; land monitoring; installing; industrial inspection; humidity; high power; health monitoring; frequent; examples; effortless; economically scalable; economically; drone industry; couple; billion; battery powered; apis; anytime; anomalous; operators; setup; photo; persistent; increasingly; farming; establish; manager; kit; agreements; super; individuals; regular; great; compatible; micro; connect; share; needed; benefit; action; missions; ready; allowing; contact; free; operator; board; stations; scale; working; facility; deployment</t>
  </si>
  <si>
    <t>http://tegoinc.com</t>
  </si>
  <si>
    <t>Tego, Inc. develops radio frequency (RF) enabled smart asset solutions used in Internet of Things (IOT) applications. Its semiconductor chips, tags, and application software creates distributed interconnected smart assets that communicate wirelessly and without batteries. The companyÂ’s RF enabled smart asset solution allows companies to store, share, and utilize data on an industrial asset for business processes; smart asset platform specializes in memory, security, durability, and sensing functionalities; and application software enables the storage, transfer, and management of data and information on various assets. It provides RF enabled smart asset solution for flyable parts tagging program deployed in aerospace; TegoView, a radio frequency identification (RFID) reader application software in aviation manufacturing production lines and maintenance operations, specifically for flyable parts programs; RF enabled smart asset solution that is used by energy companies on critical pipes, valves, and meters to store real time operational data for maintenance, monitoring, critical event repair, and audit trail certification; and RF enabled smart asset solution that is used as part of an industrial Internet of Things (IIOT) application for nuclear, chemical, mining, and oil and gas companies. The company also offers RFID solution for medical device, pharmaceutical, and life-sciences supply chain, including gamma sterilization, eBeam sterilization, ethyl oxide sterilization, steam sterilization, and cold storage (-80C). It serves aviation, life-sciences, and process industries worldwide. The company was founded in 2005 and is based in Waltham, Massachusetts.</t>
  </si>
  <si>
    <t>Bainco International Investors, LLC</t>
  </si>
  <si>
    <t>UHF RFID; UHF RFID tags; RFID high-memory tags; Tego; reader application software; Tego UHF RFID; UHF RFID chips; RFID software solutions; UHF RFID metal; ATA Spec; memory RFID chips; traditional RFID; RFID reader application; Tego software solutions; flyable parts; Asset Intelligence Platform; sterilization proof RFID; Tego platform; TegoChip based tags; RFID solution; information; RFID readers; Smart Asset solution; metal embeddable tags; tag deployment solution; out-of-the-box deployment solution; fully integrated solution; enterprise-wide integrated solutions; interactive rugged memory; safety equipment information; enterprise-wide integrated systems; innovative solutions; new generation; power source; different reader types; radio frequency identification; consumer cell phones; flyable parts programs; launch kit; data; entire value chain; semiconductor chip technology; item Tego; Ethyl oxide sterilization; lifecycle history; TegoView Splash Screen; complete lifecycle history; models. aerospace. application; compliant memory configurations; life science companies</t>
  </si>
  <si>
    <t>valves; uhf; things; tags; tagging; tag; software solutions; software solution; smart; rfid tags; rfid; readers; reader; radio frequency identification; radio frequency; radio; portals; operational intelligence; networks; memory; internet of things; integrators; industrial internet; iiot; identification; frequency identification; frequency; connectivity; certifications; certification; chips; sterilization; application software; chip; compliant; history; rugged; kit; temperatures; solutions that deliver; rfid chips; power source; life science; cold storage; functionality; box; store; trusted; audit; maintain; gather; extreme; cold; enabling; stand; launch; example; deployment; visibility; source; semiconductor; needed; science; life; compliance; types; aviation; storage; programs; xml; writing; withstand; verified; upfront; unprecedented visibility; unique knowledge; twenty; traceability; tissue; survive; standalone; solution that allows; software enables; sizes; seeking; saved; safety audit; rolls; rfid readers; requirement; receives; recall; production lines; process optimization; printers; pdf; pc; parts manufacturing; packaged; oxide</t>
  </si>
  <si>
    <t>b34ee74fb1e882b2caa5dbc2b7b06529</t>
  </si>
  <si>
    <t>Victoria Machine Works, Inc.</t>
  </si>
  <si>
    <t>On December 19, 2007, Victoria Machine Works, Inc. went out of business as per its Chapter 11 liquidation filing under bankruptcy. Victoria Machine Works, Inc. develops, manufactures, and markets machinery and equipments for oil and gas, petroleum refining, industrial processing, metal mining, agricultural, medical, and construction industries. The companyÂ’s products include hyperbaric chambers, rolling mill and welding machines, handling systems, helicopter refueling systems, industrial service trucks and trailers, hoist and crane systems, and power boilers. In addition, it offers engineering, fabrication, machining, quality assurance, repair, testing, control, project management, and maintenance services. Victoria Machine Works, Inc. was founded in 1933 and is based in Victoria, Texas with an additional office in Houston, Texas.</t>
  </si>
  <si>
    <t>mill; machining; machine works; helicopter; crane; trailers; rolling mill; refueling; petroleum refining; hyperbaric; hoist; chambers; handling systems; rolling; assurance; refining; maintenance services; trucks; welding; petroleum</t>
  </si>
  <si>
    <t>http://www.kolb-technology.com/studioline/index.php?content=e_0_0_0</t>
  </si>
  <si>
    <t>Kolb Technology GmbH engages in producing and supplying studio equipment for the design modeling industry. It offers studio components for the communication between digital and physical model; milling machines for clay and light foams; and hydraulic presses for manufacturing clay profiles. The company also offers cutters, mobile safety-systems, highlight walls, portable lifts, modeling materials, clay heaters and materials, and painted foil handling equipment; and modeling tools, slicks, and radius kits, including tapes, clay modeling films, industrial cleansers, diamond whetstones, carbon splines, glues, temporary paints, and light polystyrols, as well as clays for the extrusion. Its products are used in automotive design studios. The company was founded in 2001 and is based in Hengersberg, Germany. Kolb Technology GmbH operates as a subsidiary of Kolb Group. As of August 10, 2015, Kolb Technology GmbH operates as a subsidiary of MAX STREICHER GmbH &amp; Co. Kommanditgesellschaft auf Aktien.</t>
  </si>
  <si>
    <t>S-REFIT Regionaler Finanzierungsfonds fÃ¼r Innovationen und Technologieunternehmen</t>
  </si>
  <si>
    <t>MAX STREICHER GmbH &amp; Co. Kommanditgesellschaft auf Aktien</t>
  </si>
  <si>
    <t>base plate; support plate; famous StudioLine milling; milling machine; StudioLine XS; vibration-absorbing mineral cast; powerful milling machine; big sister StudioLine; time-critical milling tasks; Powerful milling head; Support plate e.g.; excellent milling pattern; clay modeling films; design modeling industry; Kolb Technology GmbH; milling machines; 5-axis milling; automotive design studios; professional control; low-maintenance linear motors; hard stone; organic material; carbon fiber compound; light foams; rigid foams; lightweight foams; clay profiles; carbon splines; diamond whetstones; clay heaters; machine tower; industrial cleansers; modeling materials; modeling tools; studio equipment; studio components; XS top performer; physical model; measuring machine; mobile safety-systems; radius kits; light polystyrols; styling process; portable lifts; hydraulic presses; machine rail; Maximum power; highlight walls; 2-axis milling-head; highest demands</t>
  </si>
  <si>
    <t>smaller; milling; hydraulic; clay; cast; car; big; axle; arm; plate; studio; milling machine; absorbing; axis; consists; organic; drawing; cabinet; tower; head; carbon; vibration; free; density; base; hard; highest; measuring; walls; ultimately; time critical; tapes; studios; stiffness; speeds; sister; safety systems; rigid; radius; practice; perform complex; pattern; paints; min; milling machines; low maintenance; linear guides; kw; highlight; guides; glues; geometry; geometries; fulfills; foil; films; famous; extrusion; excellent; cutters; compound; cleansers; clays; carbon fiber; axes; tasks; lifts; heaters; diamond; cover; modern; light; presses; alignment; professional; terms; temporary; claims; handling equipment; maximum; lightweight; kits; dynamics; compact; sophisticated; house; robust; producing; action; independent; top; board; accuracy; structure; model; form; fiber; portable; motors; models</t>
  </si>
  <si>
    <t>971d80e667abfa41b0a5d86b76ab5ba5</t>
  </si>
  <si>
    <t>Astrata (Group) Pte Ltd.</t>
  </si>
  <si>
    <t>http://www.astratagroup.com</t>
  </si>
  <si>
    <t>Astrata (Group) Pte Ltd. designs and develops location based information technology services and solutions (telematics) that combine GPS positioning, wireless communications (satellite or terrestrial), and geographic information technology. It offers personal and container trackers; GLP90E for vehicle recovery, fleet management, and driver and vehicle profiling; GPP100 for real-time vehicle and asset tracking; GLP200 for areas beyond the reach of GSM mobile networks; and GLP500 for fast and temporary tracking. The company also provides Geo-Location Software for security asset monitoring and fleet management; Client/Server-based Fleet Management System for managing large fleets in a high security control centre environment supporting multiple clients from a single central installation; and Web Based FMS for the management of small, medium, and large sizes fleets. Its software features interactive map displays, driver profiling and reporting, geofencing, asset reporting, violation reporting, communications (email and SMS alerts), and asset sensor reporting. In addition, it offers geomatics services for surveying and construction professionals, the mining industry, government departments, utilities, and municipalities. Its systems and solutions are used in various applications, including homeland security, cash in transit, fleet management, transit tracking, vehicle recovery, driver profiling, fuel economy, remote diagnostics, trailer tracking, and service/response monitoring. It offers its solutions and services to various sectors, including government, construction, retail market, rental companies, delivery and courier services, logistics, transport, public safety, and military. The company was incorporated in 2013 and is based in Singapore. Astrata (Singapore) Pte Ltd. operates as a subsidiary of Astrata Group Inc.</t>
  </si>
  <si>
    <t>Astrata Group, Inc.</t>
  </si>
  <si>
    <t>surveying; rental; networks; map; geo; fleet management; glp; driver; fleets; transit; fleet; recovery; tracking; wireless communications; trailer tracking; trailer; trackers; telematics; systems and solutions; system for managing; software features; sms; sizes; remote diagnostics; offers its solutions; location software; location based; gsm; gps positioning; government departments; geomatics; geographic information technology; geo location; fuel economy; designs and develops; departments; asset monitoring; location; solutions and services; centre; technology services; services and solutions; municipalities; economy; displays; asset tracking; temporary; email; cash; interactive</t>
  </si>
  <si>
    <t>surveying; rental; networks; map; geo; fleet management; glp; driver; fleets; transit; fleet; recovery; tracking; wireless communications; trailer tracking; trailer; trackers; telematics; systems and solutions; system for managing; software features; sms; sizes; remote diagnostics; offers its solutions; location software; location based; gsm; gps positioning; government departments; geomatics; geographic information technology; geo location; fuel economy; designs and develops; departments; asset monitoring; location; solutions and services; centre; technology services; services and solutions; municipalities; economy; displays; asset tracking; temporary; email; cash; interactive; diagnostics; web based; server; client; reach; combine; alerts; homeland security; homeland; central; professionals; medium; positioning; gps; satellite; web; response; delivery; fuel; features; wireless; logistics</t>
  </si>
  <si>
    <t>cbe9d778473b8f3284eded14bbda9123</t>
  </si>
  <si>
    <t>STI LayerX, Inc</t>
  </si>
  <si>
    <t>http://www.layerxtech.com</t>
  </si>
  <si>
    <t>STI LayerX, Inc. operates as a subsidiary of Shared Solutions and Services, Inc.</t>
  </si>
  <si>
    <t>Irving</t>
  </si>
  <si>
    <t>Arrow Electronics, Inc.</t>
  </si>
  <si>
    <t>advanced data analytics; data analytics software; underlying network layers; cross data correlation; cost effective way; analytics. big data.; Actionable analysis; rich insight; patented platform; LayerX Technologies; application performance; complete picture; overall performance; natural resource; Layerxâ€™s solutions; premise; cloud; provider; server; custom; business.</t>
  </si>
  <si>
    <t>premise; insight; data analytics; cloud based; cloud; big data; big; advanced data analytics; advanced data; analytics software; underlying; premise or cloud; platform to perform; picture; layers; domains; correlation; accelerate; foundation; expanding; natural resource; rich; server; scalable; growing; cross; patented; rapid; resource</t>
  </si>
  <si>
    <t>b7a1f18c6aa6c6adedadf1ac1093fbbe</t>
  </si>
  <si>
    <t>NSK Ltd.</t>
  </si>
  <si>
    <t>http://www.jp.nsk.com</t>
  </si>
  <si>
    <t>NSK Ltd. manufactures and sells industrial machinery bearings, automotive products, and precision machinery and parts in Japan, the Americas, Europe, and Asia. Its products include ball bearings; roller bearings; bearing units; super precision bearings; bearings for steel industry, mining and construction, papermaking machines, and pumps and compressors; and bearings for special environments, such as vacuum, corrosive, clean, high-temperature, non-magnetic, and dust-contaminated environments. The company also offers automotive products, which comprise chassis products, such as electric power steerings, steering column and intermediate shafts, and hub unit bearings; power train products, including include engine parts and electrical accessories; and drive train products consisting of automatic and manual transmission, products for motorcycles and all-terrain vehicles, half toroidal CVT POWERTOROS units, and differential gear and propeller shafts. In addition, it provides precision machine components, such as ball screws, linear guides, monocarriers, XY tables, megatorque motors, and spindles; and accessories, including ball screw supports, air bearings, and clean grease, as well as support units for heavy and light loads, machine tools, and small equipment. Further, the company provides maintenance and repair services. It serves agriculture, automotive, industrial motor, gearbox, injection molding machine, machine tool, mining and construction, motorcycle, office equipment, papermaking machinery, pump and compressor, railway, semiconductor, steel, and wind turbine industries. NSK Ltd. was founded in 1914 and is headquartered in Tokyo, Japan.</t>
  </si>
  <si>
    <t>NPSK.F (Pink Sheets LLC); NSK (Bayerische Boerse); 6471 (The Tokyo Stock Exchange); 6471 (Obsolete - formerly Osaka Securities Exchange (OSE)); NSK (Deutsche Boerse AG)</t>
  </si>
  <si>
    <t>wind; turbine; spindles; roller; pumps; pump; precision machine; motorcycles; motorcycle; molding; injection molding; injection; gearbox; gear; compressors; compressor; bearings; bearing; ball; mining and construction; shafts; clean; train; wind turbine; terrain vehicles; steel industry; serves agriculture; screws; roller bearings; pumps and compressors; pump and compressor; propeller shafts; propeller; precision machinery; offers automotive; molding machine; maintenance and repair; machine components; loads; linear guides; intermediate shafts; intermediate; injection molding machine; industrial machinery; including ball; heavy and light; half; guides; grease; engine parts</t>
  </si>
  <si>
    <t>wind; turbine; spindles; roller; pumps; pump; precision machine; motorcycles; motorcycle; molding; injection molding; injection; gearbox; gear; compressors; compressor; bearings; bearing; ball; mining and construction; shafts; clean; train; wind turbine; terrain vehicles; steel industry; serves agriculture; screws; roller bearings; pumps and compressors; pump and compressor; propeller shafts; propeller; precision machinery; offers automotive; molding machine; maintenance and repair; machine components; loads; linear guides; intermediate shafts; intermediate; injection molding machine; industrial machinery; including ball; heavy and light; half; guides; grease; engine parts; drive train; contaminated; column; chassis; ball screws; ball screw; ball bearings; americas; differential; consisting; vacuum; super; steering; hub; screw; high temperature; terrain; dust; magnetic; railway; semiconductor; manual; unit; motor; motors; transmission; temperature; automatic; light; drive</t>
  </si>
  <si>
    <t>http://uas.trimble.com</t>
  </si>
  <si>
    <t>Gatewing NV develops unmanned aircraft systems (UAS). It offers aerial imaging solutions primarily for surveyors and geospatial professionals; and aerial data collection, agricultural mapping, and high precision mapping and surveying solutions. The company also provides UAS image data processing software. Its solutions are used in various applications, such as surveying, civil and heavy earthworks construction, agricultural, mining, disaster relief, conservation, engineering, and forestry; and other applications, including oil and gas, environmental and landfill, public agencies, waste management, disaster management, safety assessment, flooding change detection, erosion monitoring, volume calculation (stock piles), research, and asset management. The company sells its products through dealers in Belgium. Gatewing NV was founded in 2008 and is based in Ghent, Belgium. As of October 10, 2016, Gatewing NV operates as a subsidiary of Delair-Tech SAS.</t>
  </si>
  <si>
    <t>Flemish Brabant</t>
  </si>
  <si>
    <t>Ark-Angels Fund NV</t>
  </si>
  <si>
    <t>Delair-Tech SAS</t>
  </si>
  <si>
    <t>unmanned aircraft; uas; surveying; relief; processing software; landfill; geospatial; disaster; develops unmanned; civil; aircraft; aerial imaging; aerial data; volume calculation; unmanned aircraft systems; surveyors; public agencies; piles; offers aerial; mapping and surveying; imaging solutions; image data; flooding; erosion; earthworks; disaster relief; disaster management; conservation; change detection; calculation; aircraft systems; aerial data collection; waste management; dealers; data processing; volume; data collection; high precision; stock; professionals; image; asset management; forestry; agencies; collection; imaging; waste</t>
  </si>
  <si>
    <t>dcb8aee92a3d25b6c623511acff7a3a5</t>
  </si>
  <si>
    <t>Emerson Electric Co.</t>
  </si>
  <si>
    <t>http://www2.emerson.com</t>
  </si>
  <si>
    <t>Emerson Electric Co. designs and manufactures products, and delivers services to industrial, commercial, and consumer markets worldwide. The companyÂ’s Process Management segment offers systems and software; measurement and analytical instrumentation; valves, actuators, and regulators; industry services and solutions; and digital plant architecture solutions. It also provides consulting services for precision measurement, control, monitoring, asset optimization, and safety and reliability of oil and gas reservoirs and plants. This segment serves oil and gas, refining, chemicals, power generation, pharmaceuticals, food and beverages, pulp and paper, metal and mining, and municipal water supplies markets. Its Industrial Automation segment provides fluid power and control products; electrical distribution equipment; and materials joining and precision cleaning products, as well as hermetic motors. The companyÂ’s Climate Technologies segment supplies compressors, temperature sensors and controls, thermostats, flow controls, and remote monitoring technology and services to residential heating and cooling, commercial air conditioning, commercial and industrial refrigeration, and marine control areas. Its Commercial &amp; Residential Solutions segment provides tools for professionals and homeowners; home storage systems; and appliance solutions. The company was formerly known as The Emerson Electric Manufacturing Company and changed its name to Emerson Electric Co. in 2000. Emerson Electric Co. was founded in 1890 and is headquartered in St. Louis, Missouri.</t>
  </si>
  <si>
    <t>St. Louis</t>
  </si>
  <si>
    <t>EMR (New York Stock Exchange); EMR (Deutsche Boerse AG); EMR (XETRA Trading Platform); EMR * (Bolsa Mexicana de Valores); EMR * (Bolsa Mexicana de Valores); EMR * (Bolsa Mexicana de Valores); EMR (SIX Swiss Exchange); 0R33 (London Stock Exchange)</t>
  </si>
  <si>
    <t>valves; thermostats; temperature sensors; technology and services; storage systems; services to industrial; sensors and controls; safety and reliability; reservoirs; remote monitoring; regulators; municipal; metal and mining; louis; joining; industrial automation; electrical distribution; delivers services; cooling; compressors; commercial and industrial; commercial air; beverages; architecture solutions; analytical instrumentation; services and solutions; actuators; climate; cleaning; appliance; refining; heating; professionals; analytical; architecture; instrumentation; reliability; motors; consumer; flow; optimization; temperature; delivers; storage</t>
  </si>
  <si>
    <t>32bde365df3ccdcab0dec554a80e7869</t>
  </si>
  <si>
    <t>S&amp;T Dynamics Co. Ltd.</t>
  </si>
  <si>
    <t>http://www.hisntd.com</t>
  </si>
  <si>
    <t>S&amp;T Dynamics Co. Ltd. provides products for defense, wind mill powertrain, auto parts, machine tools, casting, pipe making, and heat treatment industries worldwide. Its defense products include mobile equipment; machine guns, automatic cannons, and remote-controlled weapon systems; protection weapons, such as anti-guided weapons decoy systems, mine deployers, soft-kill launcher systems, and smoke grenade launchers; and aviation equipment, including middle gear boxes, tail gearboxes, drive axles, and torque tubes for KHP, as well as smart drones. The company also offers wind mill powertrain products comprising gear boxes, yaw/pitch gears, hydraulic disc brake systems, rotor hubs, and heat exchangers; auto parts consisting of transmissions, axles, and brakes; and machine tools, such as machining centers, universal and CNC lathes, grinding machines, milling machines, gear cutting machines, and customized machinery. In addition, it provides casting products, including wind power powertrains, aluminum die castings/ingots, automotive parts, forklift and construction equipment, hydraulic parts, and machine tool parts; and pipe making products, such as titanium and stainless tubes. Further, the company offers heat treatment products comprising continuous electric furnaces, batch type electric furnaces, press quenching M/C, phosphate coating lines, high frequency M/C, and other equipment, as well as test instrument products consisting of analyzers, metallurgical optical microscopes, durometers, non-destructive test equipment, and 3D measurement equipment. S&amp;T Dynamics Co., Ltd. was founded in 1959 and is based in Changwon, South Korea.</t>
  </si>
  <si>
    <t>Changwon</t>
  </si>
  <si>
    <t>Gyeongsangnam-do</t>
  </si>
  <si>
    <t>TOHV.F (Pink Sheets LLC); A003570 (Korea Stock Exchange)</t>
  </si>
  <si>
    <t>wind power; wind; treatment; smart; rotor; powertrain; milling; mill; machining; lathes; hydraulic; heat treatment; heat; grinding; gears; gearboxes; gear boxes; gear; furnaces; frequency; drones; cnc; castings; casting; axles; consisting; tubes; auto; weapons; dynamics; boxes; yaw; well as test; weapon systems; treatment industries; transmissions; titanium; tail; soft; smoke; rotor hubs; remote controlled; quenching; phosphate; offers wind; offers heat; milling machines; machining centers; machine guns; launchers</t>
  </si>
  <si>
    <t>wind power; wind; treatment; smart; rotor; powertrain; milling; mill; machining; lathes; hydraulic; heat treatment; heat; grinding; gears; gearboxes; gear boxes; gear; furnaces; frequency; drones; cnc; castings; casting; axles; consisting; tubes; auto; weapons; dynamics; boxes; yaw; well as test; weapon systems; treatment industries; transmissions; titanium; tail; soft; smoke; rotor hubs; remote controlled; quenching; phosphate; offers wind; offers heat; milling machines; machining centers; machine guns; launchers; ingots; hubs; high frequency; guns; grinding machines; grenade; gear cutting machines; gear cutting; forklift; drive axles; disc; die castings; cutting machines; coating lines; cannons; brakes; brake; batch; aviation equipment; automotive parts; aluminum die castings; aluminum die; universal; heat exchangers; exchangers; destructive; guided; press; die; coating; weapon; torque; anti; metallurgical; centers; aviation; aluminum; customized; lines; type; continuous; optical; cutting; automatic; drive</t>
  </si>
  <si>
    <t>83e8395b3ce4a886fd5fad6a39df960a</t>
  </si>
  <si>
    <t>Baran Group Ltd</t>
  </si>
  <si>
    <t>http://www.barangroup.com</t>
  </si>
  <si>
    <t>Baran Group Ltd. provides engineering, technology, and construction services worldwide. Its solutions include feasibility studies, engineering and design, permitting and validation, construction and site management, procurement and contracting, project management and control, operation and maintenance, turnkey, project financing, and related services. The company also develops artificial intelligence and knowledge management software for use in power generation, utility, mineral, and chemical and fertilizer industries. It serves various industries, such as manufacturing, industrial process, power, petroleum, water supply, sewerage and hazardous waste, general building, transportation, and telecommunications. The company was founded in 1979 and is headquartered in Beit-Dagan, Israel.</t>
  </si>
  <si>
    <t>Beit-Dagan</t>
  </si>
  <si>
    <t>BRAN.F (Pink Sheets LLC); BRAN (The Tel-Aviv Stock Exchange)</t>
  </si>
  <si>
    <t>Baran Group Ltd.; integrated project services; global provider; EPC services; conceptual studies; turnkey projects; construction services; detailed design; expert systems; site management; project management; feasibility; validation; contracting; procurement; engineering; bases; regulation; control; technology; Company</t>
  </si>
  <si>
    <t>turnkey projects; procurement; permitting; operation and maintenance; management and control; feasibility; epc; environmental permitting; conceptual; complete turnkey; validation; regulation; bases; turnkey; expert; studies; detailed</t>
  </si>
  <si>
    <t>f723dcb9038cba9e8fc6aac701aaa1a6</t>
  </si>
  <si>
    <t>Precise Tool &amp; Manufacturing Inc.</t>
  </si>
  <si>
    <t>http://www.precisetool.com</t>
  </si>
  <si>
    <t>Precise Tool &amp; Manufacturing Inc. manufactures precision machined and fabricated components and assemblies. It offers large machined components, including castings, combuster shells, inlets, blade rings, and compressor rings; compressor combustor cylinders for power generation; parts for power generation and rotary molding industries; and part probes, multi-angle heads, and right angle heads. The company also offers turnings, such as blade rings with intricate T-slots, blade rings with intricate T-slot groves and tolerances, large diameter parts, and split ring compressor housings; fabricated and machined frames for the mining industry; hydro electric blades for hydro electric power equipment; inlet cylinders for face milling and joint face milling operations; horizontal boring mills; fabricated and machined base frames for tube sheet machining operations; and horizontal and vertical side frames, and long steel base plates. In addition, it offers five-axis machines; precision machined castings; pump housings; parts from aluminum, bronze, brass, cast iron, and stainless steel; pump housings; set-ups; cast and machined components for oil and gas applications; custom housings; turned and milled cast iron housings; round parts, shafts, and gudgeons; aluminum parts; parts with deep pockets milling and deep hole drilling; and fixtured and machined cast iron castings. Further, the company offers components for wind mills; structural tubing frames, aerospace fabrications, and various weldments; machined and welded components to sub-assembled products; and machine builds for production equipment. It serves power generation, alternative power, oil and gas, aerospace, defense, paper/pulp, machine tool, construction, medical, security, photographic/copying, communications, transportation, and mining industries. Precise Tool &amp; Manufacturing Inc. was founded in 1974 and is based in Rochester, New York.</t>
  </si>
  <si>
    <t>Rochester</t>
  </si>
  <si>
    <t>wind; pump; precision machined; molding; mills; milling; machining; machined; housings; cylinders; compressor; castings; cast; fabricated; cast iron; blade; rings; frames; intricate; hydro electric; horizontal; face milling; angle; machined components; heads; hydro; precise; deep; aluminum; weldments; welded; turned; tolerances; slot; shells; serves power generation; serves power; round; probes; pockets; photographic; manufactures precision machined; long steel; large diameter; iron castings; inlet; horizontal and vertical; hole drilling; diameter; deep hole drilling</t>
  </si>
  <si>
    <t>wind; pump; precision machined; molding; mills; milling; machining; machined; housings; cylinders; compressor; castings; cast; fabricated; cast iron; blade; rings; frames; intricate; hydro electric; horizontal; face milling; angle; machined components; heads; hydro; precise; deep; aluminum; weldments; welded; turned; tolerances; slot; shells; serves power generation; serves power; round; probes; pockets; photographic; manufactures precision machined; long steel; large diameter; iron castings; inlet; horizontal and vertical; hole drilling; diameter; deep hole drilling; deep hole; copying; compressor housings; components and assemblies; bronze; brass; blades; assembled; alternative power; tubing; axis; base; ring; side; boring; plates; alternative; builds; joint; hole; tube; shafts; rotary; sheet; vertical</t>
  </si>
  <si>
    <t>http://www.kitenga.com</t>
  </si>
  <si>
    <t>Kitenga Inc. provides content mining and analytics solutions for enterprises in the United States. The company offers ZettaVox, an enterprise-ready workflow management system for cluster and cloud-scale computing tasks that involve content mining; and ZettaSearch, which enables advanced search combined with analytics for next-generation search experiences. It serves financial services, media and publishing, retail, insurance, telecom, advertising, scientific research, legal, life sciences, and product development industries, as well as public utilities and government agencies. The company was founded in 2003 and is based in Santa Clara, California. As per the transaction announced on October 23, 2012, Kitenga Inc. operates as a subsidiary of Quest Software Inc.</t>
  </si>
  <si>
    <t>Dell Software, Inc.</t>
  </si>
  <si>
    <t>information overload challenges; software platform; Big Data world; relevant data resources; national security/intelligence agencies; analytics. big data.; complex manipulations; huge amounts; actionable intelligence; analytics challenges; privately-held company; Santa Clara; hands-on experience; commercial enterprises; Kitenga; embodiment</t>
  </si>
  <si>
    <t>monetize; big data; big; software platform; enterprises; unstructured; transforming; represents; relevant data; privately held; platform enables; overload; national security; intelligence agencies; huge; hands; data into actionable; commercial enterprises; amounts of unstructured; actionable intelligence; privately; structured; semi; held; agencies; national; years; complex</t>
  </si>
  <si>
    <t>78bc7c5ccf69e171b9f4dd3bd87ad7d0</t>
  </si>
  <si>
    <t>Routeware, Inc.</t>
  </si>
  <si>
    <t>http://www.routeware.com</t>
  </si>
  <si>
    <t>Routeware, Inc. develops fleet management software solutions. The company offers Routeware Basic a platform that provides an entry-level product for companies who want to see the location of their vehicles in real-time; and Routeware Premium, a solution used to dispatch real-time work orders to vehicles, track route progress, analyze route performance, and provide real-time information for supervisors and customer service agents. Its Routeware Premium system uses Rcore, an on-board computer that tracks everything the driver is doing, such as customer pickups, breaks and landfill trips, work order processing, and more. The companyÂ’s software provides a command and control option; real-time business analytics and reports; services ranging from cloud hosting to application development; and SmartTruck Options. It serves fleet of various sizes in industries, such as waste, food service, beverage delivery, HVAC, mining, landscaping, field service, and more; and executives, supervisors and operations managers, customer service personnel, dispatchers, and drivers. The company was founded in 1999 and is based in Portland, Oregon.</t>
  </si>
  <si>
    <t>Portland</t>
  </si>
  <si>
    <t>Smart Truck; Smart Truck accessories; customer service; Routeware BackOffice; routes; driver management; drivers; driver field activity; Optional Smart Truck; haulers powerful tools; powerful Smart Truck; Smart Truck Fleet; Smart Truck Digital; waste haulers; Smart Truck accessory; Smart Truck Turn-By-Turn; Smart Truck Scales; better driver management; customer on-hold time; real-time field data; customer pick-up information; driver field activities; Analyze driver behavior; truck maintenance issues; old manual ways; Tracking your routes; field performance issues; waste industry; customer service agents; 4-week averages; Service-level comparisons; fleetâ€”in real time; work order management; digital cameras; Solid state drive; one-click access; Complete roll-off tracking; Entry lock-out mode; Waterproof aluminum case; two-way radio costs; powerful reporting tools; Automatic service verification; revenueâ€”powerful financial benefits; on-board computing technology; customizable alert thresholds; multiple routes; cell phone communications; Turn-By-Turn Directions; easy-to-use analytic software; multiple dispatch sites</t>
  </si>
  <si>
    <t>things; smart; routes; rfid; recycling; radio; monitor; laser; landfill; gear; financial; combination; cameras; route; driver; drivers; haulers; hauling; read; truck; routing; digital cameras; comparisons; aspect; activity; virtually; improving; week; statistics; shine; service level; happening; directions; compare; billing; fleet; revenue; cut; turn; scales; roll; connect; ways; benefits; trucks; bottom; improve; install; waste; reducing; board; alerts; efficiency; computing; features; detailed; gold; increase; track; current; measure; tracking; worst; workload; work orders; work order; waterproof; waste and recycling; truck scales; truck fleet; transform; traditionally; tough; time field data; time field; time alerts; thresholds; tens of thousands; tens; technology helps; system that automates; strengthening; stops; spot; skips; sends; scorecards; scheduler; roles; reducing costs; real time field; real time alerts; ranking; rank; profits; proactively; proactive maintenance; powerful combination; pinpoint; picture</t>
  </si>
  <si>
    <t>79317d749b0fa374256b83b026e1c1b7</t>
  </si>
  <si>
    <t>Casey Research, LLC</t>
  </si>
  <si>
    <t>http://www.caseyresearch.com</t>
  </si>
  <si>
    <t>Casey Research, LLC is an investment research firm focusing on small-cap and large-cap companies. The firm covers technology, metals and mining, resource, agriculture, water, energy, and long and short macro-focused advisories. It covers undervalued stocks and identifies emerging economic trends. The firm employs top-down approach and multiple proprietary research methodologies. Within metals and mining, it provides alerts on fast-moving and early-stage investments and private placements in mining stocks. Within resource, the firm offers monthly research report. Within technology, it covers web, 3D printing, synthetic biology, hardware, software, cloud and Internet, biotech, and defense sector. The firm offers newsletters, market insight, vertical-focused stock research, economic-forecast-driven trend investments across a range of sectors, and overall portfolio management and wealth protection. It engages in summits and conferences. The firm caters to investors and high-net-worth clients. Casey Research, LLC was founded in 2003 and is based in Delray Beach, Florida with additional offices in New York, New York; and Stowe, Vermont.</t>
  </si>
  <si>
    <t>Delray Beach</t>
  </si>
  <si>
    <t>in-class investment research; Casey Resource Investor; economic-forecast-driven trend investments; vertical-focused stock research; wealth protection services; overall portfolio management; Casey Research; monthly research service; memberships. financial services; worldwide resource investment; Casey Report; International Speculator; early-stage investments; various sectors; Investment Alert; alert service; mining stocks; flagship publication; private placements; free newsletters; summits; investors; globe; range; company; products; economics; updates</t>
  </si>
  <si>
    <t>stocks; alert; portfolio; wealth; service that offers; portfolio management; newsletters; monthly; investment research services; forecast; flagship; fast moving; economics; conferences; company's portfolio; updates; resource; covers; stock; moving; free; vertical; class; driven; international</t>
  </si>
  <si>
    <t>0049c78c501b515c745be5685022ad98</t>
  </si>
  <si>
    <t>Powerway Group Co.,Ltd.</t>
  </si>
  <si>
    <t>http://www.pwholdings.cn</t>
  </si>
  <si>
    <t>Powerway Group Co.,Ltd. manufactures non-ferrous alloys, materials, precision electrode wires, and precision metal parts. It engages in the research and development, production, and sale of high-performance, high-precision non-ferrous alloy rods, wires, functional alloys, environmental protection alloys, energy-saving and alternative alloys, and strips; specializes in the manufacturing, development, and sale of high-performance/high-precision non-ferrous alloy strips; and specializes in the production, development, and sale of high-precision wires, including copper alloy composite wires with high electrical conductivity and toughness, electrode wires for precise mold machining, and Sn-coated wires with high-plasticity and corrosion resistance for battery core. The company also manufactures photovoltaic cells and modules; invests in mining with focus in the provinces of Qinghai, Sichuan, Xinjiang, and Tibet; and operates as a commercial investment management company. Its products are used in aerospace, high-speed trains, electronic communications, automotive, shipbuilding, engineering machinery, precision molds, lead frames, appliances, bathroom hardware, and other industries. The company was founded in 1993 and is based in Ningbo, China.</t>
  </si>
  <si>
    <t>wires; machining; alloys; ferrous; electrode; high precision; alloy; xinjiang; trains; toughness; sichuan; qinghai; provinces; molds; mold; lead frames; engineering machinery; energy saving; electrical conductivity; conductivity; coated; cells; appliances; specializes; resistance; saving; shipbuilding; photovoltaic; frames; alternative; functional; composite; copper; high speed; lead; precise; modules; battery; core; speed; hardware</t>
  </si>
  <si>
    <t>a0a35a2f2ccd1f9ed163542f772a4329</t>
  </si>
  <si>
    <t>Zhejiang Citizenry Electrical Co., Ltd.</t>
  </si>
  <si>
    <t>http://www.zjlbx.cn</t>
  </si>
  <si>
    <t>Zhejiang Citizenry Electrical Co., Ltd. designs, develops, and manufactures pumps. It provides ECV domestic automatic self-priming, QYK stainless steel oil-filled mine, WQ precision casting stainless steel sewage, DB self-priming centrifugal, IQ centrifugal clean water, ZDK self-priming clean water, AWZB/WZB automatic cool-heat self-priming, QXN built-in submersible, QD/QSS housing multistage submersible, QDX/QX SS engineering-level submersible, QDX/QX aluminum casing submersible, V sewage submersible, JYWQ auto-agitator sewage, WQX three-phase high-head sewage, and WQ sewage submersible C-type pumps. The companyÂ’s products are used in wastewater treatment, irrigation, mining, metallurgical, construction, cultivation, chemical engineering, oil production, heat input, and water supply fields. It serves clients in Russia; central, south, and southeast Asia; and internationally. The company was founded in 2002 and is based in Wenling, China.</t>
  </si>
  <si>
    <t>Wenling</t>
  </si>
  <si>
    <t>treatment; submersible; pumps; heat; cool; casting; sewage; priming; centrifugal; clean; zhejiang; wastewater treatment; three phase; southeast; oil filled; irrigation; filled mine; filled; engineering level; casing; agitator; head; automatic; south; serves clients; domestic; housing; auto; phase; input; central; metallurgical; aluminum; type; fields; three; built</t>
  </si>
  <si>
    <t>78637075350b4e9e04f76a5d2a61502e</t>
  </si>
  <si>
    <t>BURKHARDT+WEBER Fertigungssysteme GmbH</t>
  </si>
  <si>
    <t>http://www.burkhardt-weber.de</t>
  </si>
  <si>
    <t>BURKHARDT+WEBER Fertigungssysteme GmbH manufactures high-precision machine tools. It offers machine beds and columns, main spindles, machine tables, tool magazines, pallet systems, fixtures, control cabinets, hydraulic units, and special tools. The company serves general engineering, driving technology, printing/paper/packaging, power generation, wood/plastic, hydraulics/compressors, engines and systems, commercial vehicles, rolling mills and mining, and machine tool industries worldwide. The company was founded in 1888 and is based in Reutlingen, Germany. As of January 31, 2012, BURKHARDT+WEBER Fertigungssysteme GmbH operates as a subsidiary of Romi Europa GmbH.</t>
  </si>
  <si>
    <t>Reutlingen</t>
  </si>
  <si>
    <t>IndÃºstrias Romi S.A.</t>
  </si>
  <si>
    <t>wood; spindles; printing; precision machine; pallet; offers machine; mills; manufactures high precision; manufactures high; magazines; hydraulic; compressors; commercial vehicles; columns; cabinets; beds; fixtures; hydraulics; rolling; engines; high precision; driving; main</t>
  </si>
  <si>
    <t>http://www.einsite.co</t>
  </si>
  <si>
    <t>Einsite designs Internet-of-Things based solutions for the construction and mining industries. The company is based in San Francisco, California.</t>
  </si>
  <si>
    <t>Kleiner Perkins Caufield &amp; Byers; KPCB Edge</t>
  </si>
  <si>
    <t>startup building Internet-of-things; construction. information technology.; mining industries; IoT; Einsite</t>
  </si>
  <si>
    <t>things; startup; smarter; iot; internet of things; construction and mining; things technology; mining technology</t>
  </si>
  <si>
    <t>8ff9c26e219278f78df828ff4f0e281c</t>
  </si>
  <si>
    <t>Shandong Wantong Hydraulic Co., Ltd</t>
  </si>
  <si>
    <t>http://www.sdwtyy.com</t>
  </si>
  <si>
    <t>Shandong Wantong Hydraulic Co., Ltd. researches, designs, develops, and manufactures hydraulic cylinders. The company offers vehicle, coal mining, engineering, oil field, and ocean engineering hydraulic cylinders; and various special purpose hydraulic cylinders, such as agriculture hydraulic cylinders, industry hydraulic cylinders, 6 DOF platform, machine tools, etc. It also provides dump truck, mining machine oils, sanitation equipment oils, marine equipment oils, oil equipment, military machinery, agricultural equipment, lift platform, and other mechanical equipment cylinders. The company was founded in 1995 and is based in Rizhao, China.</t>
  </si>
  <si>
    <t>Rizhao</t>
  </si>
  <si>
    <t>hydraulic cylinders; hydraulic; cylinders; special purpose; shandong; sanitation; oil field; mining machine; manufactures hydraulic; machine oils; agricultural equipment; researches; lift; truck; purpose</t>
  </si>
  <si>
    <t>cef69e1da05c8faebcde1435f27751dc</t>
  </si>
  <si>
    <t>Schiebel Technology, Incorporated</t>
  </si>
  <si>
    <t>Schiebel Technology, Incorporated engages in the maintenance, repair, and rebuilding of mine detection equipment and unmanned aerial vehicle systems. The company was incorporated in 1996 and is based in Manassas, Virginia. Schiebel Technology, Incorporated operates as a subsidiary of Schiebel Elektronische Geraete GmbH.</t>
  </si>
  <si>
    <t>Manassas</t>
  </si>
  <si>
    <t>vehicle systems; unmanned aerial vehicle; unmanned aerial; schiebel; rebuilding; mine detection equipment; mine detection; equipment and unmanned; detection equipment; aerial vehicle systems; aerial vehicle; incorporated</t>
  </si>
  <si>
    <t>http://www.raisaenergy.com</t>
  </si>
  <si>
    <t>Raisa Energy LLC engages in non-op working interest acquisition, oil and gas leasing, mineral and royalty acquisition, and expert analysis activities. It strategizes in acquiring non-op working interest in a pool of medium to high return wells and units across the United States; manages and executes leases between lessors; purchases oil and gas mineral rights and royalties; and provides analysis services in the areas of geology, engineering, land, and the economics. The company was incorporated in 2014 and is headquartered in Denver, Colorado.</t>
  </si>
  <si>
    <t>EnCap Investments L.P.</t>
  </si>
  <si>
    <t>high return wells; gas mineral rights; small Non-Operated working; expert analysis activities; best unconventional basins; various onshore basins; energy professionals analyses; minerals development opportunities; executes leases; royalty acquisition; working interest acquisition; gas leasing; purchases oil; analysis services; gas company; lessors; royalties; geology; pool; units; engineering; economics; aggregation; Analytics; manages; areas; team; Specialties; interests</t>
  </si>
  <si>
    <t>working interest; specialties; land; royalties; rights and royalties; pool; mineral rights; high return; economics; basins; acquiring; rights; leases; interest; geology; working; expert; medium; unconventional; team of expert; specialties in oil; royalty; purchases; interests; expert analysis; executes; execute; diversified; analysis services; analysis activities; aggregation; onshore; leasing; acquisition; purchase; analyses; professionals; activities; team; best; core</t>
  </si>
  <si>
    <t>f8cd5891f4dd92ac0c7f39b5d0446adb</t>
  </si>
  <si>
    <t>Custom Gear &amp; Machine, Inc.</t>
  </si>
  <si>
    <t>http://www.cgearinc.com</t>
  </si>
  <si>
    <t>Custom Gear &amp; Machine, Inc. manufactures and supplies gears, splined shafts, and machined parts. It serves agricultural, machine tool, printing, construction, oil, mining, food services, or other industries. The company was incorporated in 1994 and is based in Roscoe, Illinois.</t>
  </si>
  <si>
    <t>Roscoe</t>
  </si>
  <si>
    <t>Schafer Gear Works, Inc.</t>
  </si>
  <si>
    <t>supplies gears; printing; manufactures and supplies; machined parts; machined; gears; gear machine; gear; custom gear; shafts</t>
  </si>
  <si>
    <t>http://www.tagmaster.com</t>
  </si>
  <si>
    <t>TagMaster AB, a technology company, designs and markets advanced identification systems and solutions based on radio and vision technology under the TagMaster, CitySync, and Balogh vrand names. The company develops and markets radio frequency identification products, such as 2,45 GHz and UHF readers, tags, and accessories for traffic and rail applications; and automatic number plate recognition cameras, data export and import tools, and other hardware products. Its products are used in parking, security and access, traffic, electronic tolling, airport, mining and port, and fleet operation areas. The company exports its products primarily to Europe, the Middle East, Asia, and North America through a network of partners, systems integrators, and distributors. Tagmaster AB was founded in 1994 and is headquartered in Kista, Sweden.</t>
  </si>
  <si>
    <t>LMK Ventures AB</t>
  </si>
  <si>
    <t>TAGMB (Unquoted security); TAGM B (OMX Nordic Exchange Stockholm)</t>
  </si>
  <si>
    <t>uhf; traffic; tags; readers; radio frequency identification; radio frequency; radio; integrators; identification; frequency identification; frequency; cameras; vision technology; uhf readers; systems integrators; systems and solutions; parking; names; identification systems; ghz; develops and markets; designs and markets; data export; based on radio; airport; ab; recognition; port; plate; export; import; exports; fleet; partners; number; vision; automatic; hardware</t>
  </si>
  <si>
    <t>d60e3590b61e795d22b04909ff910e8a</t>
  </si>
  <si>
    <t>Gravitec Downhole Instruments Ltd.</t>
  </si>
  <si>
    <t>http://www.gravitec.co.nz</t>
  </si>
  <si>
    <t>Gravitec Downhole Instruments Ltd. engages in designing, developing, building, and commercializing gravity and magnetic gradiometers. The company offers sensors for mineral and petroleum surveying applications. Its products are used in airborne, ground-based mobile, static, borehole deployment, industrial, space, and defense applications, as well as in oil and gas wells. The companyÂ’s magnetic and gravity sensor systems are also used in the measurement of magnetic remanence in the moon; mineral mapping of asteroids, moons, and planets; and solar wind magnetic field measurements, as well as in the measurement of changes from uniformity of the earth's magnetic and gravitational, and moon's gravitational field. Gravitec Downhole Instruments Ltd. was formerly known as Gravitec Instruments Pty Ltd. It has a laboratory in Auckland, New Zealand; and research and development operations in Perth, Australia, as well as operations in the United Kingdom. The company was founded in 1996 and is based in Crawley, Australia.</t>
  </si>
  <si>
    <t>Crawley</t>
  </si>
  <si>
    <t>wind; surveying; magnetic; airborne; gravitational; downhole; gravity; uniformity; surveying applications; planets; offers sensors; moon; mineral mapping; mineral and petroleum; magnetic field; ground based; gravity sensor systems; gravity sensor; gravity and magnetic; field measurements; engages in designing; defense applications; commercializing; borehole; asteroids; static; sensor systems; designing; solar; petroleum; deployment</t>
  </si>
  <si>
    <t>3b035664c9712d27cd91589bb39fe350</t>
  </si>
  <si>
    <t>Pintsch Tiefenbach Gmbh</t>
  </si>
  <si>
    <t>http://www.tiefenbach.de</t>
  </si>
  <si>
    <t>Pintsch Tiefenbach Gmbh develops and manufactures systems, components, and subsystems for the railway transportation technology. It offers railway signaling products, including electrical and electronic components, subsystems, and systems for control, safety, and automation of the track system in guided traffic. The companyÂ’s railway signaling products include systems, which include locally operated points technology and signaling installations, TMC-EOW and TMC-RaStw solutions, remote control systems for relay points control systems, and technically supported train control operation solutions; subsystems, such as axle counting systems, point controllers, microcomputer systems, and microcomputer systems; and components, which include rail sensors (wheel sensors), signal processing and evaluation products, points position and order indicators, shunting signals in LED technology, LED signal lanterns for shunting signals, control units, key-operated switch control units, and route setting panels. It also provides various marshalling and hauling equipment, which include locally stationary electromechanical shunting equipment for train formation yards, wash lines, and loading/unloading station applications; and sensor technology products for industry and mining, including inductive and magnetic sensors, components, and associated assemblies, such as solenoid switches, inductive proximity switches, overspeed monitors and amplifiers, and level switches. In addition, the company provides assembly, testing, and commissioning; and spare parts and repairs, training sessions, maintenance and servicing, and provision of standard drawings services. It offers its products through a network of agencies in Germany and internationally. The company was founded in 1950 and is based in SprockhÃ¶vel, Germany. As of January 2, 2012, Pintsch Tiefenbach Gmbh operates as a subsidiary of Pintsch Bamag Antriebs- Und Verkehrstechnik Gmbh.</t>
  </si>
  <si>
    <t>SprockhÃ¶vel</t>
  </si>
  <si>
    <t>Schaltbau Holding AG</t>
  </si>
  <si>
    <t>signaling; monitors; installations; commissioning; axle; subsystems; microcomputer; locally; inductive; control units; railway; signals; led; train; signal; wheel; wash; unloading; train control; technically; solenoid; sessions; proximity; hauling; formation; electrical and electronic; drawings; counting systems; counting; amplifiers; signal processing; setting; electromechanical; relay; guided; stationary; route; remote control; sensor technology; provision; loading; develops and manufactures; indicators; magnetic; station; associated; position; traffic; panels; controllers</t>
  </si>
  <si>
    <t>signaling; monitors; installations; commissioning; axle; subsystems; microcomputer; locally; inductive; control units; railway; signals; led; train; signal; wheel; wash; unloading; train control; technically; solenoid; sessions; proximity; hauling; formation; electrical and electronic; drawings; counting systems; counting; amplifiers; signal processing; setting; electromechanical; relay; guided; stationary; route; remote control; sensor technology; provision; loading; develops and manufactures; indicators; magnetic; station; associated; position; traffic; panels; controllers; spare parts; evaluation; agencies; order; lines; track</t>
  </si>
  <si>
    <t>56056e05387e19bdae563bc2a150d009</t>
  </si>
  <si>
    <t>RADWIN Ltd.</t>
  </si>
  <si>
    <t>http://www.radwin.com</t>
  </si>
  <si>
    <t>RADWIN Ltd. provides wireless broadband solutions. It offers point to multipoint, small cell backhaul, point to point, wireless mobility, and management application products for applications, including backhaul, broadband access, private network connectivity, and video surveillance transmission, as well as wireless broadband in motion for trains, vehicles, and vessels. The company also provides support and services, SLA packages, training, and planning applications. It serves customers in cellular, fixed operator, wireless Internet service provider, rail and metro, public safety, energy and utility, and oil and gas industries in Israel and internationally. The company was founded in 1997 and is headquartered in Tel Aviv, Israel with additional offices in the United States and Canada; Central and Latin America; EuropeÂ‚ the Middle-East, and Africa; Russian Federation and CIS; and the Asia-Pacific. RADWIN Ltd. operates as a subsidiary of RAD Data Communications Ltd.</t>
  </si>
  <si>
    <t>Tel Aviv</t>
  </si>
  <si>
    <t>Sumitomo Electric Industries Ltd.; Genesis Partners Ltd.; JAFCO Co., Ltd.; Eurofund L.P.; Pitango Venture Capital; Sadot Research and Development Fund Ltd; Sadot Venture Capital Management (1992) Ltd.</t>
  </si>
  <si>
    <t>RAD Data Communications Ltd.</t>
  </si>
  <si>
    <t>wireless broadband; video surveillance transmission; wireless mobility; wireless point-to-point; wireless broadband connectivity; broadband access; wireless broadband solutions; RADWIN; broadband wireless products; wireless broadband access; point-to-multi point; wireless mobility solution; FiberinMotion Wireless Mobility; wireless broadband hardware; wireless point-to-point solutions; wireless mobility systems; Class Wireless Point-to-Point; private network connectivity; sub-6 GHz solutions; private networks; Point-to-Multi point portfolio; TDM network products; mobility solutions; TDM interface products; delivers SLA access; secure private networks; HD video surveillance; WiMAX network applications; vehicular mobile units; Cell Back haul; unlicensed sub-6GHz spectrum; dense urban environments; infrastructure. mobile. telecommunications.; cellular back haul; mobility products; JET S solutions; bandwidth connectivity; wireless bridges; delivers Mbps; JET SCB; train-to-track connectivity; Ethernet solutions; JET beam; street-level environments; IP backhaul; private organizations; rail/metro networks; IP address; different industries</t>
  </si>
  <si>
    <t>networks; monitor; installations; connectivity; broadband; haul; wireless broadband; point to point; multi point; trains; ghz; mobility; cellular; jet; video surveillance; mbps; educational; beam forming; ip; municipalities; sight; forming; beam; wireless; cell; vessels; ethernet; spectrum; portfolio; transmission; enabling; vehicle installations; urban environments; traffic management; security and surveillance; public and private; private network; police; network connectivity; network applications; mobility systems; mobility solutions; license; leading manufacturer; ip backhaul; holders; high capacity; hd video; hd; fleets; ferries; expand; dense; data transmission; configure; communications infrastructure; cities; catering; broadband solutions; bridges; banks; bands; backhaul; access solutions; establish; communities; antennas; delivers; mission critical; incorporates; connecting; bandwidth; antenna; corporations; carriers; band; airports; move; ports; plan; install; maintain; creates; train; capacity; traffic; manufacturer; enterprises; delivering; motion; reliable; class; fiber; urban; operators; deployment; mission; track; interface; enable</t>
  </si>
  <si>
    <t>4b65de6d582fb5c65cafe446a0cce610</t>
  </si>
  <si>
    <t>NovAtel Inc.</t>
  </si>
  <si>
    <t>http://www.novatel.ca</t>
  </si>
  <si>
    <t>NovAtel Inc. designs, manufactures, and sells high precision OEM positioning technology products. The company offers receivers, SPAN GNSS inertial systems, antennas, SMART antennas, firmware, enclosures, scintillation and TEC monitors, and ground reference and uplink receivers; and anti-jamming, attitude, heading, integrity monitoring and augmentation, positioning, relative positioning, smooth positioning trajectory, timing, and velocity solutions. It also provides NovAtel CORRECT positioning solutions; GNSS and GNSS-INS post-processing software; and real time trajectory determination software. The company serves aerospace, agricultural, autonomous vehicles, construction, mining and industrial, defense, marine, mobile mapping, GNSS signal monitoring, surveying, timing application, and unmanned system industries; and aviation ground networks in the United States, Japan, Europe, China, and India. NovAtel Inc. was formerly known as NovAtel Communications, Ltd. and changed its name to NovAtel Inc. in October 1996. The company was founded in 1978 and is based in Calgary, Canada. NovAtel Inc. operates as a subsidiary of Hexagon AB.</t>
  </si>
  <si>
    <t>NGPS (Nasdaq Global Market); 905295 (Deutsche Boerse AG)</t>
  </si>
  <si>
    <t>GNSS; product line; positioning; positioning products; navigation solutions; global satellite positioning; global positioning solutions; next-generation OEM6 GNSS; innovative positioning products; exceptional positioning performance; GNSS receivers; worlds satellite constellations; Global Navigation Satellite; GNSS products; technology; industry-leading customer support; Galileo satellite systems; sophisticated reference receivers; small dedicated group; NovAtels GPS legacy; OEM Product Line; partially obstructed environments; complete product line; currently operating systems; strong customer partnerships; significant ongoing investments; national aviation ground; comprehensive message suites; Superior Positioning; low power consumption; NovAtel receivers; precise positioning; NovAtel Inc.; competitive advantage; unsurpassed quality; geomatic engineers; global leader; success time; Chinas Compass; Russias GLONASS; technical innovation; technology leader; future-proof technology; early 1990s; satellite signals; edge technology; exciting possibilities; customers; product portfolio; Hexagon Group</t>
  </si>
  <si>
    <t>rf; radio frequency; radio; networks; land; gnss; frequency; constellations; receivers; positioning and navigation; positioning; satellite; comprehensive; true; oem; currently; leader; future; gps; world's leading; unsurpassed; tracked; sustained; strengthening; solutions deliver; searching; satellite systems; satellite system; satellite positioning; reliability and availability; reference; range of accuracy; product portfolio; power consumption; possibilities; positioning solutions; planned; partnerships; navigation satellite system; navigation satellite; message; meet a wide; low power consumption; lots; leading edge technology; launched; innovator; hexagon; gnss receiver; glonass; global satellite positioning; global satellite; global positioning; global navigation satellite; global navigation; global leader; galileo; future proof; extends; exemplifies; exciting; evolved; european; emerging technology; embedded software; edge technology; developed to meet; describe; depend; data logging; continues; consistently; competitive advantage; compass; began; american; ability to track; signal processing; low power; legacy; exceptional; antennas; subsystems; stay; recognized; receiver; ongoing; incorporates; logging; consumption; usa; employees; utilize; turning; strong; advantage; availability; signals; emerging; developers</t>
  </si>
  <si>
    <t>f7f6e03152c08ea84a0cd7420e95f823</t>
  </si>
  <si>
    <t>Jedox AG</t>
  </si>
  <si>
    <t>http://www.jedox.com</t>
  </si>
  <si>
    <t>Jedox AG develops and provides business intelligence and enterprise performance management solutions. The company offers management solutions, such as corporate planning, departmental and personal scorecards, management and board reporting, spend analysis, and mobile dashboards; finance solutions, including balanced scorecard, financial and driver-based cost planning, budgeting, and liquidity management; sales solutions, such as costing and rebate modelling, sales and product forecasting, and sales performance analysis; procurement solutions, including purchase controlling, demand and stock level planning, logistic and supply chain management, and backorder reporting; and marketing solutions, such as campaign and marketing planning, contribution margin accounting, and web analytics. Additionally, it provides support, ongoing training, and consulting services. The company caters to aerospace, agriculture, mining, defense, banking and finance, chemical, education, energy and utilities, food and beverage, government, healthcare, insurance, manufacturing, media, telecommunications, travel, and retail sectors. Its clientele include ABB Group, AviationPower, Bobcat Company, Monash College, Monash College, Poclain Hydraulics, Siemens, Suzuki, and Western Union. The company has strategic partnerships with Accobat A/S, Beckat Business Solutions Ltd., Cadeia AB, Quantyca s.r.l., Noctuint s.r.o., Mazepoint Ltd., and Lupus alpha Business Solutions GmbH. Jedox AG was founded in 2002 and is headquartered in Freiburg im Breisgau, Germany.</t>
  </si>
  <si>
    <t>Freiburg im Breisgau</t>
  </si>
  <si>
    <t>eCAPITAL entrepreneurial Partners AG</t>
  </si>
  <si>
    <t>empowers decision makers; cloud-based software suite; cloud computing. software; www.jedox.com. analytics. business; insight-based decisions; business collaboration; business users; free trial; real-time planning</t>
  </si>
  <si>
    <t>work smarter; trial; software suite; smarter; simplify; simplifies; makers; insight; free trial; departments; decision makers; cloud computing; cloud based software; cloud based; cloud; business intelligence; based software; confidence; computing; free; countries; today; web; device</t>
  </si>
  <si>
    <t>http://www.ftlseals.co.uk</t>
  </si>
  <si>
    <t>FTL Seals Technology Limited designs, develops, manufactures, and distributes sealing, bearing, and engineered solutions for industrial applications in the United Kingdom. The company offers hydraulic, mechanical face, PTFE, heavy duty, and rotary shaft seals; and continuous process sealing solutions, vibration control solutions, rotary unions, PTFE components, precision mouldings, polyurethane mouldings, and magnetic flow filters. It serves various industries, such as oil and gas, hydraulic cylinders and motors, steel and aluminum equipment manufacture, mobile hydraulics and mechanical handling, mining and tunneling, British military and cross country vehicles, food (primarily sugar and chocolate processing), and power generation; and plastic, pharmaceutical, chemical, and paper. The company was founded in 1973 and is based in Leeds, United Kingdom. As of March 18, 2013, FTL Seals Technology Limited operates as a subsidiary of Precision Polymer Engineering Ltd.</t>
  </si>
  <si>
    <t>IDEX Corporation</t>
  </si>
  <si>
    <t>seals; sealing; hydraulic; cylinders; bearing; rotary; unions; steel and aluminum; solutions for industrial; polyurethane; mining and tunneling; hydraulic cylinders; country; continuous process; british; sugar; shaft; tunneling; hydraulics; magnetic; filters; vibration; heavy duty; cross; aluminum; duty; motors; continuous; flow</t>
  </si>
  <si>
    <t>577d0de6-dc06-10c6-300c-14fa78e80a3c</t>
  </si>
  <si>
    <t>Spectro Scientific</t>
  </si>
  <si>
    <t>http://www.spectrosci.com/</t>
  </si>
  <si>
    <t>A Chelmsford, Mass.-based provider of analytical tools and software for industrial fluids analysis. Spectro Scientific, an ISO 9001:2008 company, specializes in analytical tools and software for machine condition monitoring. The company is one of the largest suppliers of oil, fuel and fluid analysis instruments to industry and the military worldwide. Industry clients include petrochemical, mining, marine and power generation companies as well as commercial testing laboratories. Spectro Scientificâ€™s extensive product offerings include spectrometers for wear metal analysis, lubricant degradation and contamination analyzers, particle analysis instruments and complete turnkey systems for oil or fuel analysis laboratories, all managed by its SpectroTrack software platform.</t>
  </si>
  <si>
    <t>spectro; petrochemical; analysis instruments; analytical; well as commercial; wear metal; turnkey systems; systems for oil; specializes in analytical; software for industrial; particle analysis instruments; particle analysis; oil or fuel; offerings; metal analysis; marine and power; machine condition monitoring; machine condition; fuel analysis laboratories; fuel analysis; degradation; contamination; complete turnkey systems; complete turnkey; analysis laboratories; spectrometers; lubricant; particle; iso; fuel; suppliers; software platform; condition monitoring; turnkey; wear; mass; scientific; specializes</t>
  </si>
  <si>
    <t>Certain data and content provided by https://www.crunchbase.com/organization/spectro-scientific</t>
  </si>
  <si>
    <t>18066b76bab2a5acaecac77c5c58db40</t>
  </si>
  <si>
    <t>3M New Zealand Limited</t>
  </si>
  <si>
    <t>http://www.3mnz.co.nz</t>
  </si>
  <si>
    <t>3M New Zealand Limited is a diversified technology company that provides a range of products for automotive, commercial solutions, communications, design and construction, electronics, energy, health care, manufacturing, mining, oil and gas, safety, and transportation markets. It offers chemicals and advanced materials, electronics materials, tapes and adhesives, locating and marking supplies, home office and school solutions, and wires and cables; and casting and splinting, patient monitoring, personal protective, orthodontic, securement and immobilization-dressing securement, skin and wound care, sterilization and monitoring, vascular access, and surgical solutions. The company also provides hand hygiene, home care and cleaning, home improvement, and personal health care and safety products for the consumer market. 3M New Zealand Limited was formerly known as Paper Marketing New Zealand Limited and changed its name to 3M New Zealand Limited on October 10, 1973. The company was incorporated in 1925 and is headquartered in Auckland, New Zealand. 3M New Zealand Limited operates as a subsidiary of 3M Innovative Properties Company.</t>
  </si>
  <si>
    <t>Auckland</t>
  </si>
  <si>
    <t>New Zealand</t>
  </si>
  <si>
    <t>3M Company</t>
  </si>
  <si>
    <t>wound; wires and cables; wires; health care; casting; care; cables; vascular access; vascular; tapes; surgical solutions; surgical; sterilization; skin; patient monitoring; marking supplies; marking; hygiene; dressing; diversified; design and construction; commercial solutions; patient; protective; health; cleaning; advanced materials; hand; consumer</t>
  </si>
  <si>
    <t>eb343b75bbc9dd253953a92d34976cdb</t>
  </si>
  <si>
    <t>Council for Scientific and Industrial Research</t>
  </si>
  <si>
    <t>http://www.csir.co.za</t>
  </si>
  <si>
    <t>Council for Scientific and Industrial Research operates as a scientific and technology research, development, and implementation company that provides directed and multidisciplinary research, technological innovation, as well as industrial and scientific development in Africa. It offers consulting and analytical services, including forensic fire investigations, food and beverage analysis, environmental testing, engineering forensics, wire rope testing, mechanical testing, fires and explosion tests, sports technology and analysis, and project management; library services, such as information, literature search, patent search, and document delivery services; and access research services. The company engages in research areas, including biosciences; built environment; defense, peace, safety, and security; information and communications; laser technology; materials science and manufacturing; natural resources and the environment; mining research; space technology; modeling and digital science; mobile intelligent autonomous systems; nanotechnology; and synthetic biology. It serves public enterprises and institutions, national safety and security establishments, and development structures. Council for Scientific and Industrial Research was founded in 1945 and is based in Pretoria, South Africa.</t>
  </si>
  <si>
    <t>Pretoria</t>
  </si>
  <si>
    <t>wire; scientific; laser; intelligent; autonomous; science; wire rope; well as industrial; synthetic biology; serves public; safety and security; rope; public enterprises; peace; patent search; nanotechnology; multidisciplinary; literature; laser technology; forensic; explosion; delivery services; council; biosciences; biology; autonomous systems; analytical services; synthetic; forensics; search; library; technological; investigations; document; patent; natural resources; structures; enterprises; analytical; national; delivery; built</t>
  </si>
  <si>
    <t>http://www.airzaar.com</t>
  </si>
  <si>
    <t>AirZaar Inc. develops a cloud-based Software-as-a-Service platform for drone operations management. It provides image-processing and visual intelligence for mining, construction, and infrastructure clients. The company was founded in 2016 and is based in Wildwood, Missouri with additional offices in India.</t>
  </si>
  <si>
    <t>Missouri Technology Corporation, Investment Arm; Quake Capital Partners</t>
  </si>
  <si>
    <t>service platform; operations management; drone operations; drone; develops a cloud; cloud based software; cloud based; cloud; based software; image processing; image; visual</t>
  </si>
  <si>
    <t>e1b54bbc3beda2c485921e296e834155</t>
  </si>
  <si>
    <t>ToolWatch Corporation</t>
  </si>
  <si>
    <t>http://www.toolwatch.com</t>
  </si>
  <si>
    <t>ToolWatch Corporation provides tools, equipment, materials, and consumables management systems. It offers ToolWatch Enterprise, a cloud based application for managing tools, equipment, materials, and consumables from the warehouse to delivery, to the management of construction resources on the jobsite; and ToolWatch Pro, a solution that manages tools and equipment while eliminating the need for IT resources. The company also offers accessories, including scanning devices, global positioning systems, radio frequency identification systems, and labels and tags. Its tool and equipment management software has applications in construction, mining, utilities, facilities management, and transportation businesses, as well as the military and city, and state and local governments. In addition, the company provides professional services; training; and consulting services, such as data migration services, custom development and custom reports, systems integration, business process and best-practices consulting, and ROI justification and assessment programs. It serves worldwide customers, including emerging contractors, construction organizations, Fortune 500 companies, gas and oil firms, manufacturing organizations, and the United States military. ToolWatch Corporation was founded in 1991 and is based in Englewood, Colorado.</t>
  </si>
  <si>
    <t>ToolWatch cloud computing; ToolWatch team; materials management; field operation assets.; Don Kafka; materials management solution; tool-related challenges; futile efforts; software model; off-the-shelf solution; electrical contractor; valuable time; rapid acceptance; centralized database; customer-suggested improvements; consumable items; high levels; total solution; critical information; tool loss; managing tools; vision; equipment; organizations; iteration; hoarding; profits; decade; infrastructure; enhancements; idea; problem; industry; damage; world; warehouse</t>
  </si>
  <si>
    <t>world's leading; searching; profits; missing; meant; hoarding; gained; enhancements; decided; decade; consumable; cloud computing; cloud; centralized; buy; appealing; acceptance; warehouse; vision; implemented; items; contractor; shelf; loss; delivered; damage; maintain; thousands; computing; valuable; total; store; levels; countries; model; today; rapid; team; build; assets</t>
  </si>
  <si>
    <t>709f8e69e5092a70e91f4454aa88ad23</t>
  </si>
  <si>
    <t>American Ecotech L.C.</t>
  </si>
  <si>
    <t>http://www.americanecotech.com</t>
  </si>
  <si>
    <t>American Ecotech L.C. specializes in the design, installation, operation, and maintenance of air pollution monitoring instrumentation and systems. The company offers criteria pollutant gas analyzers, trace gas analyzers, specialty gas analyzers, automated gas dilution calibration systems; particulate analyzers and samplers for PM2.5, PM10, TSP, and visibility; MegaVol samplers for heavy metals and radioactive particulate background monitoring; and real-time air toxics/VOC monitors. It also provides data management systems, including remote site monitoring control systems; meteorological instruments; air monitoring shelters and trailers; onsite air monitoring equipment training and maintenance; and air monitoring turn-key solutions for ambient and CEMS monitoring. The company serves federal, state, and tribal environmental protection agencies; research institutions; industrial energy suppliers; mining and refining plants; and environmental consulting firms worldwide. The company was founded in 2001 and is headquartered in Warren, Rhode Island.</t>
  </si>
  <si>
    <t>Warren</t>
  </si>
  <si>
    <t>specialty; monitors; air monitoring; samplers; pm; particulate; turn key solutions; turn key; trailers; trace; site monitoring; shelters; radioactive; pollution monitoring; monitoring equipment; meteorological; lc; including remote; criteria; cems; background; american; ambient; air pollution; pollution; suppliers; federal; refining; onsite; visibility; turn; calibration; agencies; instrumentation; specializes</t>
  </si>
  <si>
    <t>7003f2bf4b0e57697ed2d4076d9d2dd4</t>
  </si>
  <si>
    <t>ROTEC Ltd.</t>
  </si>
  <si>
    <t>http://www.rotec-water.com</t>
  </si>
  <si>
    <t>ROTEC Ltd., a water treatment company, develops and commercializes tools for mineral scaling managing in desalination plants and industrial water treatment facilities. It offers scaling prevention, flat sheet scale sensor, pipe scaling, and smart pressure vessel systems for mineral scaling on the surface of membranes. The company also provides flat sheet scale sensors for monitoring water scaling potential; smart pressure vessels to signal fouling status of desalination membrane elements; and pipe scaling detectors for monitoring, detecting, preventing, and controlling pipe scaling. In addition, it engages in the design, construction, and operation of two demonstration pilot systems; and reverse osmosis systems that are designed to remove salts from brackish groundwater. The company serves brackish, sea, and municipal water markets. It has a strategic partnership with Mekorot. ROTEC Ltd. was formerly known as FR-SDS Ltd. The company was founded in 2009 and is based in Ashkelon, Israel.</t>
  </si>
  <si>
    <t>Ashkelon</t>
  </si>
  <si>
    <t>Mekorot Water Co. Ltd.; BDB Technologies &amp; Hi-Tech Investments, Ltd</t>
  </si>
  <si>
    <t>smart; scaling; pilot; municipal; brackish; flat; sheet; scale; pressure; salts; reverse osmosis; remove; preventing; pressure vessels; osmosis; groundwater; fouling; develops and commercializes; demonstration; commercializes; prevention; partnership; detecting; vessel; status; elements; reverse; detectors; sea; vessels; potential; signal; facilities</t>
  </si>
  <si>
    <t>1025e5953883e46b1180dfa0181fadc3</t>
  </si>
  <si>
    <t>Epic Energy Australia Pty Limited</t>
  </si>
  <si>
    <t>Epic Energy Australia Pty Limited owns and operates gas pipeline networks in Australia. The companyÂ’s services include gas and petroleum pipeline management, operation, and maintenance; pipeline engineering audits; gas engine (piston and turbine) maintenance; provision and maintenance of gas gathering and processing; corrosion assessment, repair, and management; intelligent pigging program management and operation; and remote equipment monitoring and control. It serves end use gas transportation customers, such as load electricity generators, energy retailers and gas producers, industrial and mining customers, gas distribution companies, and industrial gas users. Epic Energy Australia Pty Limited was formerly known as Tenneco Energy Australia Pty. Ltd. and changed its name to Epic Energy Australia Pty Limited in December 1996. The company was founded in 1994 and is based in Melbourne, Australia. Epic Energy Australia Pty Limited operates as a subsidiary of Epic Energy Holdings Pty Limited.</t>
  </si>
  <si>
    <t>Melbourne</t>
  </si>
  <si>
    <t>Epic Energy Holdings Pty Limited</t>
  </si>
  <si>
    <t>turbine; pipeline; networks; intelligent; retailers; program management; producers; piston and turbine; piston; pigging; industrial and mining; gas pipeline; gas engine; equipment monitoring; audits; monitoring and control; gathering; owns; provision; generators; electricity; load; petroleum; program</t>
  </si>
  <si>
    <t>fa6ff4658e0bcdefae9e6a1799c633f9</t>
  </si>
  <si>
    <t>Scientific Systems Company, Inc.</t>
  </si>
  <si>
    <t>http://www.ssci.com</t>
  </si>
  <si>
    <t>Scientific Systems Company, Inc. develops and provides machine learning, big data analytics, artificial intelligence, and intelligent autonomy technologies. The company focuses on offering products and technologies that provide the intelligence for unmanned ground, air, and maritime vehicles to autonomously and collaboratively accomplish missions in difficult environments. It offers autonomous rendezvous systems and laser mapper sensors for ranging and bearing information; mine detection solutions for automatic mine detection; RF transmitter geo-locations solutions; air mobility autonomous routing systems; tomahawk cruise missile systems; autonomous route planning systems; execution framework solutions; multi-UAV forest fire monitoring system prototypes; and software for autonomous spacecraft operation and control applications. Its technologies are used in the Tomahawk Cruise Missile Program and other U.S. Department of Defense systems; and industrial applications. Scientific Systems Company, Inc. was founded in 1976 and is based in Woburn, Massachusetts.</t>
  </si>
  <si>
    <t>Woburn</t>
  </si>
  <si>
    <t>unmanned ground; uav; rf; monitoring system; mine detection; maritime; machine learning; learning; laser; intelligent; geo; data analytics; cruise; big data; big; bearing; autonomous; artificial intelligence; artificial; accomplish; missile; scientific; transmitter; spacecraft; routing systems; routing; rendezvous; prototypes; offers autonomous; mapper; focuses on offering; detection solutions; big data analytics; autonomy; autonomous spacecraft; autonomous rendezvous; execution; forest; route; framework; defense systems; autonomously; department of defense; mobility; department; offering; missions; ranging; locations; program</t>
  </si>
  <si>
    <t>unmanned ground; uav; rf; monitoring system; mine detection; maritime; machine learning; learning; laser; intelligent; geo; data analytics; cruise; big data; big; bearing; autonomous; artificial intelligence; artificial; accomplish; missile; scientific; transmitter; spacecraft; routing systems; routing; rendezvous; prototypes; offers autonomous; mapper; focuses on offering; detection solutions; big data analytics; autonomy; autonomous spacecraft; autonomous rendezvous; execution; forest; route; framework; defense systems; autonomously; department of defense; mobility; department; offering; missions; ranging; locations; program; automatic</t>
  </si>
  <si>
    <t>cea966714922dbcfd25b49094e5b75f0</t>
  </si>
  <si>
    <t>DNA2.0, Inc.</t>
  </si>
  <si>
    <t>http://www.dna20.com</t>
  </si>
  <si>
    <t>DNA2.0, Inc., a synthetic biology company, provides gene synthesis and bioengineering solutions worldwide. It offers synthetic genes for academia, government and the pharmaceutical, chemical, agricultural, and biotechnology industries. Its solutions include Gene Designer Software that captures the entire gene design process in an application; gene optimization; gene synthesis; expression vectors genes for protein expression; and protein engineering. The company was founded in 2003 and is based in Menlo Park, California.</t>
  </si>
  <si>
    <t>Menlo Park</t>
  </si>
  <si>
    <t>protein expression; gene; protein variant libraries; protein engineering; synthetic gene; protein expression levels; synthetic gene expression; gene design; high protein expression; maximal protein expression; MAXIMIZE protein expression; inducible protein expression; gene design algorithms; gene variants; expression codon optimization; protein engineering methods; structure-based protein design; DNA2.0; protein activity; gene synthesis; unique gene variants; Protein Engineering Process; data DNA2.0; Codon Adaptation Index; Optimized Gene Design; robust gene design; synthetic genes; new protein optimization; synthetic gene vendor; protein function; Gene Designer software; efficient gene design; yeast expression vectors; Gene Synthesis companies; highly expressed gene; expression host; times more protein; gene synthesis orders; Protein Paintboxâ„¢; gene sequences; longest gene; different codon bias; Synthetic Biology Services; new design algorithms; High Codon Adaptation; gene designs; E. coli; research-derived optimization algorithms; average gene</t>
  </si>
  <si>
    <t>tags; protein; map; machine learning; limit; learning; frequency; frequencies; expression; dna; synthetic; sequence; cai; synthesis; libraries; host; vector; squares; express; correlation; assay; activity; desired; biotechnology; throughput; synthesized; symbols; diamonds; biology; screen; red; orders; black; function; principles; library; blue; yeast; synthetic biology; published; promoters; matching; machine learning algorithms; learning algorithms; insert; indicative; genetic; files; competitors; bacterial; adaptation; designing; choice; measured; good; format; coding; account; ip; improved; maximize; modern; structure; transformation; acid; levels; optimization; free; strong; screens; functionality; number; lower; matter; tube; delivered; patented; science; produce; allow; young; website optimization; website; usable; upper; unlocks; trace; time and money; technology developed; strain; stability; solutions from data; shipments; seventy; sequencing; secret; retain; restriction; researchers; researched</t>
  </si>
  <si>
    <t>b857cd8f-4f08-8093-f6d8-c00d5b0d2cbd</t>
  </si>
  <si>
    <t>Jazida</t>
  </si>
  <si>
    <t>https://www.jazida.com</t>
  </si>
  <si>
    <t>Jazida is a database that shows areas where mining processes take place on Google Maps.</t>
  </si>
  <si>
    <t>BrasÃ­lia</t>
  </si>
  <si>
    <t>things; maps; internet of things; google maps; google</t>
  </si>
  <si>
    <t>Certain data and content provided by https://www.crunchbase.com/organization/jazida</t>
  </si>
  <si>
    <t>c6f8663b328457c9cd1c814e02146765</t>
  </si>
  <si>
    <t>Zhejiang Machinery &amp; Equipment Import &amp; Export Co., Ltd.</t>
  </si>
  <si>
    <t>Zhejiang Machinery &amp; Equipment Import &amp; Export Co.,Ltd. Was Established In Zhejiang. It Was Registered As A Joint-Stock. Main Products Include: Major Exports Are As Follows: Heavy-Duty &amp; Mining Machinery, General-Purpose Machinery, Machine Tools &amp; Tools, Automobiles And Spare Parts, Bearings &amp; Components, Textile Machinery, Instruments &amp; Meters, Electrical Products, Electronic Products, Household Electric Appliances, Farm Machinery, Complete Plants, Patent &amp; Know-How. Major Imports: Heavy-Duty Machinery; Light Industry Machinery; Textile Machinery; Electronic Industry Equipment; Machine Tools For Processing; Transportation Facilities; Raw Materials &amp; Accessories; Technology Import/Transfer; License Trade. Direct Import And Wholesale, Futures, Domestic Trade, Other ComprehensIVe Trade. It Also ActIVely Undertakes Processing With Supplied Materials Or According To Supplied Samples/Illustrations, Coproduction, Joint Venture, Leasing, Bid-Tendering, Compensation Trade, Engineering Contracting And Labor Service Export. Complementary To Its Primary Business Lines, The Corp. Handles Light Industrial &amp; Textile Products, Chemical Products, NatIVe P. It Uses The Following Brand: Mats</t>
  </si>
  <si>
    <t>trade; mining machinery; bearings; automobiles; textile machinery; import; export; joint; heavy duty; duty; zhejiang; venture; undertakes; registered; purpose machinery; native; machinery equipment; light industrial; license; joint stock; imports; import export; heavy duty machinery; general purpose; futures; duty machinery; complete plants; complementary; bid; appliances; actively; raw materials; household; farm; compensation; leasing; handles; corp; labor; domestic; light; wholesale; samples; brand; patent; meters; exports; purpose; raw; stock</t>
  </si>
  <si>
    <t>trade; mining machinery; bearings; automobiles; textile machinery; import; export; joint; heavy duty; duty; zhejiang; venture; undertakes; registered; purpose machinery; native; machinery equipment; light industrial; license; joint stock; imports; import export; heavy duty machinery; general purpose; futures; duty machinery; complete plants; complementary; bid; appliances; actively; raw materials; household; farm; compensation; leasing; handles; corp; labor; domestic; light; wholesale; samples; brand; patent; meters; exports; purpose; raw; stock; primary; comprehensive; spare parts; transfer; main; lines; facilities</t>
  </si>
  <si>
    <t>84237a37bcc9bd4cc16dcd047fbeb116</t>
  </si>
  <si>
    <t>Transense Technologies plc</t>
  </si>
  <si>
    <t>http://www.transense.co.uk</t>
  </si>
  <si>
    <t>Transense Technologies plc develops, manufactures, and sells wireless, battery-less, and battery based sensor systems using surface acoustic wave technology primarily in the United Kingdom. It operates through two segments, Translogik and SAWsense. The company offers tire management solutions for the mining, commercial vehicle, and passenger car markets, which include wireless tire temperature and pressure monitoring systems, tread depths, and pressure and temperature data collection tools for truck, bus, and off-the-road vehicle tire inspections; and radio frequency identification tags, patches, and UHF readers for tires and general asset tracking. It also develops and markets sensor systems for measuring torque, temperature, and pressure for automotive, industrial, and motorsport markets. The company was founded in 1991 and is based in Bicester, the United Kingdom.</t>
  </si>
  <si>
    <t>Bicester</t>
  </si>
  <si>
    <t>Oxfordshire</t>
  </si>
  <si>
    <t>TRT (London Stock Exchange AIM Market); TTNS.F (Pink Sheets LLC)</t>
  </si>
  <si>
    <t>uhf; tire; tags; readers; radio frequency identification; radio frequency; radio; monitoring systems; inspections; identification; frequency identification; frequency; car; sensor systems; pressure; temperature; battery; uhf readers; tires; pressure monitoring; pressure and temperature; patches; passenger car; passenger; include wireless; general asset; develops and markets; depths; commercial vehicle; based sensor; wave; plc; asset tracking; torque; wireless; bus; data collection; truck; road; measuring; collection; tracking</t>
  </si>
  <si>
    <t>http://www.orbitalcorp.com.au</t>
  </si>
  <si>
    <t>Orbital Corporation Limited, an industrial technology company, engages in the research, design, development, manufacturing, and implementation of technology products for the unmanned aerial vehicle, safety and productivity, and consumer sectors worldwide. It operates through Unmanned Aerial Vehicles, Safety &amp; Productivity, Accelerator, and Consumer segments. The company offers engines and propulsion systems for unmanned aerial vehicles; REMSAFE, a remote isolation system for global mining and industrial applications, which allows a plant operator to isolate fixed equipment from its energy sources; electrical isolation systems that provide safety solutions; and engine management systems. It also provides fuel economy and emission solutions for various engine and vehicle applications; contract design and analysis services for resources industry; and engineering and testing services, as well as advanced engineering services. Further, it licenses FlexDI systems and technology for marine and scooter/motorcycle markets, as well as small unmanned aircraft systems markets. The company was formerly known as Orbital Engine Corporation Limited and changed its name to Orbital Corporation Limited in October 2004. Orbital Corporation Limited was founded in 1972 and is headquartered in Balcatta, Australia.</t>
  </si>
  <si>
    <t>(Moved) aircraft / rotary wing / institute / wing 2</t>
  </si>
  <si>
    <t>OBTE.F (Pink Sheets LLC); OREA (Deutsche Boerse AG); OEC (Australian Securities Exchange); OEC (Chi-X Australia)</t>
  </si>
  <si>
    <t>unmanned aircraft; unmanned aerial vehicles; unmanned aerial vehicle; unmanned aerial; propulsion; motorcycle; isolation; aircraft; aerial vehicles; aerial vehicle; productivity; well as small; vehicle applications; unmanned aircraft systems; systems for unmanned; systems and technology; scooter; safety and productivity; resources industry; propulsion systems; orbital; offers engines; mining and industrial; licenses; isolation systems; isolate; implementation of technology; global mining; fuel economy; energy sources; design and analysis; analysis services; aircraft systems; advanced engineering; accelerator; consumer; emission; economy; engines; sources; operator; corporation; fixed; fuel</t>
  </si>
  <si>
    <t>a05600ba5a2fcf0730550013d04243fa</t>
  </si>
  <si>
    <t>Airmatic, Inc.</t>
  </si>
  <si>
    <t>http://www.airmatic.com</t>
  </si>
  <si>
    <t>Airmatic, Inc. distributes rotary and linear air electric and hydraulic vibrators, bin aerators, and air cannons. It offers bins, hoppers, silos, pipes, chutes, forms, screens, railcars, trucks, screeds, spreaders, and ships; abrasives, brushes, and deburrings; chemicals, oils, adhesives, and tapes; construction/outdoor tools and equipment; fastener and anchor products; and hazmat and absorbent products and supplies. The company also offers heating, cooling, and ventilation products; hose, couplings, and valves; janitorial and cleaning supplies; material handling and storage products; electrical and lighting products; office, shipping, and cafeteria supplies; paint and painting supplies; and pumps, valves, fittings, and plumbing supplies. In addition, it offers power tools and accessories; precision tools and measuring instruments; machine and shop tools and accessories; protective clothing and safety supplies; dust collection and control products; hand tool and hardware products; cutting, milling, and sawing equipment and supplies; and welding and soldering equipment and supplies. Further, the company offers bulk solids handling accessories; mold, core, and sand preparation products; patternmaking products; safety and environmental products; industrial vibrators, aerators, fluidizers, and other flow-aids; instrumentation and controls; mechanical conveyor components and accessories; and barge unloading products. Its products are used in building, heavy construction, cement, fabricated metals, feed, grain, foundry, steel, mining, paints, varnishes, petroleum, coal, pharmaceuticals, cosmetics, pre-cast concrete, pulp, paper, quarry, sand, gravel, rubber, plastics, soaps, fats, detergents, stone, clay, machine tool building and repair, automotive and aerospace tooling, commercial, government, glass, water treatment, sewage treatment, and utility industries. Airmatic, Inc. was founded in 1944 and is based in Malvern, Pennsylvania.</t>
  </si>
  <si>
    <t>Malvern</t>
  </si>
  <si>
    <t>valves; treatment; tooling; sand; pumps; milling; hydraulic; cooling; cast; unloading; tapes; solids; silos; sewage treatment; sewage; sawing; safety and environmental; plumbing; paints; painting; mold; measuring instruments; instrumentation and controls; hose; hazmat; gravel; grain; fastener; fabricated; dust collection; detergents; cosmetics; conveyor components; clothing; clay; chutes; cannons; bulk solids; building and repair; bin; aids; aerospace tooling; quarry; outdoor; protective; fittings; preparation; couplings; screens; paint</t>
  </si>
  <si>
    <t>valves; treatment; tooling; sand; pumps; milling; hydraulic; cooling; cast; unloading; tapes; solids; silos; sewage treatment; sewage; sawing; safety and environmental; plumbing; paints; painting; mold; measuring instruments; instrumentation and controls; hose; hazmat; gravel; grain; fastener; fabricated; dust collection; detergents; cosmetics; conveyor components; clothing; clay; chutes; cannons; bulk solids; building and repair; bin; aids; aerospace tooling; quarry; outdoor; protective; fittings; preparation; couplings; screens; paint; cleaning; lighting; foundry; forms; shop; ships; shipping; glass; feed; dust; conveyor; concrete; bulk; heating; trucks; rotary; material handling; welding; hand; measuring; instrumentation; collection; petroleum; pre; flow; cutting; storage; core; hardware</t>
  </si>
  <si>
    <t>1765a344c7b49ed8cd06e81edf150f0b</t>
  </si>
  <si>
    <t>Remote Control Technology, Inc.</t>
  </si>
  <si>
    <t>http://www.remotecontroltech.com</t>
  </si>
  <si>
    <t>Remote Control Technology, Inc. manufactures and markets wireless radio frequency devices for control, automation, and telemetry applications. Its products include radio frequency industrial controls, stationary transmitter systems, handheld transmitter systems, custom wireless solutions, and antennas and solar panels kits. The company serves groundwater, material handling, aggregate, military, transportation, security, wastewater, agriculture, mining, industrial automation, saw mill, recycling/waste management, warehouse management, and forestry industries. Remote Control TechnologyÂ’s products are used in various applications, including automated pump control, valve activation, conveyor control, problem notification, data logging, door/gate operation, proximity detection, perimeter detection, tire pressure monitoring, grain elevators, security gate, augers, freight loading, boat lifts, temperature monitoring, alarm activation, traffic signals, chemical level monitoring, activation of training tools, stacker control, dust suppression, warehouse lighting, remote control relay, emergency notification, and tank level monitoring. It offers its products through distributors and representatives. Remote Control Technology, Inc. was formerly known as TRC Systems and changed its name to Remote Control Technology, Inc. in January, 1988. The company was founded in 1982 and is based in Redmond, Washington.</t>
  </si>
  <si>
    <t>valve; tank; recycling; radio frequency; radio; pump; mill; industrial automation; frequency; control technology; activation; remote control; transmitter; level monitoring; gate; warehouse; wireless solutions; warehouse management; tire; temperature monitoring; suppression; solar panels; pump control; proximity; pressure monitoring; manufactures and markets; groundwater; grain; elevators; data logging; waste management; perimeter; lifts; handheld; door; boat; antennas; telemetry; relay; freight; stationary; logging; representatives; wireless; loading; signals; lighting; aggregate; kits; dust</t>
  </si>
  <si>
    <t>valve; tank; recycling; radio frequency; radio; pump; mill; industrial automation; frequency; control technology; activation; remote control; transmitter; level monitoring; gate; warehouse; wireless solutions; warehouse management; tire; temperature monitoring; suppression; solar panels; pump control; proximity; pressure monitoring; manufactures and markets; groundwater; grain; elevators; data logging; waste management; perimeter; lifts; handheld; door; boat; antennas; telemetry; relay; freight; stationary; logging; representatives; wireless; loading; signals; lighting; aggregate; kits; dust; conveyor; alarm; traffic; panels; solar; material handling; forestry; pressure; emergency; temperature; waste</t>
  </si>
  <si>
    <t>http://www.dynapower.com</t>
  </si>
  <si>
    <t>Dynapower Corporation designs and manufactures custom AC and DC power supplies and custom transformers in the United States. It offers touchpads, standard remote controls, and anodize process controllers; bi-directional inverters for use with energy storage systems; and high power inverters, frequency converters, and compact power systems. The company also provides SCR and chopper high power rectifier systems; power rectifiers for industrial, military, commercial, and research applications; solid state SCR and DIODE rectifiers; multiple-output-in-one-enclosure power supplies; air-cooled switchmode power supplies; and dry type and cast coil, vacuum pressure impregnated, and oil immersed transformers. In addition, it offers remanufacturing, remote monitoring, and rectifier and preventive maintenance services. The company serves various industries, including energy storage, metal finishing, water treatment, electrochemical, mining, and iron and steel. Dynapower Corporation has a strategic alliance with Black &amp; Veatch. The company was founded in 1963 and is based in South Burlington, Vermont.</t>
  </si>
  <si>
    <t>power supplies; rectifier systems; switchmode power supplies; dry type transformers; power rectifier systems; air-cooled switchmode power; solid state SCR; larger rectifier applications; DC power supplies; multiple-output-in-one-enclosure power supplies; compact power systems; high power inverters; custom transformers; energy storage systems; Multiple Output-In-One power; standard remote controls; vacuum pressure; coil transformers; multiple independentlycontrollable outputs; preventive maintenance services; single enclosure; immersed product line; multiple outputs; lasting transformer technology; vacuum pressure impregnation; power rectifiers; higher voltage applications; unparalleled mechanical strength; Remote Interface Options; multiple output packaging; maintenance free operation; Single AC Connection; long operating lifetime; Lower installation costs; Dynapower Corporation; Switchmode Technology; Switchmode Technologies; Dynapower Company; DIODE rectifiers; bi-directional inverters; Water-Cooled Equipment; research applications; custom AC; transformer products; remote monitoring; common enclosure; United States; process controllers; dielectric oil; water treatment</t>
  </si>
  <si>
    <t>wound; transformers; transformer; tanks; specialty; remote monitoring; frequency; cooling; cooled; conductors; casting; cast; rectifier; scr; enclosure; rectifiers; outputs; epoxy; vacuum; suit; inverters; high power; energy storage; dielectric; coil; air cooled; dry; output; ac; type; voltage; standards; solid; ranging; pressure; years ago; voltage applications; twenty; storage systems; specialty applications; sealing; remote controls; remanufacturing; process controllers; preventive maintenance; polyester; packaged; originally developed; originally; niche; molds; metal finishing; manufactures custom; longest; lifetime; lasting; kva; iron and steel; interface options; impregnation; impervious; ieee; fill; extensively; encapsulated; directional; diode; dc power; custom transformers; custom designed; corporation designs; considered; coils; chopper; blended; bi directional; began; augment; ansi; allowed; ago; ac and dc; years; facility; technology offers; electrochemical; converters; commonly; bi; unparalleled; south; pricing; preventive; analog; storage; warranty; floor; finishing; serial; grow</t>
  </si>
  <si>
    <t>08f1eb1fb7f67854055262c304ecfbda</t>
  </si>
  <si>
    <t>International Mineral Technologies, LLC</t>
  </si>
  <si>
    <t>International Mineral Technologies, LLC, doing business as Tetra Micronutrients, manufactures and supplies soluble, liquid, and dry micronutrients for the agricultural and animal feed industries in the United States. The companyÂ’s products include water soluble fertilizers that are used in dry blending; zinc solutions to use in liquid starters; water soluble manganese powder for foliar application to treat glyphosate induced manganese deficiency; and zinc sulfate monohydrate. It also offers custom manufacturing services; and services for storing, warehousing, and delivering various micronutrient products that require special handling. The company was incorporated in 2001 and is based in The Woodlands, Texas. It has a manufacturing plant in Fairbury, Nebraska. As of July 7, 2011, International Mineral Technologies, LLC operates as a subsidiary of Agrium Advanced Technologies, Inc.</t>
  </si>
  <si>
    <t>The Woodlands</t>
  </si>
  <si>
    <t>Gestion Bernard Belanger Ltee</t>
  </si>
  <si>
    <t>soluble; manufactures and supplies; zinc; manganese; dry; treat; sulfate; starters; offers custom; induced; fertilizers; blending; animal feed; warehousing; storing; animal; powder; feed; delivering; international</t>
  </si>
  <si>
    <t>http://www.locanix.com</t>
  </si>
  <si>
    <t>Locanix develops and builds SaaS based vehicle tracking and fleet management solutions using GPS location information. Its solutions include Track-N-Trace, a plug-and-play GPS tracking solution that helps manage fleet with various features, including real-time tracking, animated vehicle trails, history tracking, trip and idle reports, over-speeding and fuel wastage alerts, tablets and smartphone support, and other features; Smart-Fleet, a suite of advanced GPS tracking solutions to help optimize fleet; and fuel and temperature monitoring solutions. The company was founded in 2012 and is based in Ahmedabad, India.</t>
  </si>
  <si>
    <t>high value goods; IoT innovation; remote temperature monitoring; goods transport solutions; gps. logistics. transportation; DSK Toyota; Raman Roadways; operational efficiency; Auto Dealerships; business efficiency; general transportation; Cold Chain; Emerald Honda; auto dealership; transportation industry; fuel monitoring; India Locanix; Amul; mining; difference; focus; Products; safety; security; Customers; Havmor; vision</t>
  </si>
  <si>
    <t>iot; auto; goods; gps; temperature monitoring; raman; operational efficiency; moving vehicle; cold chain; enabled; difference; efficiency; cold; drive; chain; moving; specializes; mission; vision; temperature; fuel; operational; logistics</t>
  </si>
  <si>
    <t>bc1dc5a063324e1af79ccf882b630536</t>
  </si>
  <si>
    <t>Specialized Contracting &amp; Industries Company</t>
  </si>
  <si>
    <t>http://www.osman.net/og/scic.php</t>
  </si>
  <si>
    <t>Specialized Contracting &amp; Industries Company provides construction services and products. It offers a range of products and services that include construction, building materials, gypsum products, insulation products, agriculture, information technology, and trading. The company also specializes in contracting, such as civil works, electromechanical works, piling and deep foundations, structural engineering, prestressing/post-tensioning, and soil engineering and concrete laboratories; and landscaping, including softscaping, hardscaping, and woodwork. In addition, it provides building products, such as plasterboards/drywalls, waterproofing, precast concrete panels, and concrete/cement blocks; materials/mining, including raw or calcinated gypsum, calcium carbonate, limestone, and dolomite; infrastructure/utilities, including pipes, manholes, house connections, and utility boxes; and technology solutions, such as GIS, RFID, and software modules. The company was founded in 1977 and is based in Giza, Egypt with locations in Egypt and other Arab countries.</t>
  </si>
  <si>
    <t>Giza</t>
  </si>
  <si>
    <t>Egypt</t>
  </si>
  <si>
    <t>SICC (Cairo and Alexandria Stock Exchange)</t>
  </si>
  <si>
    <t>rfid; gypsum; gis; civil; concrete; tensioning; software modules; piling; limestone; landscaping; insulation; foundations; dolomite; civil works; carbonate; calcium carbonate; calcium; offers a range; electromechanical; connections; services that include; blocks; trading; soil; post; house; boxes; raw; panels; modules; deep; specializes; specialized</t>
  </si>
  <si>
    <t>e227afbd0465a8fd1dd246f97321bc52</t>
  </si>
  <si>
    <t>Druzhkovsky Machine Building Plant</t>
  </si>
  <si>
    <t>Druzhkousky Machine Building Plant is a manufacturer of mining equipment and equipment for mining surface mechanization: crawler and rail mobile drill rigs, loading machines, drill rigs for degassing. The company is based in Druzhkovka, Ukraine. Druzhkovka Machine-Building Plant, CJSC operates as a subsidiary of Ukrainian Machine Building Holding Limited.</t>
  </si>
  <si>
    <t>Druzhkivka</t>
  </si>
  <si>
    <t>DRMZ (PFTS Ukraine Stock Exchange)</t>
  </si>
  <si>
    <t>drill rigs; rigs; manufacturer of mining; machine building plant; crawler; loading; machine building; manufacturer</t>
  </si>
  <si>
    <t>http://www.astrobotictech.com</t>
  </si>
  <si>
    <t>Astrobotic Technology, Inc. provides robotic services on the lunar frontier for national space agencies, corporations, foundations, and the media. It engages in collecting lunar science and engineering data, delivering contract payloads, and organizing media and sponsorship events. The company offers prototype rovers, which carries commercial, government, and scientific payloads to the lunar surface. Astrobotic Technology, Inc. was founded in 2007 and is based in Pittsburgh, Pennsylvania.</t>
  </si>
  <si>
    <t>Space Angels Network, LLC</t>
  </si>
  <si>
    <t>inertial measurement unit; safe landing; flexible payload; SAFE PRECISION LANDING; Landing cameras LANDING; safe landing location; high-volume dump bed; excavators payload ratio; payload mass; composite materials; payload mass fee; Pinpoint landing capability; ACCURATE PLANETARY MISSIONS; planetary rover mobility; thermal extremes; surface rover modeling; lunar surface; Low mass machines; low mass solutions; COST LUNAR MISSIONS; different payload types; flexible payload mounts; human missions; lunar excavation robots; Robotic precursor missions; future human missions; lunar surface images; SPACE ROBOTIC TECHNOLOGY; low bandwidth data; compelling planetary exploration; worst-case thermal extremes; autonomous landing; industry-defining low price; lunar orbit; PLANETARY CAVE EXPLORATION; thermal composite materials; rover can capture close-up; Lander flyover captures; affordable planetary access; Astrobotic innovates technologies; avionics thermal control; LIGHTWEIGHT ROBOTIC EXCAVATION; game-changing mass reductions; hub motors; lightweight thermal management; REGULAR RIDE-SHARE MISSIONS; autonomous orbital maneuvers; rover mount-point alternatives; Protoflight lander structure; detailed overview data</t>
  </si>
  <si>
    <t>tanks; rover; roller; robotics; robotic; remotely; reconnaissance; radio; propulsion; promises; photography; payloads; payload; paths; map; low altitude; limiting; laser; landing; landed; land; injection; imagery; gear; fully autonomous; fly; flight; cooling; computer vision; cameras; camera; autonomous; altitude; lunar; moon; planetary; actuator; sun; ratio; mars; imu; extremes; composites; cave; attitude; excavation; mass; wheel; tracker; star; margin; loads; inertial; griffin; doppler; destinations; destination; autonomy; missions; torque; unprecedented; mounting; lubricant; robots; mobility; composite; terrain; lightweight; wheels; side; hub; autonomously; launch; shelf; transfers; spacecraft; safely; pinpoint; orbital; lubrication; hazards; hazard; fee; exposed; dramatically; deck; data link; cruise; construct; chassis; bucket; avionics; actuation; achieves; robot; link; game; axis; thermal; cycle</t>
  </si>
  <si>
    <t>86faa9827907d25547456112c67fa646</t>
  </si>
  <si>
    <t>Safety Tracker Software LLC</t>
  </si>
  <si>
    <t>http://www.safety-tracker.net</t>
  </si>
  <si>
    <t>Safety Tracker Software LLC develops software products and service solutions for industry in the areas of environmental, occupational health, safety, production, and quality. The company offers an integrated continuous improvement system for EHS organizations operating in agriculture, aviation, construction, energy, government and public safety, healthcare, manufacturing, mining, military, oil and gas, pharmaceutical, and transportation sectors. Its products include EHS Tracker 2.0, an integrated information management system that brings together various areas of EHSQ management and compliance; EHS Server, a specialized server appliance bundled with a special version of EHS Tracker 2.0; and EHS Analytics, a business intelligence and analysis platform. The company also offers EHS Tracker 2.0 software solution in Software-as-a-Service model; an e-Learning solution for the delivery, tracking, and reporting of employee training and continuous education; and professional consulting services. Safety Tracker Software LLC is based in San Juan, Puerto Rico.</t>
  </si>
  <si>
    <t>San Juan</t>
  </si>
  <si>
    <t>Puerto Rico</t>
  </si>
  <si>
    <t>tracker; software solution; learning; business intelligence; server; continuous; solutions for industry; offers an integrated; occupational health; develops software; continuous improvement; bundled; analysis platform; version; occupational; employee; appliance; aviation; model; delivery; specialized; compliance; tracking; professional; health</t>
  </si>
  <si>
    <t>http://www.paradigm-resource.com/projects.html</t>
  </si>
  <si>
    <t>TOSS Plasma Technologies Limited develops Radio Frequency (RF) plasma torch technology and mass production system to extract precious metals from complex ores. The company was formerly known as TOSS RFP Funding Corporation. TOSS Plasma Technologies Limited was founded in 2003 and is based in Tokyo, Japan. The company operates as a former subsidiary of AMSA Development Technology Co. Ltd.</t>
  </si>
  <si>
    <t>Harvests Holdings Co., Limited</t>
  </si>
  <si>
    <t>complex ores; precious metals; rf plasma technology; latent precious metals; plasma torch technology; toss plasma technologies; Plasma Technologies Limited; radio frequency plasma; RF plasma torch; select complex ores; power RF Plasma; breakthrough technology; certain complex ores; frequency plasma torch; Ore Assay Validation; phenomenal post-processing assay; TOSS RFP Funding; mineral ores; Technologies Limited TPT; ore structure disintegrates; complex ore mines; mineral ore processing; independent lab assay; assay test units; mass production; platinum group; certain types; minerals processing technologies; platinum group metal; troy ounces; phenomenal manifold increase; pilot plant demonstrations; troy ounce; original ore; technical breakthrough; gold extraction; extraction process; proprietary technology; RFP treatment; technical limitation; higher recoveries; traditional industry; conventional hydrometallurgy; ultrahigh temperature; target market; degree Celcious; significant percentage; laboratory investigations; primary reason; business opportunity</t>
  </si>
  <si>
    <t>treatment; rf; radio frequency; radio; plasma; pilot; frequency; ores; precious metals; assay; precious; torch; ton; platinum; latent; breakthrough; extract; breakthrough technology; extraction; recoveries; platinum group; phenomenal; mass production; degrees; ore; gold; complex; example; mass; recovery; types; verify; validated; third parties; tap; silver; recovered; reason; proprietary technology; progressed; processing technologies; presents; post processing; pilot plant; piece; percentage; parties; ore processing; occurs; mine operators; metal recoveries; manifold; lab; independently; hydrometallurgy; high power; heretofore; gold and silver; funding; freed; est; encapsulated; difficulty; degree; cyanide; condensed; compelling; au; applying; absorb; prime; positive; labs; goal; determined; temperature; validation; presented; achieved; ag; hidden; apply; investigations; ultra; select; post; copper; third; lead; higher; gain; primary; independent; conventional; structure; corporation; collection; operators; increase; proprietary</t>
  </si>
  <si>
    <t>ba71d5437d2b5fdeb2f156a7d825b392</t>
  </si>
  <si>
    <t>May Foundry &amp; Machine Company</t>
  </si>
  <si>
    <t>http://www.mayfoundry.com</t>
  </si>
  <si>
    <t>May Foundry &amp; Machine Company operates a foundry and a machine shop that are engaged in molding, melting, and pouring castings. The companyÂ’s foundry produces castings and service various industries, such as mining, carbon and thermal material processing, food/agriculture, sugar and material processing, defense, water/pump, general manufacturing, and other process industries; offers various services, including new equipment, replacement parts, repair, and reconditioning of worn out equipment; and supplies new components for various pieces of equipment and systems. Its machine shop provides machine tools, and design and engineering services. The company was founded in 1912 and is based in Salt Lake City, Utah.</t>
  </si>
  <si>
    <t>pump; molding; machine shop; castings; foundry; shop; worn; reconditioning; pouring; pieces of equipment; pieces; melting; foundry machine; equipment and systems; design and engineering; sugar; replacement parts; carbon; replacement; thermal; produces</t>
  </si>
  <si>
    <t>http://www.griffingear.com</t>
  </si>
  <si>
    <t>Griffin Gear, Inc. manufactures replacement gearing and gearbox rebuilds for industrial applications. It offers gears, including worm, helical, bevel, spur, herringbone, sprocket, double helical, rack, internal, and spline gears. The company also provides gear box repair and upgrade services for cooling towers, coal grinding/pulverizing mills, exciter reduction and turbine turning gear units, winch/breasting drives, mixers/agitators, drives conveyors, compressor and pump drives, turbine reductions, and waste water extruders. It serves agriculture, aluminum, cement, chemical, dredging equipment, food processing, material handling, mining, ore processing, pulp and paper, railroads, rubber, steel, textiles, and water and waste treatment industries, as well as hospitals, machine shops, and utility plants. The company was formerly known as Joe Griffin Gear and Machine. Griffin Gear, Inc. was founded in 1967 and is based in Roebuck, South Carolina.</t>
  </si>
  <si>
    <t>turbine; treatment; pump; mills; helical; grinding; griffin; gears; gearbox; gear; cooling; compressor; drives; worm; winch; waste treatment; upgrade services; treatment industries; spur; sprocket; spline; serves agriculture; rebuilds; rack; pulverizing; ore processing; mixers; machine shops; gearing and gearbox; gearing; dredging; cooling towers; bevel; towers; shops; hospitals; waste; turning; box; upgrade; double; conveyors; internal; ore; material handling; replacement; aluminum</t>
  </si>
  <si>
    <t>fb8691b84dddca16357bec99534d1732</t>
  </si>
  <si>
    <t>Fairchild International Inc.</t>
  </si>
  <si>
    <t>http://www.fairchildint.com</t>
  </si>
  <si>
    <t>Fairchild International Inc. develops, manufactures, and markets underground mining vehicles and equipment. Its products include AC VFD and DC battery-powered scoops, diesel-powered scoops and tractors, multipurpose vehicles, longwall shield haulers, maintenance vehicles, and continuous miners and haulage systems. The company also provides power generation and distribution systems; water treatment systems for filtration, desalination, and reuse applications; crushing, grinding, conveying, and hoisting components and systems; optimization software for monitoring and controlling remote operations; and electric drive systems for mining vehicles and underground mining equipment. Its products are used by mine operators in the United States and internationally. In addition, the company offers repair and refurbishment services for miners, haulage systems, shield haulers, battery- and diesel-powered scoops, and maintenance vehicles; and customized onsite training services. Fairchild International Inc. was founded in 1965 and is based in Glen Lyn, Virginia. It has warehouses in Beckley, West Virginia; DuQuoin, Illinois; Glen Lyn, Virginia; Huntington, Utah; Indiana, Pennsylvania; and Pikeville, Kentucky. As of August 1, 2012, Fairchild International Inc. operates as a subsidiary of GE Â– Transportation.</t>
  </si>
  <si>
    <t>Glen Lyn</t>
  </si>
  <si>
    <t>scoops; powered scoops; grinding; diesel; shield haulers; shield; mining vehicles; maintenance vehicles; haulers; haulage systems; haulage; diesel powered; miners; international; battery; vehicles and equipment; underground mining vehicles; tractors; systems for mining; reuse; remote operations; refurbishment services; refurbishment; multipurpose; monitoring and controlling; mine operators; longwall; hoisting; generation and distribution; drive systems; components and systems; battery powered scoops; battery powered; filtration; crushing; conveying; ac; dc; onsite; customized; continuous; operators; optimization; drive</t>
  </si>
  <si>
    <t>37148696ef28128bb1336cb5e4f010ef</t>
  </si>
  <si>
    <t>Zeox Performance Materials, LLC</t>
  </si>
  <si>
    <t>http://zeoxpm.com</t>
  </si>
  <si>
    <t>Zeox Performance Materials, LLC offers smectite raw materials. The company offers a fractal fluid that is soluble in hydrophobic phases, such as mineral oil, polyethylene, and polypropylene. It also engages in the research and development of technologies primarily focused on fine particle processing, surfactant design, engineered surfactant-particle systems, polymer nucleating agents/clarifiers, polymer composites, and polymer nanocomposites. In addition, the company offers technical; organoclays pilot-plant preparation; and pelletized polymer composites and mineral/additive concentrates compounding services. Further, it licenses nanoparticle technologies. The companyÂ’s technologies are used to convert materials into self-dispersing nano-clays suitable for use in thermoplastic, thermoset, and elastomer applications, as well as in barrier coatings for OLED systems, additives, cosmetic applications, time released therapeutic agents, time released insect repellants, sensor materials, heat transfer fluids, single-ion conductors, homeland security applications, non-migratory surfactants, and liquid crystal systems. The company was incorporated in 2000 and is based in Tucson, Arizona. Zeox Performance Materials, LLC operates as a subsidiary of Zeox Corporation.</t>
  </si>
  <si>
    <t>Tucson</t>
  </si>
  <si>
    <t>Zeox Corporation</t>
  </si>
  <si>
    <t>polymer; pilot; heat; conductors; additives; additive; surfactant; released; composites; particle; agents; transfer fluids; therapeutic; soluble; pilot plant; nano; migratory; licenses; ion conductors; ion; homeland security applications; heat transfer fluids; heat transfer; fine; elastomer; development of technologies; crystal; cosmetic; concentrates; compounding; clays; barrier; raw materials; convert; suitable; security applications; preparation; coatings; homeland security; raw; homeland; transfer</t>
  </si>
  <si>
    <t>http://en.yitoa.com</t>
  </si>
  <si>
    <t>Shenzhen Yitoa Intelligent Control Co., Ltd. develops, manufactures, and sells intelligent control and digital products. The company operates through five divisions: Household Appliance Intelligent Control; Digital Consumer Appliance; Electricity Security Inspection Equipment and System; Household Intelligent Tofu Machine; and Internet of Things. It offers smart coffee pot computer boards and smart mixer PC boards; M7068 digital product; e-book readers; The British Tang digital two; wireless intelligent monitors for electrical devices; transformer substation wireless intelligent monitors; Yota tofu machines; automatic computer control boards for fridges; and automatic microcomputer program control boards for clothes dryers. The company was founded in 2001 and is headquartered in Shenzhen, China.</t>
  </si>
  <si>
    <t>300131 (Shenzhen Stock Exchange); 300131 (Shenzhen Stock Exchange - Shenzhen-Hong Kong Stock Connect)</t>
  </si>
  <si>
    <t>digital consumer appliance; real-time data exchange; child lock function; switch output channels; appliance intelligent control; electrical devices; intelligent coffee maker; Intelligent coffee pot; intelligent energy-saving mode; multifunctional mode select; Wireless Intelligent Monitor; LCD display; monitoring data recording; household appliance companies,world; E-ink flexible screen; tofu machine; voltage electrical switchgear; security inspection equipment; monitoring data form; automatic monitoring; automatic data acquisition; display control panel; ink screen design; electrical wire/equipment; current temperature; fault alarm function; traditional coffee pot; YTEP-1006 transformer substation; electrical safety; digital tube display; dynamic inspection function; device self-checking function; power-down memory mode; low voltage; automatic microcomputer program; room temperature zone; Support multiple levels; automatic spread clothing; monitor/manage functions; Yota tofu machine; network server; lightest e-book reader; on-line monitor; control board; Enhanced reading experience; high-tech product; tank water level; discrete GPU graphics; advanced high-tech product; communication bus</t>
  </si>
  <si>
    <t>wire; transformer; things; tank; screen; reader; object; monitoring system; monitor; map; internet of things; intelligent; inspection; heat; combination; refresh; lock; dryer; coffee; recording; function; low voltage; appliance; workstation; tech product; substation; pot; possesses; monitoring data; monitoring and management; lcd; ink; household appliance; high tech; high and low; graphics; freezing; fall; electrical safety; drying; data exchange; curve; comfortable; clothing; chamber; alarm function; display; household; door; tech; choose; anti; automatic; fault; voltage; functions; time data; real time data; channels; bus; temperature; prevent; electricity; server; output; achieve; board; micro; alarm; exchange; current; wireless; wrinkle; world's most advanced; withstand; wireless technology; weighs; voltage electrical; voice prompt; unique design; txt; time recording; thick; temperature sensor; temperature and humidity; switchgear; spread; shutdown; showing; shopping malls; shopping; scene; scada system; room temperature; reminders; realize; prompt; procedures; procedure; preserving</t>
  </si>
  <si>
    <t>1b2c855b262fb95ee768d6c28c02b3ac</t>
  </si>
  <si>
    <t>SupplyPro, Inc.</t>
  </si>
  <si>
    <t>http://www.supplypro.com</t>
  </si>
  <si>
    <t>SupplyPro, Inc. develops inventory management solutions. It offers SupplyAgent, which provides the minimal level of control to a range of materials and supplies; SupplyBay, a control system for harsh industrial environments; SupplyLocker, an industrial solution to manage consumable and returnable tools, supplies, and other assets; SupplyLock that allows users to add electronic control to leverage their existing cabinet investment; SupplyPad, which provides mobile materials control for barcoded materials; SupplySystem, a modular industrial inventory control system for managing various indirect materials and tools; and SupplyPort, an inventory management software. The company also offers SupplyPro Virtual Inventory Management, which allows to track transactions for products not physically within a SupplyPro device; SmartDrawer, a flexible drawer-based storage system designed to dispense single items (or multiple items of a single SKU) under locked "smart" compartments; SupplyScale that calculates the number of items taken, returned, or restocked with no repackaging or tagging needed; Single Box Dispenser II, a solution to manage mission critical inserts and everyday small tooling in discrete compartments; and service and support. Its products are used in various applications, including manufacturing, paint shops, machine shops, maintenance, employee entrance, calibration labs, offices, and other applications. The company serves automotive, airlines/aerospace, energy/utilities, rail/transit, government, green, mining/metals, food/beverage, and other industries. SupplyPro, Inc. was founded in 1997 and is based in San Diego, California.</t>
  </si>
  <si>
    <t>Tullis Health Investors Inc. (2); JPMP Capital, LLC; Ansley Capital Group, LLC; Mckay Investment Group</t>
  </si>
  <si>
    <t>tooling; tagging; smart; inventory management; items; inventory; shops; transactions; system for managing; storage system; serves automotive; physically; management software; machine shops; inventory control; inserts; ii; harsh industrial; dispenser; dispense; discrete; consumable; cabinet; service and support; labs; mission critical; transit; minimal; employee; harsh; box; paint; green; needed; calibration; modular; add; number; mission; track; existing; storage; device; assets</t>
  </si>
  <si>
    <t>1d03f6b6ff74df5d0e6806c7e0e0bdf8</t>
  </si>
  <si>
    <t>R+W Antriebselemente GmbH</t>
  </si>
  <si>
    <t>http://www.rwcouplings.com</t>
  </si>
  <si>
    <t>R+W Antriebselemente GmbH manufactures precision couplings and line shafts. The companyÂ’s products include torque limiters, bellows couplings, line shafts, miniature couplings, elastomer couplings, and linear couplings. It sells its products through a network of distributors in Germany. The company serves machine construction, servo drive technology, medical technology, aerospace, marine engineering, renewable energies, mining and tunneling technology, pump and compressor, transportation system, and steel industries. It has representatives in Germany and internationally. The company was founded in 1990 and is based in Klingenberg, Germany with branch offices in the United States, China, France, and Italy. As of October 2011, R+W Antriebselemente GmbH operates as a subsidiary of Poppe + Potthoff GmbH.</t>
  </si>
  <si>
    <t>Klingenberg</t>
  </si>
  <si>
    <t>Poppe + Potthoff GmbH</t>
  </si>
  <si>
    <t>pump; couplings; compressor; shafts; torque limiters; steel industries; servo drive; servo; serves machine; pump and compressor; mining and tunneling; miniature; medical technology; machine construction; limiters; elastomer; bellows; network of distributors; tunneling; torque; representatives; renewable; drive</t>
  </si>
  <si>
    <t>ed5045a1b8d80292a95a43cf4d23b897</t>
  </si>
  <si>
    <t>RARE Holdings Limited</t>
  </si>
  <si>
    <t>http://www.rare.co.za</t>
  </si>
  <si>
    <t>RARE Holdings Limited provides integrated fluid conveyance products and services to the energy, water, and chemical industries in South Africa, Zambia, Ghana, Botswana, Angola, Mali, Guinea, and the Democratic Republic of the Congo. It operates through four operating divisions: RARE Trading, RARE Pipeline Services, RARE Water Treatment Technology, and RARE Plastics. The RARE Trading division sells various products, such as steel and plastic pipes, fittings, couplings, and valves to the contractors or end users. It also offers cut-to-length, hot stamping, and colour-coding services to the market. The RARE Pipeline Services division provides pipeline installations and pipelining solutions to the mining and industrial sectors. It also supplies and installs various pipe systems, including steel, HDPE lined spool sections for slurry applications, PVC/PVDF, HDPE pipe installations, and cured in place pipe installations for pipeline rehabilitation, as well as double containment HDPE piping for cyanide applications in gold mining. The RARE Water Treatment Technology division provides services ranging from site investigation to design, manufacture, installation, and after-sales on-site support and service maintenance electrochemical treatment plants. These services include site investigation, feed water characterization, and process design; remote monitoring and control; site service maintenance contracts; and electrode management. The RARE Plastics division manufactures and distributes HDPE pipes and fittings. RARE Holdings Limited was founded in 1975 and is headquartered in Midvaal, South Africa.</t>
  </si>
  <si>
    <t>Midvaal</t>
  </si>
  <si>
    <t>Doculate Investments (Proprietary) Limited</t>
  </si>
  <si>
    <t>RAR (The Johannesburg Securities Exchange)</t>
  </si>
  <si>
    <t>valves; remote monitoring; rare; installations; hdpe; site investigation; service maintenance; investigation; fittings; pipeline; trading; technology division; supplies and installs; stamping; slurry applications; slurry; site support; services ranging; sections; rehabilitation; pvc; pipes and fittings; offers cut; mining and industrial; manufactures and distributes; maintenance contracts; lined; including steel; include site; gold mining; electrode; cyanide; cured; containment; colour; electrochemical; coding; piping; monitoring and control; holdings; couplings; characterization; installs; length; cut; contractors; feed; double; hot; gold</t>
  </si>
  <si>
    <t>valves; remote monitoring; rare; installations; hdpe; site investigation; service maintenance; investigation; fittings; pipeline; trading; technology division; supplies and installs; stamping; slurry applications; slurry; site support; services ranging; sections; rehabilitation; pvc; pipes and fittings; offers cut; mining and industrial; manufactures and distributes; maintenance contracts; lined; including steel; include site; gold mining; electrode; cyanide; cured; containment; colour; electrochemical; coding; piping; monitoring and control; holdings; couplings; characterization; installs; length; cut; contractors; feed; double; hot; gold; ranging</t>
  </si>
  <si>
    <t>44309f1f0277aad174d02f2cfbcda355</t>
  </si>
  <si>
    <t>GE Water &amp; Process Technologies Canada</t>
  </si>
  <si>
    <t>GE Water &amp; Process Technologies Canada provides water treatment, wastewater treatment and process systems solutions. The company offers custom chemical treatments that prevent corrosion, bacterial deposition, fouling, scaling, and stress cracking; and membrane treatment systems that filter water, handle fluids, concentrate solutions, recover byproducts, and treat wastewater for recycling or discharge. It provides water treatment chemicals, including boiler, cooling, water and wastewater treatment, and membrane chemicals; and process chemicals, including antifoulants, corrosion inhibitors, phase separation chemicals, and scavengers. In addition, the company offers equipment for removing suspended and dissolved solids; trapping or destroy pathogens; removing odor and color; producing water for critical applications; and desalting seawater and brackish water. Further, it provides spiral membrane equipment, filters, hollow-fiber membranes, electro dialysis/electro dialysis reversal systems, and electro deionization equipment; and residential products and systems that are used in the movement, treatment, storage, and enjoyment of water. Furthermore, the company offers online training services; outsourcing contracts; field services, including analytical, audit and consultative, training, and field services; and insight remote monitoring and diagnostics services. It serves various industries, including chemicals, petrochemicals, agrichemicals, and industrial gases; commercial and institutional; food and beverage; hydrocarbon processing, and mining and minerals; municipalities and governmental agencies; power; and primary metals. GE Water &amp; Process Technologies Canada is based in Oakville, Canada. TGE Water &amp; Process Technologies Canada operates as a subsidiary of General Electric Company.</t>
  </si>
  <si>
    <t>Oakville</t>
  </si>
  <si>
    <t>wastewater treatment; treatments; treatment; removing; remote monitoring; recycling; petrochemicals; mining and minerals; insight; dialysis; cooling; field services; electro; treat; suspended; spiral; solids; scaling; recover; offers online; offers custom; monitoring and diagnostics; hollow; governmental; ge; fouling; dissolved; discharge; deposition; critical applications; consultative; concentrate; brackish; bacterial; institutional; color; municipalities; stress; audit; movement; handle; filter; diagnostics; prevent; phase; filters; producing; primary; analytical; agencies</t>
  </si>
  <si>
    <t>wastewater treatment; treatments; treatment; removing; remote monitoring; recycling; petrochemicals; mining and minerals; insight; dialysis; cooling; field services; electro; treat; suspended; spiral; solids; scaling; recover; offers online; offers custom; monitoring and diagnostics; hollow; governmental; ge; fouling; dissolved; discharge; deposition; critical applications; consultative; concentrate; brackish; bacterial; institutional; color; municipalities; stress; audit; movement; handle; filter; diagnostics; prevent; phase; filters; producing; primary; analytical; agencies; fiber; online; storage</t>
  </si>
  <si>
    <t>0ec9862d78d1325944419cacb8654fc4</t>
  </si>
  <si>
    <t>NSE-Automatech</t>
  </si>
  <si>
    <t>http://www.automatech.net</t>
  </si>
  <si>
    <t>NSE-Automatech, a machine shop, manufactures mechanical products for aviation, aerospace, medical, food, electronics, automobile, mining, and forest industries. It offers machining of single units or small series of precision parts, and specialized tools. The company also provides engineering, CNC machining, wire EDM and EDM sinking, reverse engineering, CMM inspection, and TIG and MIG welding services, as well as design, modeling, and programming services. NSE-Automatech was formerly known as Automatech industrielle inc. As the result of the acquisition of 50% stake in Automatech Industrielle inc. by NSE Aero North America Inc., Automatech Industrielle inc. name was changed. The company was founded in 1982 and is based in Granby, Canada. As of April 22, 2010, NSE-Automatech operates as a subsidiary of NSE Aero North America Inc.</t>
  </si>
  <si>
    <t>Granby</t>
  </si>
  <si>
    <t>NSE Participations</t>
  </si>
  <si>
    <t>wire; welding services; stake; reverse engineering; precision parts; offers machining; machining; machine shop; inspection; cnc machining; cnc; automobile; aero; forest; programming; shop; reverse; series; welding; aviation; specialized; acquisition</t>
  </si>
  <si>
    <t>602611a5-7e2e-e7ac-1e33-eb4103202d85</t>
  </si>
  <si>
    <t>DataScope Solutions</t>
  </si>
  <si>
    <t>https://www.mydatascope.com</t>
  </si>
  <si>
    <t>Convert all of your paper forms and processes into DataScope Platform to revolutionize the way you work.</t>
  </si>
  <si>
    <t>things; internet of things; field support; convert; mining technology; forms</t>
  </si>
  <si>
    <t>Certain data and content provided by https://www.crunchbase.com/organization/datascope</t>
  </si>
  <si>
    <t>9c1ec4004e0fb11f908f60fb61284ca9</t>
  </si>
  <si>
    <t>Harbin Bearing Manufacturing Co., Ltd.</t>
  </si>
  <si>
    <t>http://www.hrbchina.com</t>
  </si>
  <si>
    <t>Harbin Bearing Manufacturing Co., Ltd. manufactures bearings for various purposes. The company offers deep groove ball, self-aligning ball, angular contact ball, cylindrical roller, spherical roller, taper roller, thrust ball, combination, linear motion, special, turbocharger, hub, and other bearings. It offers its products to the businesses relating to precision machine tools, automobiles, agricultural machinery, locomotive and rolling stock, motor and electric appliance, engineering machinery, mining machinery, petroleum and chemical engineering, aviation and spaceflight, national defense, and similar markets in China. The company was incorporated in 2007 and is based in Harbin, China. Harbin Bearing Manufacturing Co., Ltd. operates as a subsidiary of Harbin Bearing Group Corp.</t>
  </si>
  <si>
    <t>Harbin</t>
  </si>
  <si>
    <t>Heilongjiang Province</t>
  </si>
  <si>
    <t>Jericho Energy Company, Inc.</t>
  </si>
  <si>
    <t>taper; roller; precision machine; mining machinery; cylindrical; combination; bearings; bearing; ball; automobiles; thrust ball; thrust; spherical roller; spherical; relating; petroleum and chemical; national defense; linear motion; groove ball; groove; engineering machinery; electric appliance; deep groove ball; deep groove; cylindrical roller; contact ball; angular contact ball; angular contact; angular; aligning; agricultural machinery; hub; rolling; purposes; appliance; stock; contact; motion; motor; deep; aviation; petroleum; national</t>
  </si>
  <si>
    <t>http://www.maxxam.ca</t>
  </si>
  <si>
    <t>Maxxam Analytics International Corporation provides analytical services and solutions to energy, environmental, food, and DNA industries. The company offers acid rock drainage testing, air sampling and monitoring, DNA testing, ecotoxicology and toxicity, environmental, forensic equine drug testing, food science and safety, petroleum and oil sand testing, pharmaceutical product testing, ultra-trace analysis, wastewater evaluation and monitoring, and radiochemistry analysis services. It serves agriculture, animal feed, environmental remediation and infrastructure, equine sport, mining, natural health products, oil and gas, pharma and biotech, product registration and regulatory submission, and pulp and paper industries, as well as chemical manufacturers, food manufacturers, and seafood importers. The company was founded in 1996 and is based in Mississauga, Canada. As of January 31, 2014, Maxxam Analytics International Corporation operates as a subsidiary of Bureau Veritas SA.</t>
  </si>
  <si>
    <t>Maxxam Analytics International; acid rock drainage; Analytics International Corporation; analytical services; geochemical characterization; mineralogical analysis; kinetic testing; Canada. consulting; solutions; laboratories; company; customers</t>
  </si>
  <si>
    <t>rock drainage; offers acid rock; offers acid; maxxam analytics; maxxam; analytical services; acid rock drainage; acid rock; services and solutions; drainage; acid; rock; analytical; corporation; static testing; kinetic; geochemical; international; characterization; static</t>
  </si>
  <si>
    <t>549fa98d2f2222b0e46287522b1bcfbc</t>
  </si>
  <si>
    <t>Forza S.A.</t>
  </si>
  <si>
    <t>http://www.forza.com.pe/English/index.htm</t>
  </si>
  <si>
    <t>Forza S.A. provides corporate security services. The company offers personal protection services; facility and patrimony protection services, such as surveillance and access control, electronic security, and canine surveillance; and security consultancy services, including risk assessments, security plans, electronic security designs, and training programs for risk prevention. It also provides monitoring alarm, internal security, perimeter security, firefighting, access control, and remote monitoring systems. In addition, the company offers closed circuit television and behavior identification systems. It serves airports, banks, communications, construction companies, wholesalers, embassies, power industry, factories, oil industry, mining, and hotels markets. The company was founded in 1991 and is based in Lima, Peru. As of December 1, 2007, Forza S.A. operates as a subsidiary of Securitas AB.</t>
  </si>
  <si>
    <t>Lima</t>
  </si>
  <si>
    <t>Peru</t>
  </si>
  <si>
    <t>Securitas AB</t>
  </si>
  <si>
    <t>television; sa; remote monitoring systems; remote monitoring; monitoring systems; identification; closed circuit television; closed circuit; circuit television; circuit; wholesalers; training programs; security services; perimeter security; identification systems; firefighting; factories; corporate security; canine; banks; perimeter; hotels; closed; prevention; airports; behavior; plans; alarm; internal; programs; facility</t>
  </si>
  <si>
    <t>290d857f3c3d06f63f49826806ebfb46</t>
  </si>
  <si>
    <t>Massa Products Corporation</t>
  </si>
  <si>
    <t>http://www.massa.com</t>
  </si>
  <si>
    <t>Massa Products Corporation engages in the design and manufacture of electroacoustic products for ultrasonic sensing in air and for underwater commercial oceanographic sonar applications. It offers a line of commercial air ultrasonic sensor systems and transducers, including wireless ultrasonic level sensors, liquid level sensors, smart ultrasonic sensors, plastic ultrasonic transducers, and narrow beam ultrasonic transducers for use in liquid and bulk level detection, vehicle collision avoidance, counting, position location profiling, distance measurement, Web break detection and tensioning, and ultrasonic intrusion alarms applications. The company also provides underwater transducers and systems, including sub-bottom profiling transducers, underwater connectors, deep water sub-bottom profiling transducers, deep ocean transducers, and underwater navigation and communication systems for use by the oceanographic community, including universities, oceanographic institutions, and commercial oceanographic companies. In addition, it develops and manufactures a range of sonar transducers and systems for military use that include low-frequency high-power sonars for surveillance; mid-frequency sonars for surface ships; passive and active sonars for submarines; sonars for acoustic torpedos; anti-mine sonars; underwater navigation and communication systems; and biomimetic autonomous vehicles and harbor defense systems. The company serves the U.S. and Allied Navies, and corporations worldwide. Massa Products Corporation was formerly known as Massa Laboratories. The company was founded in 1945 and is based in Hingham, Massachusetts.</t>
  </si>
  <si>
    <t>Hingham</t>
  </si>
  <si>
    <t>(Moved) warfare / mine detection / autonomous underwater / manned and unmanned</t>
  </si>
  <si>
    <t>(Moved) autonomous / mine detection / autonomous underwater / subsea</t>
  </si>
  <si>
    <t>underwater; ultrasonic; submarines; sonars; sonar; smart; frequency; collision; autonomous vehicles; autonomous; transducers; oceanographic; underwater navigation; ultrasonic transducers; navigation and communication; level sensors; communication systems; bottom; deep; universities; ultrasonic sensors; tensioning; systems for military; surface ships; sonar applications; passive; navies; narrow; mid frequency; manufactures a range; low frequency; liquid level sensors; liquid level; intrusion; including wireless; high power; distance measurement; counting; corporation engages; commercial air; collision avoidance; allied; mid; defense systems; corporations; beam; avoidance; develops and manufactures; community; alarms</t>
  </si>
  <si>
    <t>underwater; ultrasonic; submarines; sonars; sonar; smart; frequency; collision; autonomous vehicles; autonomous; transducers; oceanographic; underwater navigation; ultrasonic transducers; navigation and communication; level sensors; communication systems; bottom; deep; universities; ultrasonic sensors; tensioning; systems for military; surface ships; sonar applications; passive; navies; narrow; mid frequency; manufactures a range; low frequency; liquid level sensors; liquid level; intrusion; including wireless; high power; distance measurement; counting; corporation engages; commercial air; collision avoidance; allied; mid; defense systems; corporations; beam; avoidance; develops and manufactures; community; alarms; distance; connectors; ships; sensor systems; bulk; anti; position; active; corporation; location; web; sensing; wireless</t>
  </si>
  <si>
    <t>f6383966815cf44b1a0615d0b6be39c9</t>
  </si>
  <si>
    <t>Magna Machine Company, Inc.</t>
  </si>
  <si>
    <t>http://www.magna-machine.com</t>
  </si>
  <si>
    <t>Magna Machine Company, Inc. builds, repairs, and remanufactures industrial machinery. The company provides job shop services, such as 5-axis machining, blast/paint/polish, general fabrication, general machining, project building, and special projects, as well as breakdown, repair, and maintenance services. It serves various industries, including plastics, mining, energy, chemical processing, paper, machine tools, amusement, and steel. Magna Machine Company, Inc. was formerly known as R. G. Stevenson Machinist, Inc. and changed its name to Magna Machine Company, Inc. in 1956. The company was founded in 1947 and is based in Cincinnati, Ohio.</t>
  </si>
  <si>
    <t>shop services; remanufactures; polish; machining; industrial machinery; general machining; blast; amusement; job; breakdown; axis; paint; builds; shop; maintenance services</t>
  </si>
  <si>
    <t>23c44fdfdfb379694dea5d4cf01be6c9</t>
  </si>
  <si>
    <t>GKG Group</t>
  </si>
  <si>
    <t>GKG Group, through its subsidiaries, manufactures defense protection systems. Its products include composite ballistic panels, vehicle protection ballistics, personal protection, helmets, ballistic, jackets, up-armour inserts, de-mining suits, bomb blankets, UAVS, canvas and rubber footwear, and tents. The company is based in India.</t>
  </si>
  <si>
    <t>uavs; ballistic; suits; manufactures defense; jackets; inserts; footwear; bomb; de; composite; panels</t>
  </si>
  <si>
    <t>http://www.theenviromartcompanies.com</t>
  </si>
  <si>
    <t>The Enviromart Companies, Inc. provides environmental waste packaging solutions, and environmental spill response and control products. It offers EnviroPack products, such as hazardous waste disposal and containment products for environmentally sensitive waste materials. The company provides EnviroPack for use in waste materials generated from the by-products of manufacturing companies; and for the remediation and clean-up of legacy Superfund waste sites related to the disposal of environmental waste accumulated over time. It also distributes SpillCon product line that includes products designed to aid in the detection, response, deployment, containment, clean up, and remediation of marine and land based oil and chemical spills. The company serves environmental response companies, supply dealers, and waste generators through a direct sales force and authorized distributors. The company was formerly known as Environmental Science and Technologies, Inc. and changed its name to The Enviromart Companies, Inc. in January 2015. The Enviromart Companies, Inc. was founded in 2012 and is headquartered in Plaistow, New Hampshire.</t>
  </si>
  <si>
    <t>Plaistow</t>
  </si>
  <si>
    <t>(Moved) airborne / manned / natural resource exploration / helicopters 2</t>
  </si>
  <si>
    <t>EVRT (Pink Sheets LLC)</t>
  </si>
  <si>
    <t>products; waste; Tier; waste materials; ISR; ISR systems; sensitive waste materials; environmentally sensitive waste; current major product; major product categories; RADS; SpillCon; Environmental Tier; oil; chemical spills; EnviroPack/SpillCon products; environmental response; ISR systems integrators; product lines; Waste Generators; principal business; Supply Dealers; response firms; specific non-aerial ISR; aerial ISR aircraft; gas industry; RADS business model; spill control products; detection; environmental compliance packaging; Superfund waste sites; non-hazardous waste materials; hazardous waste disposal; Environmental Response companies; private label products; environmental response firms; following constitute EnviroPack; Aerial Detection Systems; current product lines; Environmental Protection Agency; customer; emergency response firms; premier sorbent manufacturers; proprietary product lines; non-aerial surveillance systems; small manufacturing companies; addition; RADS works; hyper-spectral camera systems; RADS acts</t>
  </si>
  <si>
    <t>tier; smaller; reconnaissance; land; integrators; geared; camera; border; aircraft; isr; spill; isr systems; categories; spills; scope; reseller; product lines; principal; hazardous waste; environmentally; containment; hazardous; regulations; remediation; dealers; enforcement; waste; generators; regional; disposal; clean; current; sensitive; response; locations; three; agencies; specific; lines; waste disposal; unlimited number; unlimited; treat; topographical mapping; topographical; territories; systems integrators; surveillance and reconnaissance; superfund; sufficient; strict; specific requirements; specific locations; rigorous; respect; resource exploration; prospects; prospective; production and distribution; premier; perform multiple; penetrating radar; oil spill; natural resource exploration; multiple missions; mix; mission specific; list; large and small; land based; industry as well; hyper spectral; hyper; ground penetrating radar; funds; existence; dependent; consists of three; consist; compilation; coast guard; coast; cleanup; candidates; camera systems; business model; border security; border patrol; anticipate; agency; aerial surveillance; acts; surveillance systems; prime; positive; onshore; legacy; leak; mission; proprietary</t>
  </si>
  <si>
    <t>909ca22256197673e044f3bd0a4a968d</t>
  </si>
  <si>
    <t>Screen Machine Industries, Inc.</t>
  </si>
  <si>
    <t>http://www.screenmachine.com</t>
  </si>
  <si>
    <t>Screen Machine Industries, Inc. manufactures portable crushing and screening machinery in North America. Its products include portable crushing and screening plants, trommels and conveyors, jaw and impact crushing plants, vibratory screening plants, trommel screens, portable stacking conveyors, and portable vibratory screening plants. The companyÂ’s products are used in mining and quarry processing, construction site processing, demolition site recycling, concrete and brick recycling, organic and compostable waste, and topsoil screening/processing industries. Screen Machine Industries, Inc. was formerly known as Ohio Central Steel Co. and changed its name to Screen Machine Industries, Inc. in February 2005. The company was founded in 1966 and is based in Pataskala, Ohio.</t>
  </si>
  <si>
    <t>Pataskala</t>
  </si>
  <si>
    <t>recycling; crushing; construction site; machine industries; screen; portable; conveyors; stacking; organic; mining and quarry; jaw; include portable; demolition; brick; quarry; screens; concrete; impact; waste</t>
  </si>
  <si>
    <t>b7666be804e8c742834b182c542831a7</t>
  </si>
  <si>
    <t>Bird Machine Company Incorporated</t>
  </si>
  <si>
    <t>As of January 12, 2004, Bird Machine Company Incorporated was acquired by Andritz AG. Bird Machine Company designs and manufactures centrifugation and filtration equipment used in solid-liquid separation processes. The company's products include filter presses, filtration equipment, and thermal drying systems. It markets its products under Bird Machine and Bird Humboldt brands. Bird Machine Company caters to chemical, municipal, pharmaceutical, mineral, industrial, recycling, and food markets. The company was founded in 1909 and is based in South Walpole, Massachusetts.</t>
  </si>
  <si>
    <t>South Walpole</t>
  </si>
  <si>
    <t>Andritz AG</t>
  </si>
  <si>
    <t>recycling; municipal; bird; filtration equipment; filtration; drying; brands; presses; caters; filter; solid; thermal</t>
  </si>
  <si>
    <t>64c1ce95eb7f32cf7306c8f5714a7b1a</t>
  </si>
  <si>
    <t>4RF Limited</t>
  </si>
  <si>
    <t>http://www.4rf.com</t>
  </si>
  <si>
    <t>4RF Limited designs and manufactures radios for critical infrastructure applications. It offers narrow band point-to-multipoint radios for SCADA and telemetry applications, point-to-point microwave links distance-engineered for demanding applications, Ethernet-only point to point radios, and digital microwave Ethernet radios. The company also offers training, path planning, regulatory, and support services. Its products are used in various applications ranging from remote monitoring and video surveillance to backhauling mobile radio, private networks, and fixed wireless or mobile networks. The company serves oil, gas, and mining industries; utility, public safety and military, transport, enterprise and government, fixed wireless, and fixed line telecoms industries; and telecom and mobile operators worldwide. 4RF Limited was formerly known as 4RF Communications Limited and changed its name to 4RF Limited in July 2012. The company was founded in 1998 and is based in Wellington, New Zealand.</t>
  </si>
  <si>
    <t>Wellington</t>
  </si>
  <si>
    <t>Tanarra Capital Australia Pty Ltd; Orion New Zealand Ltd.</t>
  </si>
  <si>
    <t>point-to-multipoint microwave radio; microwave radio industry; relatively modest size; unrivalled customer service; world. internet radio.; multiple industries; radio experts; extreme focus; global company; New Zealand; local support; customer support; manufacturing. telecommunications; breadth; ownership; provider; solutions; experience; customers; countries; level; control; operations; research; development; quality; engineering; shipping</t>
  </si>
  <si>
    <t>rf; radio; microwave; years experience; renowned; point to point; multipoint; multiple industries; local support; greatly; execute; development and engineering; despite; control that enables; breadth; backed; service and support; ownership; onshore; extreme; shipping; experts; local; founded; size; countries; years</t>
  </si>
  <si>
    <t>8e75b0f0b9909084306fe55b0ff79168</t>
  </si>
  <si>
    <t>Titanobel Belgium s.a.</t>
  </si>
  <si>
    <t>http://www.titanobel.be</t>
  </si>
  <si>
    <t>Titanobel Belgium s.a. engages in the manufacture and sale of explosives for civil use. The company specializes in the fields germane to the application of industrial explosives. It offers cartridged emulsions, detonating cords, and electronic initiation products, as well as explosives, accessories, and miscellaneous products. The company also provides vibrations services, such as localized vibrations measurements, monitoring by remote inquiry, and interpretation of seismograms, as well as advice on installation, loading, and bootstrapping; and laser survey and installation, control of drilling, high-speed cinematography, and training services. In addition, it involves in the sale of mining accessories; and drilling, mining, and rock blasting of quarries, as well as provides demolition work and PC sides, geological reconnaissance, and fixings. Further, the company conducts studies in various fields, including vibrations, granulometry, and geology, as well as demolition, tunneling, and special work. It offers its products to quarry operators, public works, and demolition undertakings, as well as for special activities, such as underwater blasting. The company is based in Chatelet, Belgium. As of April 1, 2011, Titanobel Belgium s.a. operates as a subsidiary of Orica Ltd.</t>
  </si>
  <si>
    <t>Chatelet</t>
  </si>
  <si>
    <t>Hainaut</t>
  </si>
  <si>
    <t>Orica Limited</t>
  </si>
  <si>
    <t>vibrations; underwater; survey; reconnaissance; laser; explosives; demolition; civil; blasting; well as advice; underwater blasting; undertakings; sides; quarries; pc; miscellaneous; localized; inquiry; emulsions; detonating; cords; cinematography; advice; quarry; involves; conducts; fields; tunneling; interpretation; loading; geology; rock; studies; high speed; geological; activities; operators; specializes; speed</t>
  </si>
  <si>
    <t>adf70e777c4ea2732089b1fbba5f35ab</t>
  </si>
  <si>
    <t>Summit Machine, Ltd.</t>
  </si>
  <si>
    <t>http://www.summit-machine.com</t>
  </si>
  <si>
    <t>Summit Machine, Ltd. offers Computer Numerical Control (CNC) machining services. The company also provides Computer Numerical Control milling and turning services. Additionally, it offers pulleys, ratchet pins and levers, oil pan ports, and fuel tank bosses. The company caters to aerospace, automotive, chemical, defense, mining, and oil and gas exploration sectors. Summit Machine, Ltd. is based in Mogadore, Ohio.</t>
  </si>
  <si>
    <t>Mogadore</t>
  </si>
  <si>
    <t>tank; numerical control; numerical; milling; machining; cnc; ratchet; pulleys; pins; pan; machining services; levers; bosses; turning; computer; ports; caters; additionally; fuel</t>
  </si>
  <si>
    <t>361f3f75b32049ad8c27c1c21c2f6ef3</t>
  </si>
  <si>
    <t>Rockwell Automation Sp.zo.o.</t>
  </si>
  <si>
    <t>http://www.rockwellautomation.pl</t>
  </si>
  <si>
    <t>Rockwell Automation Sp.zo.o. supplies automation, power control, and conversion products and services to end users, blue-chip companies, system integrators, and original equipment manufacturers. It offers automation systems, drives, on-machine connectivity solutions, safety products, sensors, control systems, industrial control components, information software, motor control devices, sensing devices, network technology, safety technology, industrial security products, visualization and HMI solutions, connected components, integrated architectures, manufacturing intelligence solutions, and midrange architecture systems. The company also provides asset management, consulting and assessments, engineered packages and panels integrations, automation contracting, maintenance and repairs, network services, remote support and monitoring, on-site services, project management, safety services, security services, systems designs, and training services, as well as information, migration, process, and robot solutions; and original equipment manufacturer solutions. It serves fiber and textile, food processing, graphic arts, metals, mining, petrochemicals, pharmaceuticals, plastics, power generation and electric power, pulp and paper, transportation, water and wastewater, automotive, beverage, entertainment, household and personal care, discrete controls, infrastructure, life sciences, marine, minerals and cement, oil and gas, print and publishing, semiconductor and electronics, and tire and rubber industries through a network of distributor or sales representative in Poland and internationally. Rockwell Automation Sp.zo.o. has strategic alliances with Cisco Systems, Dassault Systems, Endress+Hauser, Microsoft, and Panduit. The company was incorporated in 1998 and is based in Warsaw, Poland with locations worldwide. It has additional offices in Gdansk, Katowice, Poznan, Warszawa, and Wroclaw, Poland. Rockwell Automation Sp.zo.o. operates as a subsidiary of Rockwell Automation Inc.</t>
  </si>
  <si>
    <t>Warsaw</t>
  </si>
  <si>
    <t>Rockwell Automation Inc.</t>
  </si>
  <si>
    <t>sp; rockwell automation; rockwell; petrochemicals; integrators; connectivity; tire and rubber; tire; system integrators; strategic alliances; site services; sensing devices; security services; safety technology; safety services; representative; publishing; print; original equipment manufacturers; original equipment manufacturer; network technology; network services; motor control; migration; intelligence solutions; integrations; industrial security; hmi; graphic; equipment manufacturer; discrete; dassault; control devices; connectivity solutions; cisco systems; cisco; blue chip; architectures; alliances; microsoft; household; chip; equipment manufacturers; blue; robot; conversion; packages; life sciences; entertainment; connected</t>
  </si>
  <si>
    <t>sp; rockwell automation; rockwell; petrochemicals; integrators; connectivity; tire and rubber; tire; system integrators; strategic alliances; site services; sensing devices; security services; safety technology; safety services; representative; publishing; print; original equipment manufacturers; original equipment manufacturer; network technology; network services; motor control; migration; intelligence solutions; integrations; industrial security; hmi; graphic; equipment manufacturer; discrete; dassault; control devices; connectivity solutions; cisco systems; cisco; blue chip; architectures; alliances; microsoft; household; chip; equipment manufacturers; blue; robot; conversion; packages; life sciences; entertainment; connected; semiconductor; sciences; panels; drives; manufacturer; asset management; motor; architecture; fiber; manufacturers; sensing; life</t>
  </si>
  <si>
    <t>7d4624d3554694533d6e2673663f7d82</t>
  </si>
  <si>
    <t>Independent Mapping Consultants, Inc.</t>
  </si>
  <si>
    <t>http://imcmapping.com</t>
  </si>
  <si>
    <t>Independent Mapping Consultants, Inc. provides geospatial solutions to engineering, surveying, and public sector clients in the Carolinas. It offers aerial LiDAR, bathymetric LiDAR, emergency response imagery, digital orthophotography, helicopter corridor mapping, video and oblique imagery, low altitude mapping photography, mobile LiDAR, photogrammetric mapping, simultaneous data acquisition, transmission line LiDAR surveys, unmanned aerial systems, and GIS applications services; and solutions, including airport GIS mapping, hydro enforced DEM, imagery for aquatic habitiat mapping, pavement evaluation with mobile LiDAR, positive train control, and vegetation management for transmission corridors. The company serves aggregate/mining, airport, coastal/environmental, energy/utilities, government agencies, rail, and transportation markets. Independent Mapping Consultants, Inc. was founded in 1995 and is based in Charlotte, North Carolina.</t>
  </si>
  <si>
    <t>vegetation; unmanned aerial systems; unmanned aerial; surveys; surveying; photography; photogrammetric; low altitude; lidar; imagery; helicopter; gis; geospatial; altitude; aerial systems; airport; independent; vegetation management; train control; simultaneous; photogrammetric mapping; offers aerial; oblique; gis mapping; enforced; dem; corridors; corridor mapping; corridor; coastal; bathymetric lidar; bathymetric; aquatic; positive; transmission; emergency response; hydro; government agencies; data acquisition; aggregate; train; evaluation; agencies; response; emergency; acquisition</t>
  </si>
  <si>
    <t>be5b1e335bc3f355bc3722227a22eab6</t>
  </si>
  <si>
    <t>nanopool GmbH</t>
  </si>
  <si>
    <t>http://www.nanopool.eu</t>
  </si>
  <si>
    <t>nanopool GmbH engages in the manufacture and supply of high performance coating systems and surface protection systems for protection of mineral surfaces, textile surfaces, metal surfaces, mineral surfaces, textile surfaces, metal surfaces, glass and ceramic surfaces, plastic surfaces, and wooden surfaces. It offers ultrathin nanolayers. The company serves automobile manufacture/engineering, chemistry/materials management, precision mechanics/optics/analytics, medicine/pharmacy/biology, and electronics/information technology applications. nanopool GmbH is based in HÃ¼lzweiler-Schwalbach, Germany.</t>
  </si>
  <si>
    <t>HÃ¼lzweiler-Schwalbach</t>
  </si>
  <si>
    <t>Saarland</t>
  </si>
  <si>
    <t>surfaces; manufacture and supply; automobile; technology applications; serves automobile; precision mechanics; pharmacy; optics; medicine; mechanics; chemistry; biology; ceramic; coating; glass</t>
  </si>
  <si>
    <t>671569c5153f98f8d5492bf07b50ef2f</t>
  </si>
  <si>
    <t>Shandong Micro-Sensor Photonics Limited</t>
  </si>
  <si>
    <t>http://www.iss-ms.com</t>
  </si>
  <si>
    <t>Shandong Micro-Sensor Photonics Limited manufactures optic fiber based sensing products and systems for the energy industry. The company specializes in safety monitoring and hazard detection solutions. It offers multi-point and distributed temperature, pressure, strain, displacement, seismic, and methane gas sensors. The companyÂ’s products are used in coal mine safety, oil well down hole and petroleum, electrical power, medical, and research and development applications. Shandong Micro-Sensor Photonics Limited is based in Jinan, the Peoples Republic of China.</t>
  </si>
  <si>
    <t>Jinan</t>
  </si>
  <si>
    <t>strain; shandong; safety monitoring; photonics; offers multi; multi point; mine safety; micro sensor; methane gas; hazard; gas sensors; detection solutions; coal mine safety; displacement; methane; optic; hole; seismic; micro; fiber; pressure; petroleum; specializes; temperature; sensing</t>
  </si>
  <si>
    <t>http://nanosteelco.com</t>
  </si>
  <si>
    <t>The NanoSteel Company, Inc. manufactures and distributes nano-structured steel alloys and products. The company offers automotive sheet steel, such as nanostructured steel for vehicle lightweighting; and additive manufacturing products, such as wear resistant 3D printing powders, powder bed fusion development solutions, and freeform directed laser deposition development solutions. It also offers metallic coatings, such as cored wire, atomized powder, stick electrodes, wear plates, ID clad wear pipes, and hardbanding, as well as screens. The company serves automotive, oil and gas, mining, cement, concrete, and power sectors in the United States and internationally. It offers its products through distributors. The NanoSteel Company, Inc. was founded in 2002 and is headquartered in Providence, Rhode Island.</t>
  </si>
  <si>
    <t>EnerTech Capital (3); General Motors Ventures, LLC (2); Lear Corporation; Societe De Participation Et De Gestion SA; Cycad Group, LLC; Fairhaven Capital Partners, LLC</t>
  </si>
  <si>
    <t>bulk materials nanotechnology; Rockwell C Hardness; extreme service environments; severe sliding abrasion; nanotechnology based steel; weld overlay; Particulate materials nanotechnology; advanced materials company; carbon steel; Vickers Hardness; metallic coatings; materials. automotive. nanotechnology; Particulates Nanotechnology; HB hardband materials; NanoSteel Company; Weld Overlay Consumables.; Super Hard SteelÂ®; ferrous materials innovations; iron based material; distinct uses; high hardness; available commercial equipment; large industrial scale; specialized manufacturing equipment; high performance; waterproof fabric coatings; Thermal Spray; exceptional mechanical properties; small field repairs; additive manufacturing powders; privately held company; High erosion resistance; Continuous weld bead; Thermal Spray Consumables.; lead shareholders EnerTech; tool joint protection; automotive lightweighting applications; Idaho National Laboratory; damaging catalyst layers; sheet steel; Brinell Q&amp;T plate; standard chrome carbide; Materials Manufacturing; steel materials; innovative materials; severe wear; corrosion; refined microstructures; SHS alloys; amorphous microstructures</t>
  </si>
  <si>
    <t>wires; steels; nanotechnology; combination; additive manufacturing; additive; mm; rockwell; weld; bulk materials; severe; maintains; alloys; toughness; refined; powders; particulates; overlay; metallic; erosion; carbon steel; bond; abrasion; wear; exceptional; advanced materials; bulk; coatings; sliding; particulate; nano; micron; guardian; distinct; diameter; consumables; commercialization; casing; extreme; spray; resistance; involves; properties; powder; formed; patented; sized; plate; specializing; applied; conventional; carbon; matter; hard; cut; scale; impact; sheet; thermal; wear protection; waterproof; ventures; uv; utilizes patented; threaded; steel alloy; spraying; sizes; shielded; shareholders; scr; sands; reactor; reach locations; provide a unique; privately held; prevents; polymers; pigments; patents; oil sands; layers; joints; industry leaders; industrial scale; hard to reach; grain; geometry; flange; filed; ferrous materials; fabric; equivalent; electrode; elbows; drugs; diameters; devices and systems; chrome carbide; chrome</t>
  </si>
  <si>
    <t>0d85fa246090db84fdd40307c5b01574</t>
  </si>
  <si>
    <t>Aggreko UK Limited</t>
  </si>
  <si>
    <t>http://www.aggreko.co.uk</t>
  </si>
  <si>
    <t>Aggreko UK Limited provides power generation and temperature control systems for rent in the United Kingdom. It rents power generation systems, such as diesel and gas generators, transformers, loadbanks, fuel tanks, electrical distribution products, and power accessories; temperature control equipment, including chillers, cooling towers, heat exchangers, heaters, air conditioners, air handlers, accessories, and HCFC phase-out products; and industrial dehumidifiers. The company also offers contingency planning services, such as emergency generator power and temperature control services; process services, such as temporary engineered solutions; and event, fuel management, and remote monitoring services. It serves construction, contracting, facilities management, food and beverage, manufacturing, mining, oil and gas, events, renewable energy, petrochemical, refining, rail, data center support, shipping, government services, telecommunications, utility power generation, utilities distribution, and agriculture industries, as well as flooring contractors in the United Kingdom. The company was incorporated in 1972 and is based in Cannock, United Kingdom. Aggreko UK Limited operates as a subsidiary of Aggreko plc.</t>
  </si>
  <si>
    <t>Cannock</t>
  </si>
  <si>
    <t>Staffordshire</t>
  </si>
  <si>
    <t>Aggreko plc</t>
  </si>
  <si>
    <t>transformers; temperature control; tanks; remote monitoring services; remote monitoring; petrochemical; monitoring services; heat; fuel tanks; diesel; cooling; chillers; temperature; uk; serves construction; rents; planning services; handlers; government services; fuel management; flooring; facilities management; electrical distribution; data center; cooling towers; conditioners; air conditioners; heaters; heat exchangers; exchangers; towers; fuel; temporary; generators; refining; events; contractors; shipping; phase; event; generator; renewable energy; renewable; center; emergency; facilities</t>
  </si>
  <si>
    <t>http://radiant-networks.com</t>
  </si>
  <si>
    <t>Radiant Networks Services, Inc. operates as a wireless engineering and consulting company that focuses on wireless network deployment services. It offers services in the areas of RF audits and pre-deployment site surveys, troubleshooting and post-installation services, network designs, installation services, indoor applications, outdoor point-to-point and multipoint applications, mobile device management services, spectrum analysis and wireless security services, and consulting and support services. The company provides services for various products, such as adapters, antennas, custom client wireless solutions, and other wireless products for location tracking, Voice over Wireless, guest access, mesh, radio-frequency identification, and eCellular applications. It serves healthcare, government and municipality, education and campus, industrial and manufacturing, warehouse and supply chain, enterprise/corporate office, and mining markets. The company was founded in 2005 and is based in Louisville, Kentucky. As of February 11, 2015, Radiant Networks Services, Inc. operates as a subsidiary of Global Convergence, Inc.</t>
  </si>
  <si>
    <t>Global Convergence, Inc.</t>
  </si>
  <si>
    <t>Wireless Engineering companies; Midwest. information technology.; Radiant Networks; network hardware; KY; Louisville; headquarters; offices</t>
  </si>
  <si>
    <t>radiant; networks; midwest; wireless; hardware</t>
  </si>
  <si>
    <t>a7975ab4-367a-aaad-405b-5a8e41379e38</t>
  </si>
  <si>
    <t>Ocular Robotics</t>
  </si>
  <si>
    <t>http://www.ocularrobotics.com/</t>
  </si>
  <si>
    <t>Ocular Robotics is a robotics company which designs, manufactures and markets the worldâ€™s most dynamic sensor platform. Ocular Robotics Ltd is an Australian robotics company which designs, manufactures and markets the worldâ€™s most dynamic sensor platform, the only platform which brings together unmatched speed and precision in one solution. RobotEye delivers the agility and precision required to drastically increase operational performance and efficiency for systems that rely on sensors in markets as diverse as robotics and automation, security and surveillance, aerospace and defense, mining and resources, and precision agriculture.
RobotEye can be deployed on land, in air and at sea, and its unique ability to guide light to any sensor allows the sensor itself and much of the rest of the mass normally associated with directing the view of a sensor to remain stationary. This means that regardless of the size and weight of a sensor RobotEye can direct its view about multiple axes at ultra-high speeds while simultaneously maintaining excellent precision. RobotEyeâ€™s panoramic view of the world covers the full light range from ultra-violet, through the visible and infra-red, and beyond.</t>
  </si>
  <si>
    <t>sensor platform; robotics; manufactures and markets; land; ultra; dynamic; visible; virtualization; unmatched; unique ability; ultra high; speeds; size and weight; security and surveillance; robotics and automation; rest; remain; panoramic; mining and resources; infra red; infra; excellent; drastically; axes; australian; agility; maintaining; simultaneously; rely; red; guide; stationary; light; aerospace and defense; covers; sea; diverse; mass; associated; deployed; weight; size; increase; delivers; efficiency; operational; speed</t>
  </si>
  <si>
    <t>Certain data and content provided by https://www.crunchbase.com/organization/ocular-robotics</t>
  </si>
  <si>
    <t>84176e2f99b051b3f8ae610f625343ba</t>
  </si>
  <si>
    <t>Harbor Manufacturing, Inc.</t>
  </si>
  <si>
    <t>http://www.harbormfg.com</t>
  </si>
  <si>
    <t>Harbor Manufacturing, Inc. manufactures components and assemblies. It offers services, such as value, design, and process engineering; turnaround on equipment break-downs, prototypes, or any other projects that need immediate attention; equipment repair/rebuild; and inventory control and consignment, and kitting and packaging. The companyÂ’s services also comprise CNC machining, precision grinding, fabrications/assemblies and welding, metal stampings, tool and die building/machine shop, and equipment repair/rebuild. It serves agriculture, automotive, electrical, engineering, mining, fluid power, heavy truck, HVAC, off-road, packaging, oil and gas, railroad and locomotive, steel, and tube markets, industries, and applications globally. Harbor Manufacturing was founded in 1960 and is based in Tinley Park, Illinois.</t>
  </si>
  <si>
    <t>Tinley Park</t>
  </si>
  <si>
    <t>rebuild; machining; grinding; cnc machining; cnc; turnaround; stampings; serves agriculture; railroad; prototypes; metal stampings; machine shop; kitting; inventory control; downs; components and assemblies; attention; die; hvac; globally; inventory; shop; tube; truck; road; welding</t>
  </si>
  <si>
    <t>http://www.ekahau.com</t>
  </si>
  <si>
    <t>Ekahau, Inc. manufactures Wi-Fi based real time location systems. The company offers solutions in the areas of asset tracking and management, patient safety and throughput, staff safety and workflow optimization, wireless temperature monitoring, and life safety and security. It provides Ekahau Vision, software that provides managers and end users with visibility into the location, condition, and status of assets, people, and workflows across EDs, ORs, and other departments through Web browser; and Ekahau Site Survey, a solution that allows users to plan and create Wi-Fi networks according to their performance and capacity requirements. The company also offers Wi-Fi RFID tags, badges, and sensors. It offers its solutions for education and K-12 school, industrial manufacturing and warehousing, law enforcement and correction, government and military, and hotel and hospitality sectors worldwide. Ekahau, Inc. was founded in 2000 and is based in Reston, Virginia. The company has additional offices in Reston, Virginia; Helsinki, Finland; and Hong Kong. As of March 3, 2016, Ekahau, Inc. operates as a subsidiary of AiRISTA Flow, Inc.</t>
  </si>
  <si>
    <t>Nexit Ventures Oy (5); Finnish Industry Investment Ltd (2); Sampo Oyj (2); 3M Company; Horizon Technology Finance Management, LLC; Horizon Technology Finance Corporation</t>
  </si>
  <si>
    <t>wi-fi tags; Ekahau Visionâ„¢; Ekahau Wi-Fi tags; business intelligence; Wi-Fi based location; Ekahau RTLS; real time location; Wi-Fi network planning; innovative Wi-Fi network; Wi-Fi RTLS; Wi-Fi-based RTLS solutions; location analytics; real-time location; Ekahau Visionâ„¢ RTLS; enterprise-grade Wi-Fi toolkit; Wi-Fi Planning Tools; battery-powered Wi-Fi tags; best-in-class Wi-Fi planning; Wi-Fi Site Survey; Ekahau Visionâ„¢ software; time location systems; Visionâ„¢ RTLS software; Wi-Fi Access Points; location analytics platform; Ekahau Visionâ„¢ location; Wi-Fi networks; Wi-Fi Troubleshooting; life safety communications; Wi-Fi devices; Wi-Fi handsets; wireless software developers; Ekahau Inc.; real-time location software; wireless enterprise applications; Ekahau Mobile Survey; international OEM partners; Ekahau Mobile Vision; Location Analytics Software; Ekahau Site Survey; Ekahau Real Time; RTLS provider; advanced location analytics; asset tracking; location services; new location analytics; Ekahau partners; real-time location information; Wi-Fi-based location analytics; assets</t>
  </si>
  <si>
    <t>wi fi; wi; tags; tag; survey; specialties; rfid; radio; networks; maps; integrators; fi; business intelligence; rtls; time location; real time location; wi fi based; fi based; workflows; workflow; hospitals; analytics platform; vision software; tracked; network planning; laptops; hospital; departments; alerting; asset tracking; visibility; location; staff; unprecedented visibility; troubleshooting; tracking and management; time location systems; time asset; system integrators; safety communications; real time asset; location tracking; location systems; include wireless; humidity; delivering business; cisco; battery powered; status; vision; unprecedented; tablets; rules; room; patient; phones; rely; people; floor; patented; software platform; gain; partners; government agencies; developers; assets; locations; event; battery; tracking; wireless; optimization; temperature; dynamic; improve; display; delivering; signal; leader; agencies; existing; oem; workplace; work flow; weeks; web browser; vision algorithms; turns; transmitters; transformed; transform; toolkit; time visibility; throughput; theft; temperature monitoring; temperature measurements; temperature and humidity; survey solutions; solutions that rely</t>
  </si>
  <si>
    <t>795185b45a0ad56994d3821d6c6ed9ac</t>
  </si>
  <si>
    <t>Outokumpu Nirosta GmbH</t>
  </si>
  <si>
    <t>http://www.outokumpu.com/de/Seiten/default.aspx</t>
  </si>
  <si>
    <t>Outokumpu Nirosta GmbH produces and sells stainless steel and high performance alloys. The company offers plate cuts from coils, precision strips, coils and sheets, quarto plates, wire rods, rebars, bars, slabs, blooms and billets, tubes, and pipes. Its products have applications in architecture, construction, chemicals and storage tanks, electrical engineering, food and beverage, home and office, mining, oil and gas, pharmaceutical, power generation, pulp and paper, textiles, transportation and tankers, tube manufacturing, and water treatment applications; and heating, cooling, and ventilation applications. The company serves customers through its international sales and service center network. Outokumpu Nirosta GmbH was formerly known as ThyssenKrupp Nirosta GmbH. The company was founded in 1995 and is based in Krefeld, Germany. It has production facilities in China, Finland, Germany, Mexico, Sweden, the United Kingdom, and the United States. Outokumpu Nirosta GmbH operates as a subsidiary of ThyssenKrupp Stainless AG.</t>
  </si>
  <si>
    <t>Krefeld</t>
  </si>
  <si>
    <t>Outokumpu Oyj</t>
  </si>
  <si>
    <t>wire; tanks; cooling; coils; wire rods; storage tanks; sheets; service center; sales and service; production facilities; produces and sells; offers plate; cuts; blooms and billets; blooms; billets; plates; alloys; tubes; plate; tube; heating; architecture; center; international; produces; facilities; storage</t>
  </si>
  <si>
    <t>Meglab ÃŒÃ¤lectronique Inc.</t>
  </si>
  <si>
    <t>http://www.meglab.ca/en/</t>
  </si>
  <si>
    <t>Meglab Ã‰lectronique Inc. designs, manufactures, and installs electronic and electrical equipment, as well as instruments and control systems to the mining and timber industries. It offers MicroCage, a wireless digital belling system that uses a radiating cable inside the shaft designed to provide communications between the cage operators and hoist operators; MicroData, a two-way wireless data transfer system that allows real-time control of a range of equipment from the operators interface for controlling doors and starting/stopping fans and pumps; MicroGuide, a remote control that adapts to a drill or other type of motorized equipment; ScoopCam, a portable set of cameras that can be used by the operator of any type of remote controllers and on any type of remote-controlled vehicles; ContiScan, an electromagnetic continuous surveillance system for monitoring mine hoist cables; wireless communication systems; and sensors. The company also offers cable reels for open-pit mines; cabling and extensions; electrical substations/mine power centers; a range of power supply units for motors, distribution grids, and built-in systems; junction boxes and distribution panels; and power breakers. In addition, its solutions include automation programming, database management, ladder routines, structured texts, and block diagrams; and the design, layout, and programming of human-machine interfaces for real-time data visualization. Further, the companyÂ’s services include consulting, engineering, and designing; customized manufacturing; calibration, maintenance, and technical support; and repair and emergency support. It sells its products through distributors in Mterratub, Maroc; MÃ©xico; Argentine; and PÃ©rou. The company was founded in 1994 and is based in Val-d'Or, Canada.</t>
  </si>
  <si>
    <t>Fondaction</t>
  </si>
  <si>
    <t>pumps; hoist; cameras; cabling; cables; cable; programming; type; operators; wireless data; wireless communication; time control; timber; system that allows; system for monitoring; surveillance system; substations; stopping; remote controlled; real time control; radiating; pit mines; open pit mines; open pit; machine interfaces; layout; junction; human machine interfaces; human machine; grids; emergency support; designed to provide; data visualization; data transfer; breakers; block; wireless; pit; fans; doors; communication systems; shaft; remote control; structured; installs; electromagnetic; time data; real time data; inside; boxes</t>
  </si>
  <si>
    <t>pumps; hoist; cameras; cabling; cables; cable; programming; type; operators; wireless data; wireless communication; time control; timber; system that allows; system for monitoring; surveillance system; substations; stopping; remote controlled; real time control; radiating; pit mines; open pit mines; open pit; machine interfaces; layout; junction; human machine interfaces; human machine; grids; emergency support; designed to provide; data visualization; data transfer; breakers; block; wireless; pit; fans; doors; communication systems; shaft; remote control; structured; installs; electromagnetic; time data; real time data; inside; boxes; interfaces; designing; panels; controllers; calibration; centers; operator; transfer; customized; portable; motors; continuous; emergency; interface; open; built</t>
  </si>
  <si>
    <t>http://www.nanjingsanai.com</t>
  </si>
  <si>
    <t>Nanjing Sanai Industrial Automation Co., Ltd. is engaged in the design, manufacture, and implementation of weighing and control solutions for industrial operations in China. It offers belt weighers, automatic angle adjustments for mobile platforms, belt weighing systems for train/ship loaders, remote expert access diagnostic systems, weigh feeders, and other weighing products. The company provides industrial automation and blast furnace coal injection engineering solutions. It serves organizations in metallurgy, mining, thermal power, transportation, port operation, cement, and chemical industries in EU, Southeast Asia, India, and the Middle East. The company was founded in 1992 and is based in Nanjing, China. As of June 15, 2016, Nanjing Sanai Industrial Automation Co., Ltd. operates as a subsidiary of Saimo Electric Co., Ltd..</t>
  </si>
  <si>
    <t>Saimo Electric Co., Ltd.</t>
  </si>
  <si>
    <t>Array Belt Weighing; SA-600 belt weigher; Position Tracking Unit; belt weighers; clients PLC control; high precision belt; conventional belt weighers; industrial automation; extendable conveyor belt; shorten conveyor belt; Nanjing Sanai Industrial; belt tension variations; automatic angle adjustments; mobile platform; Automatic Angle Adjustment; Nanjing Sanais knowledge; harshest industrial environments; access diagnostic systems; mobile platforms; patented Position Tracking; long term; A3s Position Tracking; injection engineering solutions; blast furnace coal; long term accuracy; SA-600 technology; Advance SA-600 technology; stable loading control; embedded standard mass; Sanais extensive knowledge; Powerful electronic units; industrial operations; control solutions; train/ship loaders; Automation Co.; SA-600 design; relative position; platform designs; unconditional full refund; Performance Guarantee; port operation; thermal power; chemical industries; unique algorithm; low maintenance; field testing; time customers; vehicle loaders; rotary encoder; weight difference</t>
  </si>
  <si>
    <t>weighing; injection; industrial automation; blast; angle; belt; sa; weighers; belt weighers; loading; loaders; guarantee; position; plc; ship; conveyor; train; long term; capable; patented; unit; term; accuracy; platforms; weighing systems; weigh; variations; unique algorithm; thermal power; tension; technology to achieve; stable; specially; solutions for industrial; shorten; serves organizations; sensing devices; seamlessly integrated; reflect; minimize; low maintenance; industrial operations; harshest; field testing; field of industrial; feeders; exact; encoder; employs; diagnostic systems; caused; blast furnace; batch; adjust; achieving; policy; maintaining; instant; furnace; difference; automatic; months; measures; confidence; tracking; port; feedback; diagnostic; array; built; globally; seamlessly; handle; advance; utilizes; expert; advantages; compact; achieve; thousands; metallurgy; mass; embedded; high precision; weight; rotary; load; precise; conventional; delivering; motion; reliable; allow; structure; measuring; sites; thermal; delivery; sensing; computer</t>
  </si>
  <si>
    <t>faaadb0b74f73dfd420fbcb68a73c821</t>
  </si>
  <si>
    <t>Koffolk (1949) Ltd.</t>
  </si>
  <si>
    <t>http://www.koffolkah.com</t>
  </si>
  <si>
    <t>Koffolk (1949) Ltd. produces, distributes, and offers technical support of active veterinary pharmaceuticals, vitamin concentrates, mineral medicated and non-medicated premixes, and other specialty ingredients. It also engages in the custom synthesis of advanced intermediates for global pharmaceutical and manufacturing companies, as well as other specialty markets, such as agro-chemicals and cosmetics. The company was founded in 1949 and is based in Tel Aviv, Israel with manufacturing facilities in southern Israel and Brazil. Koffolk (1949) Ltd. operates as a subsidiary of Phibro Animal Health Corporation.</t>
  </si>
  <si>
    <t>Phibro Animal Health Corporation</t>
  </si>
  <si>
    <t>synthesis; specialty; intermediates; ingredients; cosmetics; concentrates; agro chemicals; agro; active; produces</t>
  </si>
  <si>
    <t>http://www.grafoid.com</t>
  </si>
  <si>
    <t>Grafoid Inc., a graphene research, development, and investment company, manages and develops markets for processes that produce graphene. The company engages in the development of graphene joint ventures globally in the areas of renewable energy and portable energy storage, oil-spill recovery, water desalination and purification, advanced polymer materials, bio-medicine, thermal dispersion technologies, coatings, 3D printing materials, and various classified material development projects. Its graphene products are used in graphene lithium-iron phosphate batteries, graphene polymers and plastics, graphene foam, fuel cells, electrochemical capacitors, solar panels and solar cells, graphene foils, 3D printing materials, automotive, aerospace, chemicals, coatings and lubricants, thermal management, organic LED lighting, and medical applications. The company was incorporated in 2011 and is based in Ottawa, Canada.</t>
  </si>
  <si>
    <t>3D printing materials; graphite ore-to-graphene process; energy storage; renewable energy; graphene products; graphene joint ventures; graphene lithium-iron phosphate; portable energy storage; economically scalable graphene; material development projects; derivative graphene products; renewable energy storage; graphene materials. apps.; thermal dispersion technologies; pre-production development testing; graphite ore-to-graphene transformation; consulting. energy storage; power generation sectors; graphene research; graphene foils; graphene polymers; graphene foam; pristine graphene; graphene applications; few-layer graphene; graphene investments; water desalination; investment company; industrial-scale applications; polymer materials; oil-spill recovery; medical applications; broad commercialization; electrochemical capacitors; building materials; raw graphite; fuel cells; solar cells; thermal management; cost barriers; commercial applications; solar panels; commercial production; mass commercialization; MesoGraf developments; sporting equipment; global standard; institutional partners; markets; processes</t>
  </si>
  <si>
    <t>printing; energy storage; d printing; graphite; economically scalable; economically; commercialization; cells; ore; coatings; renewable energy; scalable; produce; renewable; raw; solar; storage; partners; ventures; thermal management; spill; solar panels; renewable energy storage; raw ore; purification; polymers; polymer; phosphate; organic; oil spill; number of industries; medicine; lithium; joint ventures; industrial scale; industrial and commercial; fuel cells; foils; expansion; dispersion; derivative; commercial production; commercial applications; classified; capacitors; biomedical; bio; barriers; backbone; thermal; lubricants; institutional; electrochemical; miners; layer; corporations; apps; produces; transformation; tailored; suppliers; batteries; globally; lighting; led; joint; broad; creates; mass; panels; recovery; form; scale; portable; number; pre; mission; manufacturers; fuel</t>
  </si>
  <si>
    <t>98e997c777b1ec7e64e903b427cb99f6</t>
  </si>
  <si>
    <t>Sichuan Star Cable Co., Ltd.</t>
  </si>
  <si>
    <t>http://www.mxdl.cn</t>
  </si>
  <si>
    <t>Sichuan Star Cable Co., Ltd. is engaged in the research and development, production, sale, and servicing of wires and cables. The company offers nuclear/wind/solar power, control, computer and instrumental, compensating, military and aerospace, mine, marine, aluminum, and frequency cables; and overhead wires, as well as PVC insulated wires and cables. It also provides fluoropolymer insulation fireproof, safe explosion-proof, high-temperature fluorine plastic, heat-resistant silicone rubber, inverter, marine, green, flat, radio frequency, heating, urban rail transport, pre-branch, and communication cables, as well as special cables for hydropower station. The companyÂ’s products are used in petroleum, petrochemical, power generation, metallurgy, chemical, aerospace, and other fields. It exports its products to approximately 20 countries and regions, including India, Libya, and Kazakhstan. The company was founded in 2003 and is based in Leshan, China.</t>
  </si>
  <si>
    <t>Leshan</t>
  </si>
  <si>
    <t>Sichuan Province</t>
  </si>
  <si>
    <t>603333 (Shanghai Stock Exchange)</t>
  </si>
  <si>
    <t>wires and cables; wires; wind; radio frequency; radio; petrochemical; heat; frequency cables; frequency; communication cables; cables; cable; well as special; urban rail; star; solar power; silicone rubber; silicone; sichuan; pvc; overhead; offers nuclear; inverter; insulation; insulated; instrumental; heat resistant; fireproof; explosion proof; explosion; countries and regions; compensating; branch; flat; high temperature; green; regions; resistant; proof; station; metallurgy; heating; exports; solar; nuclear; countries; aluminum; urban; petroleum; pre</t>
  </si>
  <si>
    <t>wires and cables; wires; wind; radio frequency; radio; petrochemical; heat; frequency cables; frequency; communication cables; cables; cable; well as special; urban rail; star; solar power; silicone rubber; silicone; sichuan; pvc; overhead; offers nuclear; inverter; insulation; insulated; instrumental; heat resistant; fireproof; explosion proof; explosion; countries and regions; compensating; branch; flat; high temperature; green; regions; resistant; proof; station; metallurgy; heating; exports; solar; nuclear; countries; aluminum; urban; petroleum; pre; fields; temperature; computer</t>
  </si>
  <si>
    <t>http://www.tttinc.com</t>
  </si>
  <si>
    <t>TruTouch Technologies, Inc. develops, manufactures, and markets networked and noninvasive alcohol testing systems for worksite safety applications. It offers TruTouch, a networked biometric alcohol sensor that uses light through the skin to measure and quantify blood alcohol content while simultaneously verifying user identity with biometrics. The company offers products for energy, transportation, warehousing, and community sectors. TruTouch Technologies, Inc. was founded in 2005 and is based in Sudbury, Massachusetts with a research and development center in Riverside, California.</t>
  </si>
  <si>
    <t>Verge Fund (5); Launchpad Venture Group, LLC (4); New Mexico Community Capital, LLC (2); Jerome Capital, L.L.C. (2); Flywheel Ventures (2); iTulip, Inc. (2); Fort Washington Investment Advisors, Inc. (2); Synergy Ventures, Inc., Investment Arm (2); Fort Washington Capital Partners Group; TK Holdings, Inc.</t>
  </si>
  <si>
    <t>alcohol; TruTouch; alcohol testing; TruTouch Technologies; alcohol testing systems; noninvasive alcohol testing; alcohol screening; truly effective deterrent; noninvasive biometric alcohol; versatile noninvasive alcohol; alcohol testing markets; liquid alcohol screening; daily alcohol testing; alcohol deterrence/detection systems; on-duty alcohol impairment; TruTouch Technologies TruTouch; measures alcohol intoxication; TruTouch products; TruTouch systems; Testing Systems TruTouch; alcohol drinking habits; tissue alcohol concentration; identity verification; skin; high-risk manufacturing; alcohol levels; unobtrusive verification; Alcohol-Free Workplace; TruTouch measurement; dispatch office; light; routine basis; alcohol policy; clinical studies; alcohol usage; New Mexico; self-administered TruTouch products; future TruTouch products; sobriety; integrated testing records; random screening programs; biometric identity verification; technology; multiple clinical studies; high-risk manufacturing workplaces; Zero Alcohol-Free Workplace; New Mexico Clinical; nuclear power plants; human skin exposure; safety sensitive areas</t>
  </si>
  <si>
    <t>thing; networked; limits; installations; alcohol; skin; alcohol testing; noninvasive; workplace; identity; clinical; verification; prior; biometric; drivers; employees; year; supervision; shifts; routine; random; participants; impairment; drilling rigs; dispatch; studies; exposure; department; employee; touch; emerging; rigs; accurately; free; basis; light; productivity; reduce; generate; existing; patented; levels; duty; models; center; optical; verifying; verify; unnecessary; ultimately; trial; transmitting; tissue; time and attendance; ten; systems to perform; subway; strict; spectroscopy; soft; shift; secure facilities; seconds; routes; release; realized; published; privately held; preventing; patents; orders of magnitude; nuclear power plants; nm; multi site; models including; magnitude; justice; judgment; invasive; integral; inherent; inexpensive; increase productivity; houses; hospital; headquartered; habits; gas and mining; fundamentally; fruit; frequent; fortune; find a solution; fda; exist; evaluations; ensure compliance; drug and alcohol; dollars; despite</t>
  </si>
  <si>
    <t>bb02cd7bc754e03086f79823bbfb5359</t>
  </si>
  <si>
    <t>Tesla Exploration Ltd.</t>
  </si>
  <si>
    <t>http://www.teslaexploration.com</t>
  </si>
  <si>
    <t>Tesla Exploration Ltd., a geophysical services company, provides specialized seismic services in North America, Europe, Africa, and internationally. The company offers three-component technologies that enable its clients to capture and process shear wave seismic data and pressure wave data for seismic imaging. It also provides various geophysical services, including survey design and management; project management/permits; seismic data acquisition; seismic data processing and reprocessing; seismic data interpretation; in-seam seismic data acquisition, processing, and interpretation; coal bed methane and gob gas assessments; borehole vertical seismic profiles; borehole geophysics processing and interpretation; and site investigation geophysics acquisition, processing, and interpretation. In addition, the company offers precision navigation and survey service support for marine construction; and data processing, interpretation, and analysis of geological and archaeological resources. It serves oil and gas exploration and production companies, marine construction contractors, and engineering firms, as well as the mining industry. The company is headquartered in Calgary, Canada.</t>
  </si>
  <si>
    <t>TXL (The Toronto Stock Exchange); TXLZ.F (Pink Sheets LLC)</t>
  </si>
  <si>
    <t>survey; seismic data; interpretation; seismic; seismic data acquisition; geophysics; geophysical services; borehole; wave; data processing; data acquisition; geophysical; acquisition; vertical seismic; site investigation; seismic imaging; seam; permits; exploration and production; construction contractors; coal bed methane; coal bed; bed methane; archaeological; methane; investigation; bed; contractors; geological; capture; vertical; pressure; imaging; specialized; three; enable</t>
  </si>
  <si>
    <t>http://www.empired.com</t>
  </si>
  <si>
    <t>Empired Limited provides information technology solutions in Australia, New Zealand, and North America. The company offers integrated solutions, such as cloud, customer relationship management, data insight and business intelligence, digital and experience design, enterprise content management, enterprise resource planning, expert guidance, identity and access management, infrastructure transformation, Internet of Things, managed infrastructure, mobile, application, project management office, spatial, system integration, and unified communications. It serves clients in various industries, such as education, financial services and insurance, health, mining, oil and gas, public sector, retail and manufacturing, and utilities. Empired Limited was founded in 1999 and is headquartered in Perth, Australia.</t>
  </si>
  <si>
    <t>EPD (Australian Securities Exchange); EPD (Chi-X Australia)</t>
  </si>
  <si>
    <t>organisation delivers services; technology solutions; business technology solutions; core business divisions; latest technology solutions; enterprise services; broad range; Services Provider; Government sectors; large organisations; service excellence; project engagements; specific needs; business outcomes; multiple year contracts; market. software; service solutions; ASX; EPD; application; reputation; Empired; capabilities; experience; staff; Corporate; companies; infrastructure</t>
  </si>
  <si>
    <t>solutions that address; reputation; outcomes; organisations; organisation; listed; latest technology; focuses on providing; exceeds; engagements; delivers services; delivering business; corporate and government; broad range; delivers; excellence; tailored; structured; established; year; typically; broad; latest; staff; medium; delivering; national; core; built; specific</t>
  </si>
  <si>
    <t>efe6a81966ee33556c71e64be0c0ecb3</t>
  </si>
  <si>
    <t>GWARANT Grupa Kapitalowa S.A.</t>
  </si>
  <si>
    <t>http://www.gwarantgk.pl</t>
  </si>
  <si>
    <t>GWARANT Grupa Kapitalowa S.A., through its subsidiaries, is engaged in steel constructions, castings, industrial installations and fittings, and automotive parts manufacturing businesses. It offers castings using various grades of steel and cast iron; high precision castings for industries that manufacture precision products; gear wheels, braking system brackets, joint flanges, brake levers, and injector clamps for automotive companies; and forgings to companies operating in power engineering and mining, machine industry, and agricultural and food industry sectors. The company also provides industrial fittings that are used in power engineering and heat engineering, chemical industry and coke chemistry, oil refining industry, metallurgical industry, cellulose and paper industry, mining, and shipbuilding; gate valves; high quality flanges; and building structures for industrial buildings and other facilities, masts, towers, chimneys, tanks, silos, and industrial system equipment. In addition, it offers frames for construction equipment, load-carrying bodies, tanks, crusher frames, sand separators, containers for producing bituminous masses, rolling mill equipment, roller tables, loading and unloading equipment, lifting equipment used in the railway industry, steel mill equipment, sliding gates for ladles, charging baskets, and pouring ladles; wheels for gantry cranes, jib cranes, cars, etc.; and a range of machine parts, assemblies, and subassemblies for various industry sectors. Further, the company provides process lines and equipment that include painting lines, zinc coating lines and automatic equipment, drying plants, sewage treatment plants, CNC machine tools, and generating sets; and safes, strongboxes, and electrical boxes. Furthermore, it offers engines that are used in the automotive industry; and hot dip zinc coating, treatment, welding, and machines and equipment repairs services. The company was founded in 1994 and is headquartered in Katowice, Poland.</t>
  </si>
  <si>
    <t>Katowice</t>
  </si>
  <si>
    <t>zinc; valves; treatment; tanks; roller; mill; installations; heat; gear; flanges; cranes; cnc machine; cnc; castings; cast; cars; wheels; fittings; coating; frames; lines; unloading; subassemblies; steel mill; steel and cast; sliding; silos; sewage treatment; sewage; rolling mill; pouring; parts manufacturing; painting; offers engines; masts; masses; machines and equipment; machine parts; machine industry; levers; jib cranes; jib; industrial installations; grades; generating sets; gear wheels; gates; gate; gantry; forgings</t>
  </si>
  <si>
    <t>zinc; valves; treatment; tanks; roller; mill; installations; heat; gear; flanges; cranes; cnc machine; cnc; castings; cast; cars; wheels; fittings; coating; frames; lines; unloading; subassemblies; steel mill; steel and cast; sliding; silos; sewage treatment; sewage; rolling mill; pouring; parts manufacturing; painting; offers engines; masts; masses; machines and equipment; machine parts; machine industry; levers; jib cranes; jib; industrial installations; grades; generating sets; gear wheels; gates; gate; gantry; forgings; engineering and mining; drying; dip; crusher; coke; coating lines; clamps; chemistry; charging; cast iron; carrying; braking; brake; brackets; baskets; automotive parts; automotive industry; bodies; towers; lifting; shipbuilding; rolling; generating; sand; loading; sa; refining; joint; boxes; railway; producing; hot; engines; high precision; metallurgical; load; structures; welding; automatic; facilities</t>
  </si>
  <si>
    <t>3dcb8565d10db78f5015329e70dee3dc</t>
  </si>
  <si>
    <t>Epec Oy</t>
  </si>
  <si>
    <t>http://www.epec.fi</t>
  </si>
  <si>
    <t>Epec Oy manufactures control systems, vehicle computers, and information logistics systems for mobile machines. The company offers control system products, such as control units, embedded displays, and vehicle computers; embedded displays for heavy duty applications, such as mining machines, construction machines, forest machines, etc.; and measuring and control systems for harvesters. It also offers project services to machine manufacturers and distributor partners in designing mobile working machines; and product training and support services for system integrators. The company sells its products through distributors to machine manufacturers worldwide. Epec Oy was formerly known as E-P Elektroniikka and changed its name to Epec Oy in 1989. The company was founded in 1978 and is based in Seinajoki, Finland. As of December 2004, Epec Oy operates as a subsidiary of Ponsse Oyj.</t>
  </si>
  <si>
    <t>Seinajoki</t>
  </si>
  <si>
    <t>Southern Ostrobothnia</t>
  </si>
  <si>
    <t>Ponsse Oyj</t>
  </si>
  <si>
    <t>machine manufacturers; integrators; displays; computers; embedded; training and support; system integrators; services to machine; services for system; oy manufactures; mining machines; harvesters; duty applications; control units; manufacturers; oy; forest; designing; heavy duty; measuring; duty; partners; working; logistics</t>
  </si>
  <si>
    <t>http://www.dronedeploy.com</t>
  </si>
  <si>
    <t>Infatics, Inc., doing business as DroneDeploy, develops and delivers cloud-based drone software solutions. It delivers orthorectified maps, topographic modelling with DSMs and DTMs, crop health visualizations, and 3D models and point clouds. The company also develops a mobile application that provides aerial mapping, imaging, and drone automation solutions. It provides its solutions to agriculture, mining, real estate, construction, and other industries in the United States, Canada, the United Kingdom, and Australia. Infatics, Inc. was incorporated in 2013 and is based in San Francisco, California.</t>
  </si>
  <si>
    <t>AngelPad (3); SoftTech VC (2); Data Collective (2); Redpoint Ventures; Scale Venture Partners; High Alpha; Draper Fisher Jurvetson; Emergence Capital Partners</t>
  </si>
  <si>
    <t>ground control points; data processing; multiple drones; Simple drone operation; Simple aerial data; CAD software; real-time data transmission; Automatic data processing; NDVI Sony NEX; Air Traffic Control; Simply export data; unlimited range; Automatic collision avoidance; cm accuracy; field management software; current CAD software; Effortless aerial surveying; cm/pixel resolution; Live technical support; Virtual time machine; low quality images; drone operations; Inflight data; Cloud Control; Data quality; Import data; image data; Accurate Orthomosaics; 4G connectivity; untethered control; Direct control; Google Earth; high precision; fast crop; safety features; 3D models; flight time; Aerial assessments; Automatic orthomaps; software packages; Fast connections; real-time QA; Team Collaboration; Industrial Strength; autonomous flight; DroneDeploy CoPilot; live flight; Image stitching; crop stress; timeline viewer</t>
  </si>
  <si>
    <t>surveys; surveying; monitor; maps; ground control; fully autonomous; fly; flights; flight; drones; drone; crops; crop; connectivity; collision; cm; cloud; cameras; autonomous; aerial data; unlimited; orthomosaics; ndvi; ground control points; dronedeploy; live; cad; data processing; export; compatible; time data; real time data; models; precise; automatic; image; accuracy; enabling; wifi; viewer; usb; uploaded; trouble; traffic control; stitching; software packages; shoot; sharing; scouting; safely; qa; plug play; plug; photos; pesticide; maps and models; management software; lte; live data; jobs; image data; google earth; flight time; export data; enabling real time; enabling real; effortless; ds; drone operations; drone operation; diagnose; data transmission; data delivery; data capture; crop stress; crop scouting; create high; collision avoidance; captured; bird's eye; autonomous flight; automatic data; air traffic control; air traffic; aerial surveying; acres; tablet; progress; fertilizer; farm; team; reliably; google; connections; completed; stress; eye; virtually; created; avoidance</t>
  </si>
  <si>
    <t>2d0b985b3ece95a5225526e01f03ada6</t>
  </si>
  <si>
    <t>Guangdong Guangxin Holdings Group Ltd.</t>
  </si>
  <si>
    <t>http://www.gdftg.cn</t>
  </si>
  <si>
    <t>Guangdong Guangxin Holdings Group Ltd., a conglomerate, operates in strategic emerging, modern service, and metal and mining industries. It conducts business in the fields of alternative energy, advanced materials, biological medicine, high-end equipment manufacturing, information technology, merging, supply chain management, retail and wholesale, e-commerce, advertising, logistics, futures, mining, nonferrous rolling, ferrous metal smelting and processing, etc. Guangdong Guangxin Holdings Group Ltd. was formerly known as Guangdong Foreign Trade Group Company Limited. The company was founded in 2000 and is based in Guangzhou, China.</t>
  </si>
  <si>
    <t>Guangzhou</t>
  </si>
  <si>
    <t>guangdong; holdings; smelting; retail and wholesale; nonferrous; metal smelting; metal and mining; merging; medicine; futures; ferrous metal; biological; alternative energy; conducts; modern; wholesale; ferrous; rolling; alternative; emerging; advanced materials; fields; logistics</t>
  </si>
  <si>
    <t>c6528f9248a754a60333ed327888a0c4</t>
  </si>
  <si>
    <t>Hanwha Corporation</t>
  </si>
  <si>
    <t>http://www.hanwhacorp.co.kr</t>
  </si>
  <si>
    <t>Hanwha Corporation operates in explosives, defense, trade, and machinery businesses worldwide. The company offers industrial explosives and initiation systems; cladding and demolition materials, fireworks, and drilling and blasting services; nitric acid, liquid ammonium nitrate, and ammonia; and mining services. It also provides precision guided munitions; ammunitions; unmanned systems and underwater surveillance equipment; and weapons. In addition, the company trades in petroleum products, petrochemicals, chemical products, and polymers; raw materials and various steel products; and beef and pork products, paper and forest products, construction materials, and grains. Further, it provides engineering and construction services; manufactures and trades in industrial machinery; operates athletic facilities, sports clubs, golf course and resort, and convenience and department stores; engages in tourism and lodge, hotel and catering, wholesale, and retail businesses; develops, manages, and leases real estate properties; offers shipping, leasing, asset management, life insurance, and insurance agency and brokerage services, as well as mortgage and personal loans; supplies utilities; and develops mines. Additionally, the company manufactures and sells compounds, silicon ingots, bearings, CCTV, blast gunpowder, solar batteries, car parts, and photovoltaic equipment; and generates solar energy. It also engages in architecture and housing construction, urban development, industrial plant, civil engineering, water treatment, environmental pollution, aquarium operation, incinerator, institutional food service and restaurant, packaging, forest development, reforestation, coal, EPC, investment consulting, bank, and resources development businesses. The company was formerly known as Korea Explosives Corp. and changed its name to Hanwha Corporation in March 1993. Hanwha Corporation was founded in 1952 and is headquartered in Seoul, South Korea.</t>
  </si>
  <si>
    <t>A000880 (Korea Stock Exchange); HNWH.F (Pink Sheets LLC)</t>
  </si>
  <si>
    <t>PVC windows; flooring materials; related products; Hanwha L&amp;C; doors; maker</t>
  </si>
  <si>
    <t>pvc; maker; flooring; windows; doors</t>
  </si>
  <si>
    <t>http://www.trioproducts.com</t>
  </si>
  <si>
    <t>Trio Engineered Products, Inc. designs, manufactures, and markets a range of crushers, screens, feeders, washers, and material handling solutions for aggregates, mining, recycling, and mineral industries. It offers vibrating grizzly and vibrating pan feeders for quarry and recycling operations; jaw, cone, horizontal and vertical impact crushers; inclined and horizontal screens for aggregate and mining duty applications; and log, fine materials, and coarse material washers. The company also provides modular skid, static, tracked, and wheeled plants; and material handling products, including conveyors, and electro and permanent magnets, as well as components, such as pulleys, idlers, and speed reducers. In addition, it offers technical, and sales and service support services. The company offers its products through distributors in the United States and internationally. Trio Engineered Products, Inc. was founded in 1998 and is based in Irwindale, California with additional offices in Birmingham, Alabama; and Miami, Florida. It also has facilities in Adelanto, California; Shanghai, China; and Dubai, United Arab Emirates. As of October 22, 2014, Trio Engineered Products, Inc. operates as a subsidiary of The Weir Group PLC.</t>
  </si>
  <si>
    <t>The Weir Group PLC</t>
  </si>
  <si>
    <t>trio; vertical impact crushers; TRIO products; Trio Engineered Products; mining duty applications; long working life; superior manufacture yield; material handling; TRIO screens; horizontal screens; flexibility define TRIO; pan feeders; material handling products; coarse material washers; material handling solutions; permanent magnets; service support services; self-cleaning permanent magnets; cost-effective aggregate; primary crushing equipment; one-year warranty; current design; surge bin applications; material handling equipment; Innovative engineering; easy maintenance; coarse material washers.; technical expertise; extreme conditions; heavy-duty log washers; mining equipment; tertiary hard rock; mixed demolition debris; modern huck-bolted deck; replacement parts; market replacement parts; portable plant systems; municipal waste removal; economical container shipment; belt feeder conveyor; after-market replacement parts; combination wash plants; retail distribution channels; Grizzly feeders; range; wheeled plants; wide range; fine materials; Self-cleaning electro-magnets; speed reducers</t>
  </si>
  <si>
    <t>specialty; recycling; municipal; magnets; feeders; combination; horizontal; washers; crushers; jaw; cone; aggregate and mining; screens; well suited; vibrating; pan; horizontal and vertical; grizzly; permanent; crushing; suited; aggregate; surge; removing; pulleys; overland; idlers; highly efficient; gravel; geometry; fine; employ; duty applications; durable; continuing; configurations; coarse; backed; conveyors; sand; cleaning; reclamation; quarry; productive; log; stationary; replacement parts; electro; warranty; material handling; extreme; commitment; builds; primary; rugged; year; rock; removal; impact; superior; conveyor; concrete; belt; vertical; ideal; duty; portable; modular; efficient; current; replacement; working; locations; well as components; washing; wash; vibrating feeders; variations; unwanted; tracked; speed reducers; skid; shipments; shipment; sand and gravel; salt; sales and service; range of applications; popular; offers a complete; municipal waste; miles; material handling equipment; jaws; incorporating; include portable; hard rock; handling solutions; finish; ferrous materials</t>
  </si>
  <si>
    <t>7b66cd2a69921cb2b1c6f1aa5f73722e</t>
  </si>
  <si>
    <t>Headwall Photonics, Inc.</t>
  </si>
  <si>
    <t>http://www.headwallphotonics.com</t>
  </si>
  <si>
    <t>Headwall Photonics, Inc. designs and manufactures optical modules, subsystems, and diamond-turned and original holographic diffraction gratings. It offers original planar, aberration-corrected concave/convex, and Rowland circle gratings; hyperspectral and Raman imaging spectrometers; spectrographs and spectrometers; and precision manufacturing, optical design service, and collaborative engineering support. The companyÂ’s products are used in analytical, life sciences, telecommunications, test and measurement, process manufacturing, military and defense, commercial and industrial, research, airborne remote sensing, food safety and quality, forensics, biotechnology, medical sciences, microscopy, mining exploration and mineral processing, pharmaceutical manufacturing, remote sensing market segments; space research and satellite sensors; and antiquities, artwork, and document validation market segments worldwide. Headwall Photonics, Inc. was incorporated in 2001 and is based in Fitchburg, Massachusetts.</t>
  </si>
  <si>
    <t>Fitchburg</t>
  </si>
  <si>
    <t>remote sensing; photonics; gratings; airborne; spectrometers; sciences; optical; turned; test and measurement; spectrographs; rowland; raman; planar; military and defense; imaging spectrometers; diffraction; corrected; convex; concave; commercial and industrial; collaborative; airborne remote sensing; airborne remote; aberration; forensics; diamond; validation; subsystems; biotechnology; hyperspectral; sensing; document; life sciences; analytical; modules; satellite; imaging; life</t>
  </si>
  <si>
    <t>http://www.rockymountainlasers.com</t>
  </si>
  <si>
    <t>Rocky Mountain Lasers, Inc. operates as a retailer of laser positioning solutions, surveying equipment, and machine control systems for construction, agriculture, and mining industries in Colorado. It offers construction and slope lasers, construction equipment theft recovery, data collectors, estimating software, eye levels/hand levels, field construction tools, GPS/GIS systems, machine control accessories, machine control automated and indicate systems, mapping software, pipe lasers, and field-survey supplies. The company also provides marking supplies, such as flags, streamers, upside down paint cans, whiskers, and more; safety products, including hard hats, orange vests, safety goggles, gloves, and more; tools, which include hammers, hatchets, gads, prybars, belts, plum bobs, and more; meters and measuring devices that comprise slope meters, laser thermometers, compasses, clinometers, tally meters, eye level prisms, and measuring wheels; bags, pouches, covers, and cases; and stakes, lathes, hubs, nails, spikes, etc. In addition, it offers rental, installation, upgradation, calibration, repair, and adjustment services. The company was founded in 1970 and is based in Commerce City, Colorado. As of May 7, 2013, Rocky Mountain Lasers, Inc. operates as a subsidiary of GeoShack North America, Inc.</t>
  </si>
  <si>
    <t>surveying; survey; rental; machine control; lathes; lasers; laser; gis; slope; rocky mountain; rocky; mountain; meters; eye; levels; measuring; upgradation; theft; surveying equipment; streamers; spikes; retailer; prisms; positioning solutions; pipe lasers; nails; measuring devices; marking supplies; marking; machine control systems; indicate; hubs; hats; hammers; gloves; gis systems; flags; estimating; collectors; belts; bags; wheels; paint; covers; hard; calibration; recovery; positioning; hand; gps</t>
  </si>
  <si>
    <t>http://www.premach.com</t>
  </si>
  <si>
    <t>Precision Machine and Manufacturing, Inc. manufactures and markets precision rotary valves, feeders, and screw conveyor material handling systems and components. The company offers machining, fabrication, rebuilding, and designing services. It caters to mining, cement, chemical, trucking, and pharmaceutical industries. Precision Machine and Manufacturing, Inc. was founded in 1977 and is headquartered in Eugene, Oregon. Precision Machine and Manufacturing, Inc. operated as a former subsidiary of Indoshell Precision Technologies, LLC.</t>
  </si>
  <si>
    <t>valves; precision machine; machining; trucking; systems and components; screw conveyor; rebuilding; offers machining; material handling systems; manufactures and markets; feeders; caters to mining; handling systems; screw; caters; conveyor; designing; rotary; material handling</t>
  </si>
  <si>
    <t>727b03b11518729c2efde5552f5bfafb</t>
  </si>
  <si>
    <t>NEOS GeoSolutions, Inc.</t>
  </si>
  <si>
    <t>http://www.neosgeo.com</t>
  </si>
  <si>
    <t>NEOS GeoSolutions, Inc., a geosciences company, provides multi-measurement subsurface interpretation solutions. It integrates a range of geological and geophysical (G&amp;G) data, such as seismic, gravity, magnetic, electromagnetic, radiometric, and hyperspectral within its proprietary data management system to determine the subsurface distribution of minerals, hydrocarbons, and rock properties; and assists geoscientists in the onshore oil and gas, and mining industries to make informed decisions about where to explore, lease, and drill. The company provides neoSCAN solution for interpretation of various areas of investigation; neoBASIN solution that provides an additional level of resolution and insight beyond the neoSCAN; neoPROSPECTOR survey to identify potential drillable prospects based upon various G&amp;G measurements that correlate with known producing fields or mines within an area of interest; and Eco-Assurance solution for oil and gas companies that are seeking additional insights related to the surface and sub-surface so that they can design their exploration, appraisal, and development programs. Its customers include energy ministries and national oil companies, international mining and oil companies, and junior and independent operators, as well as governmental agencies at the provincial, state, and local levels in the United States and internationally. NEOS GeoSolutions, Inc. was formerly known as TTI Exploration, Inc. and changed its name to NEOS GeoSolutions, Inc. in January 2011. The company was founded in 2002 and is based in Houston, Texas with additional locations in Pleasanton, California; Lakewood, Colorado; Buenos Aires, Argentina; Rio de Janeiro, Brazil; and Abu Dhabi, United Arab Emirates.</t>
  </si>
  <si>
    <t>Kleiner Perkins Caufield &amp; Byers (5); Passport Capital, LLC (3); Goldman Sachs Group, Merchant Banking Division (3); DAG Ventures, LLC (2); TreeHouse Investments, LLC; Ithmar Capital; Energy Capital Group Ltd.</t>
  </si>
  <si>
    <t>NEOS; multi-measurement subsurface interpretation; highly constrained 3D; geosciences company; NEOS GeoSolutions; solutions-oriented geosciences company; proprietary NEOS; NEOS geoscientists; proprietary data management; 3D model; NEOS secures; better informed decisions; subsurface interpretation solutions; revealing subsurface insights; subsurface distributions; additional geophysical data; multiple G&amp;G datasets; individual geophysical datasets; low-resolution multispectral data; data library owners; multiple datasets; available data; multivariate inversion; seismic data; individual G&amp;G dataset; multi-measurement inversion; prospective onshore basin; hydrocarbon production; latest geostatistical techniques; model interpretation hypotheses; additional geochemical; best-in-class acquisition tools; Twin Otter; aerial sensor platforms; advanced sensor payload; unique spectral signatures; mineral resource; subsurface deposits; airborne sensor deployment; natural resources. oil; company-owned Twin Otter; Rotary InlineROTARY WING; single desktop visualization; gas. predictive analytics; Wing InlineFIXED WING; satellite operators; clients</t>
  </si>
  <si>
    <t>wing; surveys; survey; subsurface; predictive analytics; predictive; payload; insights; hydrocarbons; hydrocarbon; helicopter; aircraft; airborne; geosciences; applying; interpretation; lease; inversion; acquired; parties; informed decisions; geological and geophysical; constrained; basin; informed; geophysical; twin; third parties; prospective; multivariate; mineral resource; interpretations; geochemical; correlate; onshore; generates; determined; acquire; owned; oriented; incorporates; seismic; model; hyperspectral; geological; capable; emerging; year; leader; latest; third; individual; rotary; satellite; platforms; proprietary; acquisition; techniques; driven; enabling; working; locations; year after year; valley; technologies and methodologies; system that allows; silicon; signatures; sharing; sensor technologies; seismic data; seeking; satellite systems; safety and reliability; rotary wing; rocks; reputation; radiometric; prospects; producing fields; pride; patch; ores; licenses; license; leader in developing; interpreting; interpret; importantly; hyperspectral imaging; holistic; geostatistical; geophysical data; geologic; generally; fixed wing; em; eco; domain; development programs</t>
  </si>
  <si>
    <t>http://www.skywave.com</t>
  </si>
  <si>
    <t>SkyWave Mobile Communications, Inc. designs, manufactures, and ships satellite and satellite-cellular terminals, applications, and network, as well as professional services for mobile and fixed remote industrial tracking, monitoring, control, and management applications globally. It offers SkyWave SG-7100, a fully-programmable and configurable cellular communications gateway for fleet management and industrial asset monitoring applications; SkyWave IsatData Pro, a service that operates in the L-band spectrum; and truck management and driver monitoring, rail tracking and logistics, trailer and container tracking, heavy equipment management, vessel tracking, merchant vessel tracking, buoy monitoring and tracking, SCADA monitoring and control, pipeline monitoring, remote flow meter control, workforce automation, water and utilities, mining, government asset tracking, military tracking and communications, and emergency preparedness solutions. The company serves transportation, maritime, oil and gas, mining, and utilities sectors; and provides its solutions through a network of system integrators, original equipment manufacturers, and data communications solution providers. SkyWave Mobile Communications, Inc. was founded in 1997 and is headquartered in Ottawa, Canada. As of January 1, 2015, SkyWave Mobile Communications, Inc. operates as a subsidiary of ORBCOMM, Inc.</t>
  </si>
  <si>
    <t>Inmarsat Plc; Desjardins Business Capital rÃ©gional et coopÃ©ratif; McLean Watson Capital</t>
  </si>
  <si>
    <t>ORBCOMM Inc.</t>
  </si>
  <si>
    <t>SkyWave Mobile Communications; Cold Chain; Cargo Security; Heavy Equipment; M2M SIM Cards; commercial satellite network; satellite-based M2M solutions; dual-mode network connectivity; Dual-Mode Network Coverage; Inmarsat-based satellite terminals; satellite-cellular terminals; Satellite AIS; satellite- cellular hardware; web reporting applications; satellite data packet; Cold Chain Monitoring; modal Container Tracking; Heavy Equipment Telematics; mobile assets; Military Asset Tracking; remote industrial tracking; Enterprise IOT toolkit; Cold Chain Compliance; data communications solution; high value solutions; Inmarsat D+ service; global provider; Integrated Satellite/Cellular Systems; extensive industry experience; market. mobile. telecommunications.; cellular terminals; Equipment Monitoring; Trailer Monitoring; Cellular Networks; Container Monitoring; Buoy Monitoring; communication solutions; Driver Monitoring; Trailer Tracking; Pipeline Monitoring; Water Monitoring; SCADA System Monitoring; Vehicle Tracking; Data Service; Fleet Management; Rail Tracking; Subscriber Management; Vessel Tracking; Trailer Telematics; Device Management</t>
  </si>
  <si>
    <t>wired; things; remotely; remote management; packet; networks; monitor; maritime; machine to machine; iot; internet of things; connectivity; communications solution; communication solutions; cloud based; cloud; cellular; terminals; trailer; dual mode; cold chain; ais; satellite; dual; cargo; transportation and distribution; telematics; satellite network; reefer; pro; offers data; modal; inter; inmarsat; cold; chain; series; tracking; fixed; hardware; web applications; vertical markets; vehicle tracking; unique challenges; trailers; trailer tracking; tracking remote; toolkit; technology that enables; systems and solutions; system monitoring; subscriber; solutions are designed; sim cards; sim; shipped; service that offers; scada system; routers; requests; remote assets; polling; pipeline monitoring; network services; network connectivity; monitoring and remote; government and military; forwarding; fleet management; equipment monitoring; enablement; enable high; emergency management; data service; commercial satellite; chassis; buoy; based machine; application enablement; amounts of data; assets; scada; modems; antennas; web; monitoring and control; cards; equipment manufacturers; professional services; driver; asset tracking; vessel; globally; dry; involved; exchange; coverage; vessels; pipeline; fleet</t>
  </si>
  <si>
    <t>12cfbb61d112f2f4f2dd9b6fc33d9ed4</t>
  </si>
  <si>
    <t>Hansheng Industrial Equipment Manufacturing (USA), Inc., Prior To Merger With L.Air Holdings, Inc.</t>
  </si>
  <si>
    <t>As of January 18, 2007, Hansheng Industrial Equipment Manufacturing (USA), Inc. was acquired by L.Air Holdings, Inc. Hansheng Industrial Equipment Manufacturing (USA), Inc. manufactures large-scale mold, digital machine tool, and turbine generating sets. It manufactures heavy-duty machine tools and large-scale industrial equipment for the mining, metallurgical, and petrochemical industries. Hansheng Industrial Equipment Manufacturing (USA), Inc. is headquartered in China.</t>
  </si>
  <si>
    <t>Hansheng Industrial Equipment Manufacturing (USA), Inc.</t>
  </si>
  <si>
    <t>usa; turbine; petrochemical; large scale; scale; petrochemical industries; mold; heavy duty machine; generating sets; duty machine; generating; metallurgical; heavy duty; duty</t>
  </si>
  <si>
    <t>03a77fcc3e3b50ca4a2b8f67655bdc4b</t>
  </si>
  <si>
    <t>Prairie Machine &amp; Parts MFG. Partnership</t>
  </si>
  <si>
    <t>http://www.pmparts.com</t>
  </si>
  <si>
    <t>Prairie Machine &amp; Parts MFG. Partnership manufactures heavy industrial machinery and machine components. The company offers mining equipment, such as twin borer mining machines, continuous haulage systems, belt storage magazines, belt fitters, cutter heads, liquid cooled furnace roofs and exhaust elbows, compressor housings, fork lifts, bolters, bore miners, dredges, compactor rolls, bottom bars, lifting tongs, expandable reamers, pipes, and winch drums. It offers its products for producers of potash, uranium, steel, and pulp and paper; and electrical generation industries. The company was founded in 1977 and is based in Saskatoon, Canada.</t>
  </si>
  <si>
    <t>Saskatoon</t>
  </si>
  <si>
    <t>Saskatchewan</t>
  </si>
  <si>
    <t>cooled; compressor; bore; belt; winch; uranium; twin; roofs; rolls; reamers; producers; prairie; potash; mining machines; magazines; machine parts; machine components; liquid cooled; industrial machinery; haulage systems; haulage; fork; expandable; exhaust; elbows; drums; cutter; compressor housings; lifts; housings; furnace; partnership; miners; lifting; heads; bottom; continuous; storage</t>
  </si>
  <si>
    <t>http://www.dronesforag.com</t>
  </si>
  <si>
    <t>Leading Edge Technologies, Inc. distributes products for agriculture, construction, topography, mining, and natural resources management applications. The company offers ruggedized laptops, unmanned aerial systems, grain management systems, and weather stations. It also provides crop monitoring services. The company was incorporated in 2014 and is based in Winnebago, Minnesota.</t>
  </si>
  <si>
    <t>Broadridge Financial Solutions, Inc.</t>
  </si>
  <si>
    <t>unmanned aerial systems; grain management systems; point clouds; natural resources; 3D raster DSMs; natural resources management; weather monitoring systems; crop monitoring services; weather stations; GIS software package; precision agriculture; traditional photogrammetry software; professional quality technology; software technology; continuous land management; thermal heat dissipation; accurate multiband orthomosaics; Farm Intelligences Vireo; fully automated aeration; 3D mapping Sensefly; environmental protection; autonomous mini drones; user-friendly new way; precision farming techniques; automatic workflow; decision making; agronomic decision making; Edge Technologies; environmental protection issues; large-format photogrammetric sensors; countless topographic applications; traditional surveying technology; nature conservation areas; 2D topographic maps; well-structured decision making; lightweight compact cameras; WingScan software; software features; software solution; power management; Pix4D software; ruggedized laptops; Leading Edge; autonomous drone; construction site; construction advancements; aerial imagery; surveygrade orthomosaics; time intervals; competitive cost</t>
  </si>
  <si>
    <t>vegetation; unmanned aerial systems; unmanned aerial; uavs; uav; topographic; surveying; survey; software solution; serve; ruggedized; point clouds; photogrammetry; photogrammetric; orthomosaics; objects; monitoring systems; monitoring services; monitor; maps; land; imagery; heat; gis; fully autonomous; ds; drones; drone; crop; construction site; combination; clouds; cameras; camera; autonomous; airborne; aerial systems; aerial imagery; grain; assess; weather; affordable; volumes; user friendly; topography; sensefly; resources management; laptops; labour; ebee; covered; acquired; farm; workflow; friendly; natural resources; cad; seamlessly; creating; produce; accuracy; automatic; stations; grade; sites; continuous; will produce; will allow; verifying; vector; systems for agriculture; survey grade; sunlight; stockpiles; software package; software features; skill; site monitoring; season; scouting; reserves; repeat; quarries; produce orthomosaics; premier; precision farming; powerful combination; pix; pits; pit mines; parks; open pit mines; open pit; ndvi; multiband; moisture sensors; mining sites; mini drones; large format; land management</t>
  </si>
  <si>
    <t>6c13cab0bec26bf0e1f8aa030db6028c</t>
  </si>
  <si>
    <t>China Natural Resources Holdings, Inc.</t>
  </si>
  <si>
    <t>China Natural Resources Holdings, Inc., a development stage company, focuses on exploration and mining mineral assets, and operating steel mills in the PeopleÂ’s Republic of China. It intends to explore high-phosphorus iron ore reserves located at Badong county, Enshi autonomous prefecture, Hubei Province. The company would also produce steel from its steel plant. China Natural Resources Holdings, Inc. was founded in March 2008 and is based in Arcadia, California.</t>
  </si>
  <si>
    <t>Arcadia</t>
  </si>
  <si>
    <t>mills; holdings; autonomous; natural resources; steel mills; reserves; province; prefecture; intends; county; autonomous prefecture; iron ore; ore; produce; people; assets</t>
  </si>
  <si>
    <t>dd82160bee6d6adae7cb12a938795f81</t>
  </si>
  <si>
    <t>Bluestone Ventures Inc.</t>
  </si>
  <si>
    <t>Bluestone Ventures, Inc. completed a reverse merger with Electronic Sensor Technology, L.P. in February 2005. Previously, Bluestone Ventures was engaged in the acquisition and exploration of mining properties in Canada. The company was organized in 2000.</t>
  </si>
  <si>
    <t>Electronic Sensor Technology, Inc.</t>
  </si>
  <si>
    <t>BLUV (OTC Bulletin Board)</t>
  </si>
  <si>
    <t>ventures; organized; merger; lp; completed; sensor technology; reverse; properties; acquisition</t>
  </si>
  <si>
    <t>43016de776d90bb3fdb2e0b766ad836c</t>
  </si>
  <si>
    <t>MTS Sensor Technologie GmbH and Co. KG</t>
  </si>
  <si>
    <t>http://www.mtssensor.de</t>
  </si>
  <si>
    <t>MTS Sensor Technologie GmbH and Co. KG engages in the development, production, and sale of linear position and liquid level sensors. It offers industrial position sensors for various industrial applications; mobile hydraulic position sensors for mobile off-road agricultural and construction machinery measure displacement and velocity; light industrial sensors that are position trandsducers for various requirements of the OEM-market; and liquid level sensors to measure various process variables from one opening. The company offers its products for industrial applications, such as plastic and rubber manufacturing, primary and secondary metalworking, tools and assembly, woodworking, sawmills and paper manufacturing, warehousing and packaging, fluid power and drive engineering, power generation, and food and beverage; and light industrial applications, including automotive, and medical equipment and mobility. It also offers its products for mobile hydraulics applications, including agricultural equipment, building machinery and mining, transportation and vehicles, logistic and handling, and intelligent steering; liquid-level applications, which include petroleum and petrochem, pharmaceutical and biotech, and HVAC; and entertainment, explosive environment, and factory automation applications. MTS Sensor Technologie GmbH and Co. KG was formerly known as Hellwig GmbH and changed its name to MTS Sensor Technologie GmbH and Co. KG in January 1989. The company was founded in 1976 and is based in LÃ¼denscheid, Germany. It has production sites in LÃ¼denscheid, Germany; Cary, North Carolina; and Tokyo, Japan. MTS Sensor Technologie GmbH and Co. KG operates as a subsidiary of MTS Systems Corporation.</t>
  </si>
  <si>
    <t>LÃ¼denscheid</t>
  </si>
  <si>
    <t>MTS Systems Corporation</t>
  </si>
  <si>
    <t>liquid level; intelligent; hydraulic; explosive; construction machinery; liquid level sensors; light industrial; level sensors; position; measure; woodworking; sensors to measure; primary and secondary; plastic and rubber; opening; metalworking; logistic; linear position; including automotive; factory automation; biotech; automation applications; agricultural equipment; agricultural and construction; warehousing; variables; displacement; velocity; steering; secondary; hydraulics; light; hvac; factory; mobility; entertainment; primary; road; sites; petroleum; oem; drive; requirements</t>
  </si>
  <si>
    <t>75ab36c1649081a009f7290968ea52dd</t>
  </si>
  <si>
    <t>Christison Particle Technologies Limited</t>
  </si>
  <si>
    <t>http://www.christison.co.uk</t>
  </si>
  <si>
    <t>Christison Particle Technologies Limited offers pharmaceutical research and manufacturing, laboratory and industrial, and food manufacturing equipment for pharmaceutical, biotech, chemical, mineral, mining, food, beverages, material testing, minerals, ceramics, coal, inks, dyes, and coatings industries in the United Kingdom and internationally. It provides advanced particle size measurement, particle size reduction, and sample preparation equipment; particle characterization products, such as particle size and shape analyzers, and air jet sieves; and sieve shakers and particle characterization products. The company also offers laboratory processors; laboratory mills, including planetary, cutting, impact, and other mills; mixing and blending products; and bostwick consistometers, fluid bed dryers, riffle boxes, chloride analyzers, ice crushers, and jolting volumeters. Christison Particle Technologies was incorporated in 1963 and is based in Gateshead, the United Kingdom.</t>
  </si>
  <si>
    <t>Gateshead</t>
  </si>
  <si>
    <t>particle; mills; beverages; particle size; characterization; size; size reduction; size and shape; sieves; sample preparation equipment; sample preparation; preparation equipment; inks; ice; dyes; dryers; coatings industries; blending; biotech; mixing; shape; sample; planetary; crushers; bed; preparation; ceramics; jet; coatings; boxes; impact; cutting</t>
  </si>
  <si>
    <t>36687ff154242795abb730d7ba639ecc</t>
  </si>
  <si>
    <t>National Security Technologies, LLC</t>
  </si>
  <si>
    <t>National Security Technologies, LLC manages and operates the Nevada Test site and provides related engineering services. The company provides design and fabrication of electronic, mechanical, and structural systems, remote and robotic sensing, management of multi-laboratory facilities, engineering, construction, and mining operations, manufacturing chemicals and explosives, waste management for various categories of waste, and conducting remote field experiments for Nevada test site. It provides emergency response services, including aerial radiological surveys; photographic and videographic imaging services; and radiological monitoring and assessment; image exploitation and GIS; and hazardous materials spill testing. The company also offers environmental operations, such as site remediation; drilling and investigations; management of radioactive, hazardous, and solid waste; sampling and radiological analysis; and environmental and ecological monitoring. In addition, it provides experiment support, including optical remote sensing systems; data acquisition, analysis, and software exploitation; digital and analog circuit design and fabrication; nuclear materials detection instruments; nuclear weapon science experimentation; optical visualization and imaging systems; radar imaging and motion sensing systems; communications equipment; and testing of defense technologies. Further, the company offers construction engineering/facilities operations, such as calibration and irradiation services; fabrication of electronic/mechanical parts and equipment; facility and infrastructure design, inspection, and construction; and mining engineering. Additionally, it provides information services, including computer center operation support, database administration, end-user support, and computer security program management; project controls, such as estimating, planning and scheduling, and performance measurement; and safety, including emergency management, emergency medical, fire protection, general facility safety, and radiation protection services. The company was founded in 2006 and is based in North Las Vegas, Nevada.</t>
  </si>
  <si>
    <t>North Las Vegas</t>
  </si>
  <si>
    <t>surveys; robotic; remote sensing; radiological; inspection; gis; explosives; circuit; sensing systems; exploitation; design and fabrication; hazardous; nuclear; emergency; imaging; waste; optical; sensing; spill; solid waste; response services; radiological analysis; radioactive; program management; planning and scheduling; photographic; operation support; national security; mining operations; mechanical parts; imaging systems; imaging services; hazardous materials; experiments; experimentation; experiment; estimating; emergency medical; emergency management; ecological; conducting; communications equipment; circuit design; facility; waste management; radiation; scheduling; emergency response; analog; facilities</t>
  </si>
  <si>
    <t>surveys; robotic; remote sensing; radiological; inspection; gis; explosives; circuit; sensing systems; exploitation; design and fabrication; hazardous; nuclear; emergency; imaging; waste; optical; sensing; spill; solid waste; response services; radiological analysis; radioactive; program management; planning and scheduling; photographic; operation support; national security; mining operations; mechanical parts; imaging systems; imaging services; hazardous materials; experiments; experimentation; experiment; estimating; emergency medical; emergency management; ecological; conducting; communications equipment; circuit design; facility; waste management; radiation; scheduling; emergency response; analog; facilities; remediation; categories; weapon; investigations; administration; computer; data acquisition; sampling; additionally; calibration; solid; science; radar; motion; image; national; center; program; response; acquisition</t>
  </si>
  <si>
    <t>64bbc69ab22e3c8ba3d6aa35b2fc7ccf</t>
  </si>
  <si>
    <t>Vaksh Steels Pvt Ltd.</t>
  </si>
  <si>
    <t>http://www.vakshsteels.com</t>
  </si>
  <si>
    <t>Vaksh Steels Pvt Ltd. operates a foundry that manufactures and supplies castings in ductile iron, grey iron, and plain carbon steel grades. It offers rotor hubs, EMD turbo mains, main carriers, blade adapters, brackets, gear housings, and pump casings. The company serves windmill, valves, earth moving and mining, turbo generators, motors, pumps, power generation, automobiles, compressors, locomotives, heavy machinery, precision engineering, defense markets worldwide. Vaksh Steels Pvt Ltd. was founded in 2004 and is based in Secunderabad, India.</t>
  </si>
  <si>
    <t>Secunderabad</t>
  </si>
  <si>
    <t>Andhra Pradesh</t>
  </si>
  <si>
    <t>valves; turbo; steels; rotor; pumps; pump; precision engineering; manufactures and supplies; gear; compressors; castings; automobiles; supplies castings; rotor hubs; pump casings; plain; hubs; heavy machinery; grades; gear housings; earth moving; ductile iron; ductile; defense markets worldwide; defense markets; casings; carbon steel; brackets; blade; adapters; housings; carriers; generators; foundry; moving; carbon; earth; main; motors</t>
  </si>
  <si>
    <t>http://www.xinje.com</t>
  </si>
  <si>
    <t>Wuxi Xinje Electric Co., Ltd. engages in the development, production, and sale of industrial automation products in China. Its products include programmable logic controllers, man-machine interface products, servo control systems, variable frequency drives, intelligent machine vision systems, servo and stepper drives, inverters, industrial robots, and other automation products. The companyÂ’s products are used in various fields of automation, including aerospace, solar energy, wind power, nuclear power, tunnel engineering, textile machinery, CNC machine tools, power equipment, coal mine equipment, central air conditioning, and environmental engineering control related industries and fields. Wuxi Xinje Electric Co., Ltd. was founded in 2008 and is based in Wuxi, China.</t>
  </si>
  <si>
    <t>603416 (Shanghai Stock Exchange)</t>
  </si>
  <si>
    <t>wind power; wind; servo; intelligent; industrial automation; frequency; cnc machine; cnc; drives; vision systems; variable frequency drives; variable frequency; tunnel engineering; textile machinery; solar energy; programmable logic controllers; programmable logic; machine vision systems; machine vision; machine interface; logic controllers; inverters; industries and fields; frequency drives; nuclear power; fields; programmable; logic; robots; tunnel; variable; central; controllers; solar; nuclear; vision; interface</t>
  </si>
  <si>
    <t>http://www.aacssymbol.com/content_imw.asp</t>
  </si>
  <si>
    <t>International Machine and Welding, Inc. provides specialized machining, repair, remanufacturing, and part sales services for heavy equipment industry in the United States and internationally. It offers machine and welding services. The company repairs and remanufactures components of construction equipment, such as tracks and undercarriages, engines, axles and final drives, transmissions, hydraulic pumps, valves, motors, cylinders, and frame structures, as well as attachments, cabs, and accessories. It has contracts with municipalities to maintain their road equipment, as well as equipment located in landfills and other sites. The company is a dealer for construction equipment and sells new, used, and reconditioned OEM and OEM equivalent replacement parts. It serves construction, utility, drilling, mining, aerospace, maritime, and agricultural industries. The company is based in Bartow, Florida. As of June 8, 2016, International Machine and Welding, Inc. operates as a subsidiary of Mid-State Machine &amp; Fabricating Corp.</t>
  </si>
  <si>
    <t>Mid-State Machine &amp; Fabricating Corp.</t>
  </si>
  <si>
    <t>welding; valves; pumps; maritime; machining; hydraulic; cylinders; axles; oem; well as equipment; welding services; transmissions; serves construction; sales services; remanufacturing; remanufactures; offers machine; hydraulic pumps; equivalent; dealer; cabs; attachments; agricultural industries; final; tracks; municipalities; international; replacement parts; frame; maintain; engines; road; drives; structures; replacement; sites; motors; specialized</t>
  </si>
  <si>
    <t>668a5782b938b46d44ef6703ba152985</t>
  </si>
  <si>
    <t>US Seismic Systems, Inc.</t>
  </si>
  <si>
    <t>http://www.us-si.com</t>
  </si>
  <si>
    <t>US Seismic Systems, Inc. manufactures and sells fiber optic sensing equipment to conventional and unconventional energy markets in the oil and gas sector. It offers optical downhole seismic systems for microseismic monitoring, vertical seismic profile surveys, and 4D seismic applications; GroundAlert, a fiber optic buried cable intrusion detection system for seismic sensors; and LazerLok, a fiber optic security system for preventing solar panel theft. The company also provides intrusion detection systems for monitoring nuclear power plants, military bases, chemical and oil refineries, the United States border, pipelines, tank farms, and other high-risk facilities; pipeline monitoring systems to detect tampering, illegal tapping, or third party encroachment for remote pipeline; and harbor security and diver detection systems for undersea surveillance applications. In addition, it offers real-time miner tracking system that displays worker movement in real-time on a map located in the control room or mine office; Fiber Optic Microphone, an all-optical earpiece that allows two-way communications using the fiber sensing cable; 4D reservoir monitoring systems; and microseismic monitoring systems. US Seismic Systems, Inc. was formerly known as US Sensor Systems Inc. The company was incorporated in 2007 and is based in Chatsworth, California. US Seismic Systems, Inc. operates as a subsidiary of Acorn Energy, Inc. On September 30, 2015, US Seismic Systems, Inc. filed a voluntary petition for liquidation under Chapter 7 in the U.S. Bankruptcy Court for the District of Delaware.</t>
  </si>
  <si>
    <t>Liquidating</t>
  </si>
  <si>
    <t>Chatsworth</t>
  </si>
  <si>
    <t>Acorn Energy, Inc.</t>
  </si>
  <si>
    <t>tank; surveys; seismic; monitoring systems; map; cable; border; fiber optic; optic; microseismic monitoring; microseismic; intrusion detection; intrusion; detection systems; fiber; pipeline; optical; worker; vertical seismic; unconventional; tracking system; theft; tapping; systems to detect; surveillance applications; seismic applications; security system; reservoir monitoring; preventing; pipeline monitoring; optic sensing; offers real time; offers real; nuclear power plants; miner; intrusion detection systems; illegal; harbor security; fiber sensing; fiber optic sensing; farms; encroachment; downhole; diver; district; detection system; court; buried; bankruptcy; room</t>
  </si>
  <si>
    <t>tank; surveys; seismic; monitoring systems; map; cable; border; fiber optic; optic; microseismic monitoring; microseismic; intrusion detection; intrusion; detection systems; fiber; pipeline; optical; worker; vertical seismic; unconventional; tracking system; theft; tapping; systems to detect; surveillance applications; seismic applications; security system; reservoir monitoring; preventing; pipeline monitoring; optic sensing; offers real time; offers real; nuclear power plants; miner; intrusion detection systems; illegal; harbor security; fiber sensing; fiber optic sensing; farms; encroachment; downhole; diver; district; detection system; court; buried; bankruptcy; room; reservoir; refineries; pipelines; nuclear power; undersea; displays; sensing; panel; movement; bases; third party; party; detect; third; solar; nuclear; conventional; vertical; facilities; tracking</t>
  </si>
  <si>
    <t>http://www.mteleport.ru</t>
  </si>
  <si>
    <t>CJSC Moskovsky Teleport provides satellite communication services in the Russian Federation and the CIS countries. It specializes in the organization of corporate satellite communication networks; dedicated satellite communication channels, including channels for Internet access; and multimedia and distributional TV-broadcasting networks. The company also offers mobile satellite communication services that include broadband data, machine-to-machine, and voice services. It serves customers in fuel and energy complex, mining, banking and financing, TV and radio broadcasting, GSM operator, river and sea vessel, utility, merchant shipping, government, airlines, construction, and humanitarian aid sectors. The company was founded in 1992 and is based in Moscow, Russian Federation. As of July 14, 2014, CJSC Moskovsky Teleport operates as a subsidiary of Settelecom JSC.</t>
  </si>
  <si>
    <t>Settelecom JSC</t>
  </si>
  <si>
    <t>corporate networks; corporate networks MT; satellite corporate networks; Corporate satellite network; extensive corporate networks; satellite modems Comtech; satellite communication channels; stand-alone corporate networks; hub MT; Comtech EF Data; international communication satellites; Mobile satellite communications; latest broadband technology; service customer support; Modern VSAT technology; high-quality telephone services; various interrelated technologies; East land communications; TV distribution network; advanced technologies; latest digital networks; international market; video conferencing; Inmarsat inter-machine communication; new developments suppliers; geographically distributed infrastructure; mobile broadband services; stable data transmission; solutions MT; Central transmitting broadcaster; satellite operator; professional solutions; satellite segment; M2M solutions; effective solutions; customers solutions; prompt communication; geostationary satellite; corporate information; Broadband solutions; optimal solutions; high demands; Voice solutions; technology companies; business requirements; high quality; following solutions; dedicated channels; Multimedia network; CIS countries</t>
  </si>
  <si>
    <t>remotely; networks; mt; monitor; machine communication; land; tv; country; broadband; channels; satellite communications; satellite communication; cis; advanced technologies; satellite; presented; hub; regional; latest; coverage; central; signal; create; stations; vsat; verify; vast; usual; transmitting; transmits; today's business; telephone; technologies and platforms; technique; system monitoring; stable; solutions to meet; service center; satellite network; satellite modems; rigorous testing; rigorous; remotely monitor; redundancy; range of services; prompt; perspective; offers multi; offer a wide; nowadays; multimedia; multi functional; monitor and manage; migration; manage assets; large enterprises; internet access; inter; inmarsat; high bandwidth; geography; geographically; fixed satellite; distribution network; data transmission; convenience; constantly; composition; business requirements; broadcast; broadband solutions; broadband services; branches; applications that require; absence; technology offers; receiving; modems; conducts; fixed; satellites; meets; cover; bandwidth; stationary; modern; terminals; suppliers; live; grow; functionality; connection; requirements; channel; stand; regions; functional; basis; selection; sea</t>
  </si>
  <si>
    <t>http://www.norsktitanium.com</t>
  </si>
  <si>
    <t>Norsk Titanium AS manufactures aerospace-grade titanium structures for the aerospace sector. It also offers titanium structures for defense, oil and gas, maritime, oceanic, and auto-sport sectors. Norsk Titanium AS was formerly known as Norsk Titanium Components AS. The company was founded in 2004 and is based in HÃ¸nefoss, Norway with additional locations in Oslo, Norway; and New York, New York. It has a sales office in Oslo, Norway. Norsk Titanium AS operates as a subsidiary of Scatec AS.</t>
  </si>
  <si>
    <t>Insight Equity; Applied Ventures, LLC</t>
  </si>
  <si>
    <t>Scatec AS</t>
  </si>
  <si>
    <t>aerospace-grade titanium structures; game-changing additive manufacturing; safety-critical aircraft parts; Norsk Titanium; proprietary plasma arc; Rapid Plasma Depositionâ„¢; billet manufacturing techniques; new industrial revolution; industrial manufacturing. manufacturing; little finish machining; machining energy. aerospace.; Titanium wire; raw ore; argon gas; significantly less waste; pure wire; Production cost; technology; layers; cloud; earth; sky; quest; scientists; legacy; nature</t>
  </si>
  <si>
    <t>wire; titanium; machining; cloud; aircraft; additive manufacturing; additive; plasma; manufacturing technology; structures; grade; ultimate; sky; revolution; raw ore; quest; precisely; manufacturing techniques; layers; industrialized; industrial revolution; game changing; finish machining; finish; discovered; deposition; consuming; billet; argon; arc; pure; legacy; game; shape; net; rapidly; forging; refining; achieve; raw; ore; earth; techniques; rapid; proprietary; waste; built</t>
  </si>
  <si>
    <t>f23c69ac6b0afc3a92308d07671c69dc</t>
  </si>
  <si>
    <t>Beijing Hengtai Technologies Co. Ltd.</t>
  </si>
  <si>
    <t>http://www.hengtaitech.com.cn</t>
  </si>
  <si>
    <t>Beijing Hengtai Technologies Co., Ltd. engages in the design, production, and sale of computer message security products, commercial encryption products, and integrated circuits. It offers customized IC design, chips, and system level design solutions and embedded software. The companyÂ’s products cover chip design for fiscal cash registers, FCR printers, and credit card readers, as well as offers design for RFID chips and systems, such as coal mine surveillance and disaster alerting systems, and coal mine safety monitoring integrated systems. Beijing Hengtai Technologies Co., Ltd. was incorporated in 2003 and is based in Beijing, China.</t>
  </si>
  <si>
    <t>rfid; readers; disaster; chips; well as offers; safety monitoring; rfid chips; printers; mine safety; message; fiscal; encryption; embedded software; credit card; coal mine safety; card; alerting; cover; chip; cash; embedded; customized; computer</t>
  </si>
  <si>
    <t>6eadcb243370ad6eac0eb06cac17fec2</t>
  </si>
  <si>
    <t>Simio LLC</t>
  </si>
  <si>
    <t>http://www.simio.com</t>
  </si>
  <si>
    <t>Simio LLC develops simulation, production planning, and scheduling software solutions. The company offers Simio Design that enables users to create and distribute their custom modeling libraries; Simio Team that allows users to distribute scenarios and replications across other computers in their work-group; and Simio Enterprise that adds a set of patent-pending features to extend the Simio Team capabilities into daily operational support. It also provides Simio Portal that enables users to share simulation and scheduling results over the Web instantly; Simio Evaluation and Training; and Simio Academic for students and faculty; and Simio Scheduling Software, which allows users to build a simulation model that captures constraints and variations within systems. The company serves general, airport, manufacturing, transportation, military, maritime/ports, advanced analytics, supply chain, healthcare, mining, lean/six sigma, and aerospace and defense industries. Simio LLC was incorporated in 2007 and is based in Sewickley, Pennsylvania.</t>
  </si>
  <si>
    <t>Sewickley</t>
  </si>
  <si>
    <t>Simio; Simio Evaluation; Team Edition; Simio Team Edition; object-based modeling environment; Simio Scheduling Edition; early adopter program.; Simio Express; models; Simio Evaluation version; Simio Design; Simio Design Edition; Simio Enterprise Edition; Simio model-builing products; 3D animated models; Simio Standard Library; Simio Evaluation Edition; available Simio Evaluation; previously built Simio; standard Simio products; patent-pending features; Risk-based Planning; 3D modeling; Team Edition capabilities; powerful set; custom modeling libraries; new modeling libraries; single step; Systems Modeling Corporation; multiple modeling projects; process-only based tools; specific applications areas; add-on process-oriented logic; market-leading simulation products; Read white paper; Simio software; Custom tailor reports; free trial version; daily operational support; intelligent objects; Training Edition; later renamed RS; Simio experiments; 3D model; accurate 3D; modeling speed; realistic models; new models; simulation software; complex problem</t>
  </si>
  <si>
    <t>thing; tank; objects; object; networks; limits; limit; intelligent; edition; express; scheduling; libraries; version; logic; planning and scheduling; animation; library; patent pending; extend; models; separate; schedules; license; informed decisions; editions; alternatives; adds; model; informed; evaluation; patent; simulation; add; ideal; rapidly; team; purchase; family; step; true; functional; led; early; built; build; complex; generate; search; white; unnecessary; trial; tightly; tie; tailor; system is designed; symbols; steps; specific applications; simulation software; sharing; serious; scheduler; rs; rockwell automation; rockwell; represent; reflect; reason; puts; process oriented; pre built; planners; operational support; ons; neural networks; neural; investigating; integer; hierarchical; graphs; full control; free trial; floating; extra; experiments; execute; edit; drag; delivering leading edge; delivering leading; dedicated to delivering; construct; configurations; complex systems; augment; associates; aps; airplane; affordable price; add ons</t>
  </si>
  <si>
    <t>http://sourcesecurity.ca</t>
  </si>
  <si>
    <t>Source Security &amp; Investigations, Inc. provides security services in Canada and internationally. It offers personal (VIP) security services, such as escort/full fleet of uniformed security, threat and geographic assessment, and offender profiling services; and industrial security services ranging from uniformed guard services to mobile patrol, advanced surveillance systems, crisis management, and response services for oil and gas, construction, manufacturing, mining, and transportation industries. The company also provides event security services ranging from pre-event strategy meetings with promoters and entertainment management services to post-event watch, as well as tour security services for bands, artists, VIPs, and celebrities; uniformed guard services; and private investigation services ranging from corporate crime and insurance fraud to missing persons and matrimonial investigation services. In addition, it offers employee screening services, including relevant reports on a potential/current employeeÂ’s legal, financial, and academic background; and services ranging from corporate background profiles to polygraph tests, and corporate and personal investigations. Further, the company provides corporate technology security services, such as installation and monitoring services for closed-circuit television (CCTV), access control systems (including keyless entry), intrusion detection systems, energy management monitoring, remote monitoring and surveillance, and other products. It also sells duty bags, patrol bags, guardian duty gears, evidence memo book covers, pro-notes evidence memo books, footwear, 2 way radios, expandable steel batons, and tactical slingshot knives online. The company was founded in 2002 and is based in Dartmouth, Canada with additional offices in Canada. As of November 8, 2016, Source Security &amp; Investigations, Inc. operates as a subsidiary of Allied Universal.</t>
  </si>
  <si>
    <t>Allied Universal</t>
  </si>
  <si>
    <t>television; security services; remote monitoring; radios; monitoring services; insurance; gears; financial; closed circuit television; closed circuit; circuit television; circuit; services ranging; investigation services; evidence; bags; background; investigations; event; investigation; employee; ranging; patrol; source; duty; watch; services for oil; response services; promoters; pro; persons; notes; monitoring and surveillance; missing; keyless; intrusion detection systems; intrusion detection; intrusion; insurance fraud; industrial security; guardian; fraud; footwear; expandable; event security; crisis; crime; books; book; bands</t>
  </si>
  <si>
    <t>television; security services; remote monitoring; radios; monitoring services; insurance; gears; financial; closed circuit television; closed circuit; circuit television; circuit; services ranging; investigation services; evidence; bags; background; investigations; event; investigation; employee; ranging; patrol; source; duty; watch; services for oil; response services; promoters; pro; persons; notes; monitoring and surveillance; missing; keyless; intrusion detection systems; intrusion detection; intrusion; insurance fraud; industrial security; guardian; fraud; footwear; expandable; event security; crisis; crime; books; book; bands; artists; academic; surveillance systems; closed; threat; legal; detection systems; covers; post; tactical; entertainment; potential; fleet; current; pre; response; online</t>
  </si>
  <si>
    <t>http://www.chaint.net</t>
  </si>
  <si>
    <t>Changsha Chaint Machinery Co., Ltd. specializes in electrics, machinery, and instrumentation fields. The company provides paper roll handling and strapping, pulp bale handling, and pallet handling systems. It also offers automatic pulp baling lines; radial and axial stretch film wrapping machines; pallet wrapping machines comprising stretch and shrink film wrapping; roll wrapping machines, including stretch film and Kraft wrapping; automatic pulp baling lines; and bulk material conveyors. In addition, the company provides ream wrapping machines; pulp sheet cutter layboys; automatic control systems; and data management systems. Further, it offers robot application systems for various industries, such as cast surface treating, swing bolster and side frame handling, wrapping, and others; and pipe and belt conveyors for the use in mining, power plant, port, and pulp and paper industries. The company was founded in 1999 and is based in in Changsha, China. Changsha Chaint Machinery Co., Ltd. is a subsidiary of Sinolight Corporation.</t>
  </si>
  <si>
    <t>China Haisum Engineering Co., Ltd.</t>
  </si>
  <si>
    <t>China National Light Industry (Group) Corporation</t>
  </si>
  <si>
    <t>sand core fixture; frame sand core; swing bolster sand; bolster sand core; box sand core; pneumatic clamping jaw; sand core manufacture; ream wrapping machines; roll wrapping machines; Paper roll wrapping; pulp baling lines; paper roll handling; pneumatic clamping jaws; Kraft wrapping; conventional external clamping; film wrapping; automatic pulp; sealed structure; Robotic sand core; sealed flexible core; pulp bale handling; pulp sheet cutter; pulp baling line; core manufacture cost; pulp bale packaging; pallet handling systems; internal clamping; axial stretch film; frictional contact areas; fabric roll handling; flexible mechanism; abrasion-proof cushions; bulk material; automatic control systems; robot application systems; bulk material conveyors; paper stack</t>
  </si>
  <si>
    <t>wrapping; robotic; cast; fixture; clamping; stretch; roll; sand; swing; pallet; side; film; frame; stack; shrink; radial; mechanism; jaw; cushions; bulk material; axial; abrasion; pneumatic; conveyor; structure; box; core; proof; belt; bulk; conveyors; automatic; conventional; lines; woven; treating; stable; shrink film; reinforcing; positions; movable; jaws; internal clamping; firmly; fabric; external clamping; enlarged; cutter; block; belt conveyors; belt conveyor; automatic control; adoption; setting; positive; mounting; handling systems; fixtures; reliably; prevention; combining; three; formed; port; robot; generated; consists; compared; lower; dust; external; sheet; top; internal; contact; instrumentation; form; pressure; specializes; fixed; fields</t>
  </si>
  <si>
    <t>http://en.hanhe-aviation.com</t>
  </si>
  <si>
    <t>Wuxi Hanhe Aviation Technology Co., Ltd. engages in the R&amp;D and production of small sized unmanned helicopters for aerial photography, agriculture, and mineral prospecting applications. It offers crop dusting, autopilot, electric, and engineering application helicopters. The company serves State Key Laboratory of Chinese Academy of Sciences, farmers and other civilian fields. Wuxi Hanhe Aviation Technology Co., Ltd. is headquartered in Wuxi City, China.</t>
  </si>
  <si>
    <t>DEA General Aviation Holding Co., Ltd.</t>
  </si>
  <si>
    <t>photography; helicopters; hanhe; crop; aerial photography; aviation; sized unmanned; prospecting; farmers; autopilot; academy; sized; civilian; sciences; fields</t>
  </si>
  <si>
    <t>f8bffdc92d1aabc3058072ea77d2bb26</t>
  </si>
  <si>
    <t>I-Real B.V.</t>
  </si>
  <si>
    <t>http://www.i-real.nl</t>
  </si>
  <si>
    <t>I-Real B.V. operates as a software development and consulting company. The company develops and implements machine-to-machine process information management systems for the remote management, monitoring, and control of plants, machinery, measuring devices, and sensor networks. Its products and services include realm2m, a process information system that is used for the remote monitoring, control, and management of field devices in industrial sectors, such as energy, traffic, mining, horticulture, and recycling; h2go, a solution for the water industry that focuses on the monitoring, control, and management of surface and storm water, waste water, groundwater, and portable water; and analysis and consulting services regarding open telemetry and process information. The company also provides data loggers for water level monitoring of surface and underground waters, wells, and rainwater tanks; and data loggers for collecting, storing, and communicating measurements to a central server or system. I-Real B.V. was founded in 2003 and is based in Gelderland, the Netherlands.</t>
  </si>
  <si>
    <t>Gelderland</t>
  </si>
  <si>
    <t>PPM Oost NV</t>
  </si>
  <si>
    <t>tanks; remote monitoring; remote management; recycling; networks; machine to machine; loggers; data loggers; surface and underground; storm; sensor networks; measuring devices; level monitoring; horticulture; groundwater; develops and implements; communicating; storing; collecting; telemetry; implements; server; central; traffic; measuring; portable; open; waste</t>
  </si>
  <si>
    <t>50fee6e283387d9d47bd0e5c8a0b676e</t>
  </si>
  <si>
    <t>Nepean Group</t>
  </si>
  <si>
    <t>http://www.nepeangroup.com</t>
  </si>
  <si>
    <t>Nepean Group provides product development, engineering manufacture, equipment refurbishment, and maintenance services. It offers structural steel fabrication and erection, laser cutting, sheet metal fabrication, machining, tool and mould making, and design and construction of special purpose machinery; designs, manufactures, and markets push back tractors for the aviation and industrial markets; designs, manufactures, installs, refurbishes, and services mining conveyor solutions; supplies steel grating, hand railing, lintels, galvanizing services, expanded metal, perforated metal, and related steel and aluminum products; designs and manufactures conveyor idlers, rollers, and support structure; designs and manufactures long wall mining equipment; manufactures, supplies, and overhauls flameproof and non-flameproof mining and industrial electrical equipment; designs, manufactures, and sells robotic aluminum wheel polish units, as well as brake, steering, suspension, and weighing testing equipment for the international transport industry; sells automation and electrical engineering services; and designs, manufactures, and markets agricultural seed drills, plows, and custom made equipment. The company also manufactures precision technical moulded components for food production, componentry, and manufacturing or special purpose end uses; manufactures and markets portable light towers; and develops soil care products for agriculture. It serves mining, aviation, transport, agriculture, manufacturing, residential, commercial and industrial construction, and food production sectors. The company was founded in 1974 and is based in Narellan, Australia with locations in the United States, Canada, the Middle East, Africa, Asia, and Australia.</t>
  </si>
  <si>
    <t>Narellan</t>
  </si>
  <si>
    <t>special purpose; rollers; robotic; machining; laser; flameproof; care; conveyor; purpose; aviation; aluminum; wheel; tractors; suspension; structural steel; steel and aluminum; sheet metal fabrication; seed; refurbishment; purpose machinery; polish; moulded; mould; mining and industrial; manufactures and markets; long wall; idlers; grating; galvanizing; fabrication and erection; expanded; erection; equipment refurbishment; design and construction; commercial and industrial; brake; weighing; serves mining; towers; sheet metal; steering; wall; installs; soil; maintenance services; sheet; hand; structure; portable; cutting</t>
  </si>
  <si>
    <t>special purpose; rollers; robotic; machining; laser; flameproof; care; conveyor; purpose; aviation; aluminum; wheel; tractors; suspension; structural steel; steel and aluminum; sheet metal fabrication; seed; refurbishment; purpose machinery; polish; moulded; mould; mining and industrial; manufactures and markets; long wall; idlers; grating; galvanizing; fabrication and erection; expanded; erection; equipment refurbishment; design and construction; commercial and industrial; brake; weighing; serves mining; towers; sheet metal; steering; wall; installs; soil; maintenance services; sheet; hand; structure; portable; cutting; international; light</t>
  </si>
  <si>
    <t>bde3d5c79b520c604c83c17691b732af</t>
  </si>
  <si>
    <t>Joint Stock Company Silur</t>
  </si>
  <si>
    <t>http://www.silur.com</t>
  </si>
  <si>
    <t>Joint Stock Company Silur manufactures steel ropes and wires for various applications in coal and metal mining, aircraft and shipbuilding, mechanical engineering, building, precision instrument, and atomic power engineering industries. It offers reinforcing strands, steel mesh, wire fibers, construction nails, and other metal products, as well as provides steel cords for motor-car tires. The company was founded in 1949 and is based in Khartsyzsk, Ukraine.</t>
  </si>
  <si>
    <t>Khartsyzsk</t>
  </si>
  <si>
    <t>SILUR (PFTS Ukraine Stock Exchange)</t>
  </si>
  <si>
    <t>wires; wire; tires; ropes; reinforcing; nails; mesh; manufactures steel; joint stock; fibers; cords; car; atomic; applications in coal; aircraft; shipbuilding; joint; stock; motor</t>
  </si>
  <si>
    <t>e45c66718798e55f00660430ef960e93</t>
  </si>
  <si>
    <t>Chugai Mining Co., Ltd.</t>
  </si>
  <si>
    <t>http://www.chugaikogyo.co.jp</t>
  </si>
  <si>
    <t>Chugai Mining Co., Ltd. collects, processes, refines, and retails precious metals in Japan and internationally. It operates through Precious Metal Business, Jewelry Business, Real Estate Business, Content Business, and Machinery Business divisions. The Precious Metal Business division procures and recycles precious metals, such as gold and platinum; and refines, processes, and sells rare metals, as well as engages in pawn broking business. The Jewelry Business division purchases and sells diamonds and jewelry products. The Real Estate Business division engages in procuring, brokering, renting, and managing urban real estate properties, including condominiums, single family homes, land, business properties, and investment properties. The Content Business division is involved in the planning, production, and sale of animation, comics, and game characters. The Machinery Business division procures and sells machine tools comprising mother machinery items, including NC lathes and machining centers; plating machinery, such as punching machines and laser machines; and various pressing machinery for processing and molding. This division also procures and sells pre-owned machine tools and sheet metal processing machinery. Chugai Mining Co., Ltd. was founded in 1932 and is headquartered in Tokyo, Japan.</t>
  </si>
  <si>
    <t>1491 (The Tokyo Stock Exchange); 1491 (Obsolete - formerly Osaka Securities Exchange (OSE)); CGAI.F (Pink Sheets LLC)</t>
  </si>
  <si>
    <t>procures; molding; machining; lathes; laser; land; jewelry; precious; procures and sells; precious metals; precious metal; properties; real estate; estate; content; rare; purchases; processing machinery; pressing; platinum; plating; nc; machining centers; homes; diamonds; collects; animation; game; sheet metal; owned; items; family; involved; sheet; gold; centers; urban; pre</t>
  </si>
  <si>
    <t>725a31b0ce40a8b979edb673b3966826</t>
  </si>
  <si>
    <t>Hangzhou Advance Gearbox Group Co., Ltd.</t>
  </si>
  <si>
    <t>http://www.chinaadvance.com</t>
  </si>
  <si>
    <t>Hangzhou Advance Gearbox Group Co., Ltd. designs and manufactures gear transmissions and powder metallurgical products in China. The company offers marine gearboxes, hydraulic clutches, hydraulic transmissions and CPP, FPP, and tunnel and azimuthing thrusters, which are used in fishing, transport, working, special boats, ocean large-power vessels, etc. It also provides transmissions, torque converters, constructional vehicle axles, etc. for earthmoving, compacting, excavating, transport, concrete, railway track, coal mine machinery, etc.; and industrial vehicle applications. In addition, the company develops automobile transmissions, including light bus, car, and commercial vehicle transmission technologies; HC and T series transmissions for heavy trucks, large or medium city buses, highway passenger cars, and commercial cars; and pure-electric and hybrid vehicle transmissions for use in pure electric bus, public bus, small-size four-wheeled electric vehicle, large electric city bus, and hybrid drive cars, as well as AMT transmission for large and medium city buses. Further, it offers wind-energy gearboxes; industrial products for building material, food processing, petrochemical engineering, electric power, mining, coal, transportation, rubber and plastic, hoisting, test rig, railway engineering, ocean engineering, and new energy applications; and agricultural transmissions for harvester and baler applications. Additionally, the company offers friction materials and P/M structural parts for use in clutching and braking applications on ship, construction, agricultural, mining machineries, heavy and special vehicles, and universal machinery, as well as large high-precision gears. It also exports its P/M products to Europe, North America, Asia, East and South Asia, and the Middle East. The company was formerly known as Hangzhou Gearbox Works. Hangzhou Advance Gearbox Group Co., Ltd. was founded in 1960 and is headquartered in Hangzhou, China.</t>
  </si>
  <si>
    <t>601177 (Shanghai Stock Exchange)</t>
  </si>
  <si>
    <t>wind; transmissions; petrochemical; machineries; hydraulic; gears; gearboxes; gearbox; gear; cars; car; axles; automobile; bus; city; buses; pure; hybrid; advance; railway; medium; vehicle transmission; vehicle applications; thrusters; special vehicles; rubber and plastic; precision gears; passenger cars; passenger; offers wind; mine machinery; hybrid drive; hoisting; high precision gears; heavy trucks; hc; friction; electric vehicle; earthmoving; constructional; commercial vehicle; coal mine machinery; clutches; braking; wind energy; universal; highway; fishing; converters; transmission</t>
  </si>
  <si>
    <t>wind; transmissions; petrochemical; machineries; hydraulic; gears; gearboxes; gearbox; gear; cars; car; axles; automobile; bus; city; buses; pure; hybrid; advance; railway; medium; vehicle transmission; vehicle applications; thrusters; special vehicles; rubber and plastic; precision gears; passenger cars; passenger; offers wind; mine machinery; hybrid drive; hoisting; high precision gears; heavy trucks; hc; friction; electric vehicle; earthmoving; constructional; commercial vehicle; coal mine machinery; clutches; braking; wind energy; universal; highway; fishing; converters; transmission; wheeled; south; boats; powder; rig; tunnel; torque; ship; concrete; exports; high precision; vessels; trucks; series; metallurgical; additionally; size; working; track; light; drive</t>
  </si>
  <si>
    <t>380dfb2795fd0779eb0b191ec33d21f2</t>
  </si>
  <si>
    <t>Harbor Wing Technologies, Inc</t>
  </si>
  <si>
    <t>http://www.harborwingtech.com</t>
  </si>
  <si>
    <t>Harbor Wing Technologies, Inc. designs, develops, integrates, manufactures, tests, and manages marine platforms for maritime threat and oceanic exploration applications to government, environmental, commercial, law enforcement, and military clients. The company offers autonomous unmanned surface vessels for reconnaissance and surveillance, drug interdiction/search and rescue, sanctuaries enforcement, safety monitoring, mine survey and countermeasure, industrial assets and shipping protection, undersea oil and gas exploration, ocean survey and mapping, fisheries support, marine mammal monitoring applications. It also operates as a contractor for seaport procurement needs. Harbor Wing Technologies, Inc. has strategic relationships with Advanced Ceramics Research, Inc.; International SeaKeepers Society; Marport Canada Inc.; and Navatek Ltd. The company was founded in 2003 and is based in Seattle, Washington with an additional office in Pearl Harbor, Hawaii.</t>
  </si>
  <si>
    <t>Seattle</t>
  </si>
  <si>
    <t>(Moved) airborne / unmanned aerial / missile / weapon 2</t>
  </si>
  <si>
    <t>(Moved) airborne / manned / natural resource exploration / helicopters</t>
  </si>
  <si>
    <t>Harbor Wing; Harbor Wing Technologies; Harbor Wing AUSV; AUSV Harbor Wing; Surface Vessel; Autonomous Unmanned; autonomous unmanned surface; Unmanned Ocean Vessel; Unmanned Surface Vehicle; Harbor Wing propriety; Unmanned Surface Vessel; Harbor Wing WingSail; Unmanned Ocean Vehicle; unique Autonomous Unmanned; long-duration HWT AUSV; unmanned surface vessels; Recreational concept vessel; maritime choke points; AUSVâ€™s control; Initial AUSV research; innovative Autonomous Unmanned; hard wing airfoil; marine mammal monitoring; open-ocean AUSV; oceanic exploration applications; control computing equipment; military range control; data collection; operational control platforms; software-directed electro-mechanical control; export control law; illegal vessel activities; law enforcement; ocean survey; Sleek vessel designs; Sail-by-wire WingSailTM Controlâ„¢; large sailing vessels; undersea oil; on-station sentry vessel; HWT X-3; ocean surveillance equipment; performance composite platform; rigid WingSailTM rotates; unmanned aircraft; vessels performance boundaries; law enforcement assets; ocean floor survey; unmanned guidance; open ocean; commercial vessel</t>
  </si>
  <si>
    <t>wire; wing; wind power; wind; unmanned surface; unmanned aircraft; unmanned aerial system; unmanned aerial; underwater; torpedo; survey; sonar; search and rescue; robotic; rescue; recreational; reconnaissance; radio; propulsion; piloted; personnel; monitor; maritime; land; intelligent; helicopters; gear; frequency; endurance; diesel; command and control; cameras; camera; border; autonomous; arms; aircraft; airborne; aerial system; vessel; autonomous unmanned; unmanned surface vessel; surface vessel; shore; stability; reconnaissance and surveillance; mast; foreign; fitted; enforcement; drug; boat; friendly; vessels; survey and mapping; provide real time; provide real; oceanic; illegal; environmentally; patent pending; fishing; law; undersea; law enforcement; hybrid; threat; mounted; navy; ships; video cameras; tri; targets of interest; summon; stabilized; species; safety monitoring; remain; recreational boat; proposed; precisely; permit; periods of time; periods; oceanographic; missions will; meteorological; luxury; hybrid power; foot; fish; early warning; direction; designers; designated; deploying; deck; countermeasures; coastal; coast guard</t>
  </si>
  <si>
    <t>86915672c659dfdfece4ac069f237bc0</t>
  </si>
  <si>
    <t>SGX Sensortech Limited</t>
  </si>
  <si>
    <t>http://www.sgxsensortech.com</t>
  </si>
  <si>
    <t>SGX Sensortech Limited designs, develops, manufactures, and supplies sensor and detector devices for industrial and environmental safety, health and safety, and materials analysis applications worldwide. The company offers pellistor, infrared (IR), electrochemical, metal oxide semiconductor, and air quality gas sensors for mining, oil and gas, confined space entry, indoor air quality, industrial area protection, and leak detection applications; and gas sensor development and evaluation kits. It also provides X-ray detectors and pulse processing instrumentation, such as silicon drift detectors, Si(Li) detectors, X-ray pulse processors, EDS system upgrades, and Si(Li) detector repairs and upgrades for X-ray analysis and spectroscopic applications. In addition, the company offers metal-oxide sensors for environmental gas detection, including automotive air quality, interior air quality, metal oxide semiconductor, and outdoor air quality sensors, as well as IR source and modules. It serves OEM system manufacturers and end users in industries, pharmaceutical and energy companies, and scientific research institutions through distributors in South Korea, the United States, Canada, China, India, Japan, Italy, Switzerland, South Africa, the Netherlands, and the Russian Federation. The company was founded in 2012 and is based in High Wycombe, United Kingdom.</t>
  </si>
  <si>
    <t>High Wycombe</t>
  </si>
  <si>
    <t>Buckinghamshire</t>
  </si>
  <si>
    <t>air quality; indoor air quality; air quality sensor; air quality sensors; metal oxide semiconductor; silicon drift detectors; gas sensor development; PWM double sensor; AQS triple sensor; LIN double sensor; Micro double sensor; quality gas sensors; X-ray detector technology; x-ray detectors; X-ray pulse processors; automotive air quality; interior air quality; outdoor air quality; Oxide Sensors,Electrochemical Sensors; best air quality; intelligent sensor; materials analysis applications; AQS modules AQS; leak detection applications; pulse processing instrumentation; industrial area protection; environmental gas detection; evaluation kits; Digital Pulse Processors,X-ray; scientific research institutions; Energies Mobile App; external pollution levels; X-ray analysis; EDS Detector; detector repairs; metal-oxide sensors; polluted air; environmental safety; IR source; spectroscopic applications; space entry; NO2; Industrial Safety; energy companies; end users; OEM system manufacturers; lowest waste</t>
  </si>
  <si>
    <t>ray; ir; intelligent; app; oxide; hc; detector; indoor air; indoor; pulse; detectors; system upgrades; silicon; li; eds; upgrades; electrochemical; double; kits; semiconductor; evaluation; modules; toxic; supplies sensor; signal analysis; sensor development; prevents; outdoor air; nh; materials analysis; lowest; leak detection; interior; intelligent sensor; infra red; infra; industrial safety; including automotive; humidity; gas sensors; gas detection; detection applications; confined space; confined; conductivity; automatic control; analysis system; analysis applications; variables; pollution; outdoor; leak; red; define; sensor system; health and safety; feature; module; infrared; micro; external; scientific; levels; signal; source; instrumentation; oem; thermal; manufacturers; temperature; automatic; three; waste; best; health</t>
  </si>
  <si>
    <t>f1fc90efa80639818fdf92790161f1a9</t>
  </si>
  <si>
    <t>KA-Wood Gear &amp; Machine Co.</t>
  </si>
  <si>
    <t>http://www.kawoodgear.com</t>
  </si>
  <si>
    <t>KA-Wood Gear &amp; Machine Co. manufactures precision products for aerospace, mining, automotive, wind energy, and machine tool industries. Its precision gear production includes spur, helical, and worm. The company also offers spline shafts, racks, timing belt pulleys, and sprockets. It serves defense, gearboxes/assembly, mining/wind, racks/linear travel, printing/packaging, gear, and sprocket/pulley markets. KA-Wood Gear &amp; Machine Co. was founded in 1920 and is based in Madison Heights, Michigan.</t>
  </si>
  <si>
    <t>Madison Heights</t>
  </si>
  <si>
    <t>wood; wind; racks; printing; ka; gearboxes; gear machine; gear; worm; timing; spur; sprockets; sprocket; spline; pulleys; helical; wind energy; travel; shafts; belt</t>
  </si>
  <si>
    <t>http://www.hyspeciq.com</t>
  </si>
  <si>
    <t>HySpecIQ, LLC provides high resolution hyperspectral imaging information from space. It offers hyperspectral analytics services to government, commercial customers, agricultural, and mining industries. The company is based in Washington, District of Columbia.</t>
  </si>
  <si>
    <t>resolution hyperspectral imaging; hyperspectral imaging information; hyperspectral analytics services; hyperspectral informatics; high-resolution hyperspectral information; state-of-the-art hyperspectral payload; hyperspectral remote sensing; resolution hyperspectral data; hyperspectral informatics products; HySpecIQs hyperspectral payload; hyperspectral imagery; high resolution; support tools; value information products; spectral imaging fidelity; hyperspectral-driven decision; exceptional customer value; data analytical algorithms; natural resource industries; specific business information; spectral color bands; frequent revisit capabilities; essential ground elements; U.S. government agencies; lower data collection; detailed environmental monitoring; innovative business model</t>
  </si>
  <si>
    <t>serve; remote sensing; payload; objects; insurance; imagery; hyperspectral; command and control; cloud computing; cloud; civil; big data; big; resolution hyperspectral; hyperspectral imaging; satellites; unlock; driven decision; tailored; spectral; imaging; satellite; analytical; driven; will be capable; territories; spectral imaging; specific business; solutions deliver; separately; satellite system; retrieval; resource industries; proven technology; proprietary analytics; processing and distribution; orbiting; natural resource industries; national security; latent; impractical; imaging system; hyperspectral remote sensing; hyperspectral remote; hyperspectral imaging system; hyperspectral imagery; heretofore; global oil; frequent; forecast; fidelity; exploiting; exist; exceeding; environment monitoring; denied; demonstrating; data fusion; create high; commercially; commercial clients; collection and processing; collected data; civil and commercial; capable of providing; business model; bands; archive; analytics services; agriculture and environment; technology offers; exceptional; derived; color; carry; will enable; natural resource; collected; image processing; fusion; essential; environmental monitoring; partner; government agencies; commitment; lower; elements; data collection; combines; computing; detailed; currently; capable; potential; portfolio; image; future; countries; earth; architecture</t>
  </si>
  <si>
    <t>http://www.wnr.com</t>
  </si>
  <si>
    <t>Western Refining, Inc. operates as an independent crude oil refiner and marketer of refined products. It operates through three segments: Refining, WNRL, and Retail. The Refining segment owns and operates three refineries that process crude oil and other feedstocks primarily into gasoline, diesel fuel, jet fuel, and asphalt; and sells refined products in the Mid-Atlantic region and Mexico. It markets refined products to wholesale distributors and retail chains. The WNRL segment owns and operates terminal, storage, transportation, and wholesale assets, including a fleet of crude oil, asphalt, refined product, and lubricant delivery trucks. It also distributes commercial wholesale petroleum products primarily in Arizona, Colorado, Nevada, New Mexico, and Texas. This segment serves retail fuel distributors; and the mining, construction, utility, manufacturing, transportation, aviation, and agricultural industries. The Retail segment operates retail convenience stores that sell gasoline, diesel fuel, and convenience store merchandise; and unmanned commercial fleet fueling locations located in the Southwest and Upper Great Plains regions. As of December 31, 2016, this segment operated 259 retail stores under the Giant, Western, Western Express, Howdy's, and Mustang brand names in Arizona, Colorado, New Mexico, and Texas; and 51 cardlocks located in Arizona, Colorado, New Mexico, and Texas. It also operates 170 retail convenience stores under the SuperAmerica brand, as well as supports the operations of 115 franchised retail convenience stores primarily in Minnesota and Wisconsin. In addition, this segment owns and operates SuperMomÂ’s Bakery that prepares and distributes baked goods and other prepared items. Western Refining, Inc. was founded in 1993 and is headquartered in El Paso, Texas.</t>
  </si>
  <si>
    <t>W1R (Deutsche Boerse AG); WNR (New York Stock Exchange)</t>
  </si>
  <si>
    <t>western; refined; diesel; convenience; crude oil; crude; stores; wholesale; owns; refining; gasoline; diesel fuel; asphalt; brand; fuel; fleet; wholesale distributors; upper; three segments; segment serves; retail stores; region; refining segment; names; markets refined; jet fuel; giant; fueling; express; chains; brand names; atlantic; agricultural industries; refineries; lubricant; mid; three; items; terminal; great; regions; jet; goods; trucks; store; independent; aviation; petroleum; locations; delivery</t>
  </si>
  <si>
    <t>western; refined; diesel; convenience; crude oil; crude; stores; wholesale; owns; refining; gasoline; diesel fuel; asphalt; brand; fuel; fleet; wholesale distributors; upper; three segments; segment serves; retail stores; region; refining segment; names; markets refined; jet fuel; giant; fueling; express; chains; brand names; atlantic; agricultural industries; refineries; lubricant; mid; three; items; terminal; great; regions; jet; goods; trucks; store; independent; aviation; petroleum; locations; delivery; storage; assets</t>
  </si>
  <si>
    <t>9f4f3a2f009844c5c80d482ad2ec3d4b</t>
  </si>
  <si>
    <t>Transformer Engineering, LLC</t>
  </si>
  <si>
    <t>http://www.trenco.com</t>
  </si>
  <si>
    <t>Transformer Engineering, LLC develops, manufactures, and markets customized electromagnetic components for customers in North America and internationally. The company offers clean power products, control transformers, power transformers, inductors, line reactors, machine tool transformers, and other products. It serves industrial and commercial OEM markets for wind energy, solar power, variable speed drive, uninterruptible power supply, mass transportation, machine tool, medical equipment, airport lighting, telecommunications, mining, and process control/instrumentation applications. The company was founded in 1937 and is based in Cleveland, Ohio. Transformer Engineering, LLC operates as a subsidiary of Transformer Holding LLC.</t>
  </si>
  <si>
    <t>Cleveland</t>
  </si>
  <si>
    <t>Schaffner Holding AG</t>
  </si>
  <si>
    <t>wind; transformers; transformer; variable speed; uninterruptible power supply; uninterruptible power; uninterruptible; solar power; reactors; power transformers; industrial and commercial; inductors; airport; wind energy; electromagnetic; lighting; variable; clean; mass; solar; instrumentation; customized; oem; drive; speed</t>
  </si>
  <si>
    <t>f5124fbbc8e414379b1f14d1ea1cf246</t>
  </si>
  <si>
    <t>Japan Energy Electronic Materials Inc.</t>
  </si>
  <si>
    <t>As of October 2003, Japan Energy Electronic Materials Inc. was acquired by Nippon Mining Holdings Inc. Japan Energy Electronic Materials Inc. offers oil and gas refining and metals drilling and production services. The company produces and markets gasoline, petroleum, and natural gas. It also offers gold, silver, bronze, sulfur, copper foils, thin-film materials, and precision rolling and processing machinery. In addition, the company provides information processing, engineering, waste management, transportation, and finance leasing services. Japan Energy Electronic Materials Inc. was formerly known as Japan Energy Corporation. The company was founded in 1905 and is headquartered in Tokyo, Japan.</t>
  </si>
  <si>
    <t>5014 (The Tokyo Stock Exchange)</t>
  </si>
  <si>
    <t>thin film; thin; sulfur; silver; produces and markets; processing machinery; gasoline; foils; bronze; waste management; leasing; rolling; film; natural gas; refining; copper; gold; petroleum; produces; waste</t>
  </si>
  <si>
    <t>http://www.smtcl.com</t>
  </si>
  <si>
    <t>Shenyang Machine Tool Co., Ltd. engages in metal-cutting machine tools, covering cars milling, boring, and drilling businesses in China and internationally. The company operates through Machine Tools and Supporting Machine Tools segments. It offers horizontal and vertical lathes, and turning and milling centers, as well as special machinery, including pipe thread, hub, and wheelset laches; and axle, differential case, pipe coupling, and sucker rod machines, as well as machining units using turning in place of grounding. The company also provides gantry type machining centers, horizontal billing and boring machining centers, vertical machining centers, and high speed machining centers; CNC milling and boring lathes/machining centers; and CNC drilling machines. It serves automobile, wind energy, aviation, coal mine machinery, shipbuilding, electronics, rail transport, and engineering machinery industries. The company was founded in 1993 and is based in Shenyang, China. Shenyang Machine Tool Co., Ltd. is a subsidiary of Shenyang Machine Tool (Group) Co., Ltd.</t>
  </si>
  <si>
    <t>000410 (Shenzhen Stock Exchange); SYAM.F (Pink Sheets LLC); 000410 (Shenzhen Stock Exchange - Shenzhen-Hong Kong Stock Connect)</t>
  </si>
  <si>
    <t>wind; milling; metal cutting; machining centers; machining; lathes; cnc; cars; axle; automobile; boring; horizontal; centers; turning; vertical; well as special; vertical machining centers; vertical machining; vertical lathes; thread; serves automobile; mine machinery; milling and boring; metal cutting machine; machinery industries; horizontal and vertical; grounding; gantry; engineering machinery; drilling machines; cutting machine; coupling; coal mine machinery; cnc milling; billing; wind energy; differential; shipbuilding; hub; covering; high speed; aviation; type; cutting; speed</t>
  </si>
  <si>
    <t>1024e351a20060e1b0e59f84340e064b</t>
  </si>
  <si>
    <t>BAE Systems Integrated Defense Solutions, Inc.</t>
  </si>
  <si>
    <t>BAE Systems Integrated Defense Solutions, Inc. develops and provides electronic and information technology products, systems, and services to the Department of Defense, other United States government agencies, foreign governments, and commercial customers. The company offers tactical products and services including mine countermeasures; chemical detection; camouflage; expendable countermeasures and dispenser systems; combat systems; and systems integration for air, space, land, and seagoing platforms and systems. It offers information systems, including enterprise systems, mission management, imagery products and services, such as softcopy mapping, charting, and geodesy, image-processing ground stations, interpretation and analysis centers, and test and space systems; aerospace products, including electronic warfare products and flight systems; and systems technologies comprising shipboard combat systems integration, command, control, and communications engineering services; and range systems and support. The company develops aircraft countermeasures dispenser systems capable of dispensing chaff, flares, active radio frequency decoys, and other decoys from military aircraft. In addition, it develops and manufactures chaff and flare decoys, which are ejected from countermeasures dispenser systems to protect aircraft, ships, and personnel from radar-guided or heat-seeking missiles. The company further offers radar warning systems, heads-up displays, mine neutralization and detection systems, and camouflage systems. The company was formerly known as Tracor, Inc. and changed its name to BAE Systems Integrated Defense Solutions, Inc. in November 1999. The company was founded in 1955 and is based in Austin, Texas. BAE Systems Integrated Defense Solutions, Inc. operates as a subsidiary of BAE Systems plc.</t>
  </si>
  <si>
    <t>BAE Systems plc</t>
  </si>
  <si>
    <t>TTRR (Nasdaq Global Market)</t>
  </si>
  <si>
    <t>warfare; radio frequency; radio; personnel; land; imagery; heat; frequency; flight; countermeasures; combat; aircraft; dispenser; decoys; integrated defense; combat systems; bae systems; bae; radar; warning systems; systems capable; shipboard; seeking; offers tactical; neutralization; missiles; mine neutralization; mine countermeasures; military aircraft; ground stations; foreign governments; foreign; flares; expendable; electronic warfare; dispensing; chemical detection; charting; protect; guided; interpretation; heads; image processing; governments; displays; department of defense; warning; detection systems; government agencies; develops and manufactures</t>
  </si>
  <si>
    <t>warfare; radio frequency; radio; personnel; land; imagery; heat; frequency; flight; countermeasures; combat; aircraft; dispenser; decoys; integrated defense; combat systems; bae systems; bae; radar; warning systems; systems capable; shipboard; seeking; offers tactical; neutralization; missiles; mine neutralization; mine countermeasures; military aircraft; ground stations; foreign governments; foreign; flares; expendable; electronic warfare; dispensing; chemical detection; charting; protect; guided; interpretation; heads; image processing; governments; displays; department of defense; warning; detection systems; government agencies; develops and manufactures; ships; tactical; department; active; capable; centers; image; agencies; stations; command; mission; platforms</t>
  </si>
  <si>
    <t>http://www.dn2k.com</t>
  </si>
  <si>
    <t>DN2K, LLC develops machine-to-machine remote monitoring and management systems that allow customers to monitor the real-time performance and operations of remote assets. The company offers DWorks, a software-as-a-service platform that aggregates various sources of business data into a single graphically-rich visualization that is securely displayed on a computer, tablet, or smartphone. Its DWorks Solution Suite for agriculture applications aggregates field data from machine telematics, irrigation systems, and grain management systems in remote locations; and DWorks Solution Suite for oil and gas applications aggregates drilling and downstream systems, sensors, GPS, RFID, and probes from remote locations. The companyÂ’s technology solutions include remote operations management, maintenance management, video management, and integrated communications. It serves agriculture/precision agriculture, healthcare, energy, manufacturing, mining, oil and gas, transportation, telecommunications, security, smart grid, and government industries/companies; and enterprises, public works and municipalities, data centers, utilities, and industrial sectors worldwide. The company was incorporated in 2011 and is based in Greenwood Village, Colorado.</t>
  </si>
  <si>
    <t>DN2K; network bandwidth; minimum network bandwidth; traditional satellite bandwidth; network bandwidth requirements.; available satellite bandwidth; bandwidth usage; high quality; traditional bandwidth; DN2K solution framework; high quality video; routine maintenance reminders; mission critical assets; Global Broadband communications; innovative management options; operational data; PCV valve; Network Operations Center; highly secure methods; optimal condition; ground cable networks; AdHoc mobile networks; high level alerts; Redundant Communications Networks; Smart Devices; large amounts; Intuitive user interface; harsh operating conditions; infrequent oil changes; prohibitive communications costs; visual information display; major communications infrastructure; secure M2M Software-as-a-Service; DN2K products; Ka band broadband; global SCADA systems; real time allocation; alarm trigger conditions; intelligent gateway devices; DN2K team; right network; network providers; maintenance types; Preventative Maintenance; satellite network; video uses; video physics; network devices</t>
  </si>
  <si>
    <t>valve; smart; remotely; radio; predictive; paths; networks; monitored; monitor; limit; intelligent; command and control; cameras; cable; bandwidth; pm; pdm; allocate; band; replace; smart devices; remotely monitor; recommendation; preventing; predictive maintenance; planned; operational data; simultaneously; broadband; example; satellite; links; needed; frame; alarms; signals; maximize; display; creates; alerts; alarm; type; offering; assets; allow; command; center; operational; years experience; wi fi; wi; week; warranties; visibility and control; video transmission; video cameras; unplanned; type of data; turns; triggers; trigger; transmissions; time monitoring; thresholds; terrestrial networks; survival; supply logistics; substantial; streaming; software based; smart phones; simplicity; sight radio; sensor monitoring; scheduled; scalability; satellite network; satellite communications; routine; remote command; remote assets; reminders; referred; redundant; redundancy; real time monitoring; provide monitoring; prohibitive; probes; prices; preventative maintenance; prevent damage; planet; piece of equipment; piece; physics; phones and tablets; personal computers; overload; normal</t>
  </si>
  <si>
    <t>859c57e884c3b91bb47ed5bee463f3cc</t>
  </si>
  <si>
    <t>Codium Pty Ltd.</t>
  </si>
  <si>
    <t>http://www.codium.com.au</t>
  </si>
  <si>
    <t>Codium Pty Ltd. provides software development and support services. The company offers services in the areas of cloud application development, process automation, software integration and implementation, mobile application development, hosting and software support, Internet of Things, software led business transformation, big data and data analytics, and MICROSOFT access development. It serves communications, media, technology, agri business, building, construction, real estate, education, energy, resources, financial services, government, food services, hotels/motels, insurance and risk services, mining, NGO, not-for-profit, professional services, and retail sectors. Codium Pty Ltd. has strategic partnerships with IBM, Google, Amazon, and Telstra. The company was founded in 2009 and is based in Adelaide, Australia.</t>
  </si>
  <si>
    <t>Adelaide</t>
  </si>
  <si>
    <t>things; internet of things; integration and implementation; insurance; hosting; data analytics; cloud; big data; big; agri; microsoft; hotels; profit; process automation; transformation; professional services; led; real estate; media; estate; professional</t>
  </si>
  <si>
    <t>027ee318bab84f1478a02483e84bfdc8</t>
  </si>
  <si>
    <t>holley &amp; associates (pty) ltd</t>
  </si>
  <si>
    <t>http://www.holleyassociates.com</t>
  </si>
  <si>
    <t>holley &amp; associates (pty) ltd offers civil and structural engineering consulting services to the mining industry. The company provides structural designing and analytics, civil designing, and structural and civil auditing services. Additionally, it offers foundation designing and bending schedule preparation services. The company is based in Sunninghill, South Africa. holley &amp; associates (pty) ltd operates as a subsidiary of DRA Mineral Projects (Proprietary) Limited.</t>
  </si>
  <si>
    <t>Sunninghill</t>
  </si>
  <si>
    <t>designing; civil; preparation services; offers civil; bending; auditing; associates; foundation; schedule; preparation; additionally</t>
  </si>
  <si>
    <t>d1774d092769ca4ba470d6e51aad8198</t>
  </si>
  <si>
    <t>1st Choice Security Solutions, Inc.</t>
  </si>
  <si>
    <t>http://www.1stchoicesecuritysolutions.com</t>
  </si>
  <si>
    <t>1st Choice Security Solutions, Inc. distributes ultra long range hands-free radio frequency identification readers, tags, accessories, and software for vehicle identification, asset loss prevention and real-time inventory, visitor and employee monitoring, and emergency evacuation and mustering applications. It also provides ultrasound real-time location systems, wireless access controls for gates and doors, CCTL cargo/trailer alarm locks, and GPS tracking and inmate house arrest systems. The company offers its products for use in various applications, including fleet management, mining, aviation, containers, emergency evacuation/mustering, military/government, schools/universities, prisons, assets, museums, and gated communities. It serves installing dealers, wholesale distributors, vertical market systems, integrators, and private label strategic partners through a network of authorized distributors worldwide. The company is based in Peachtree City, Georgia.</t>
  </si>
  <si>
    <t>Peachtree City</t>
  </si>
  <si>
    <t>choice security solutions; ultra long range; asset loss prevention; inmate house arrest; Hands-Free RFID Readers; real-time location systems; ultrasound real-time location; emergency evacuation; vehicle identification; Long Range RFID; range hands-free radio; SECURITY SOLUTIONS PRODUCTS; RFID- Security expertise; Security Solutions product; frequency identification readers; wireless access controls; Long Range RFID.; house arrest systems; Long Range Personnel; wireless two-way Wiegand; Technology project solutions; Choices Security Solution; vertical market systems; fleet management; RF Wireless products; emergency evacuation/mustering; Wireless Wiegand Access; CCTL cargo/trailer alarm; Arrest Systems. security; employee monitoring; technical support staff; Customer Service staff; real-time inventory; gps tracking; Custom Project Consulting; Access Control Panels; technical help questions; multiple product lines; RFID project; OEM Supplier; Wireless Solutions; Mustering Applications; common RFID; best solutions; various applications; Visitor Tracking; Personnel Identification; wholesale distributors; training staff; private label</t>
  </si>
  <si>
    <t>tags; st; rfid tags; rfid; rf; readers; radio frequency identification; radio frequency; radio; petrochemical; personnel; integrators; identification; frequency identification; frequency; care; security solutions; evacuation; choice; long range; visitor; hands free; hands; gates; doors; prevention; ultra; ultrasound; time location systems; time location; rfid readers; real time location; questions; prisons; location systems; gps tracking; fleet management; communities; inventory; staff; schools; loss; employee; supplier; call; free; emergency; house; tracking; wireless; fleet; aviation; best; oem; gps; wireless solutions; wholesale distributors; walk; utilized; universities; trailer; time and attendance; tech support; strategic partners; responses; product technology; product lines; pride; pm; personnel tracking; offer a wide; network of authorized; monitoring and emergency; locks; level of service; invaluable; installing; highest level; est; efficient and accurate; determine the best; choices; authorized distributors; authorized; answer; location; university; ultrasonic; attendance; meets; health care; control panels; wholesale; phone; dealers; cargo; wide variety; price; assets; evaluate</t>
  </si>
  <si>
    <t>99b00bd4-edb4-e541-4362-a8bb5209629d</t>
  </si>
  <si>
    <t>Zoneding Machine</t>
  </si>
  <si>
    <t>http://www.zoneding.com</t>
  </si>
  <si>
    <t>Zoneding Machine is a professional manufacturer of mining, crushing, screening and drying equipments. Zhengzhou Zhongding Heavy Duty Machine Manufacturing Co., Ltd. (Zoneding Machine) is a professional manufacturer of mining, crushing, screening and drying equipments, with a long-term supply of ore dressing and gravel aggregate industries with crushers, vibrating screens, washing equipments and belt conveyors, etc.  Zoneding Machine persists in providing highly customized solutions according to different requirements, including single machines, fixed and mobile workstations and complete production lines.  While expanding domestic market percentage constantly, Zoneding products are being exported to Europe, Africa, Central Asia, Southeast Asia, South America, North America, Australia and so on, more than 130 countries and regions totally.
Based in Zhengzhou Mazhai Industrial Zone, Zoneding Machine has over 20 yearsâ€™ experience in designing, researching and manufaturing mining equipments, and the team with advance technology and professional service powers the development of Zoneding Machine.  Nowadays, Zoneding Machine keeps all productsâ€™ design, production, assembly and inspection strictly according to the ISO9001:2008 standard.  Zoneding Machine always adheres to independent innovation and invests more than 3% of total sales to R&amp;D annually.</t>
  </si>
  <si>
    <t>Henan</t>
  </si>
  <si>
    <t>manufacturer of mining; inspection; drying; crushing; manufacturer; professional; years experience; workstations; washing; vibrating; totally; strictly; southeast; researching; production lines; percentage; nowadays; heavy duty machine; gravel; exported; experience in designing; duty machine; dressing; customized solutions; countries and regions; constantly; belt conveyors; annually; adheres; expanding; iso; domestic; crushers; screens; zone; advance; regions; aggregate; belt; long term; designing; conveyors; central; total; independent; heavy duty; ore; term; countries; duty</t>
  </si>
  <si>
    <t>manufacturer of mining; inspection; drying; crushing; manufacturer; professional; years experience; workstations; washing; vibrating; totally; strictly; southeast; researching; production lines; percentage; nowadays; heavy duty machine; gravel; exported; experience in designing; duty machine; dressing; customized solutions; countries and regions; constantly; belt conveyors; annually; adheres; expanding; iso; domestic; crushers; screens; zone; advance; regions; aggregate; belt; long term; designing; conveyors; central; total; independent; heavy duty; ore; term; countries; duty; customized; lines; years; team; fixed; requirements</t>
  </si>
  <si>
    <t>Certain data and content provided by https://www.crunchbase.com/organization/zoneding-machine</t>
  </si>
  <si>
    <t>http://www.componenta.com</t>
  </si>
  <si>
    <t>Componenta Corporation, together with its subsidiaries, provides casting components and solutions in Europe. It operates through three segments: Foundry Division, Machine Shop Division, and Aluminum Division. The company also offers forging and machining components. In addition, it provides engineering and supply chain services. The company serves heavy trucks, construction and mining, machine building, agricultural machinery, and automotive industries, as well as wind power industries. Componenta Corporation was founded in 1918 and is headquartered in Helsinki, Finland.</t>
  </si>
  <si>
    <t>CTH1V (OMX Nordic Exchange Helsinki); 0E2J (London Stock Exchange); CTH1VH (BATS &amp;#x27;Chi-X Europe&amp;#x27;)</t>
  </si>
  <si>
    <t>wind power; wind; well as wind; three segments; offers forging; machining; machine shop; heavy trucks; casting components; casting; automotive industries; agricultural machinery; construction and mining; forging; foundry; shop; machine building; trucks; aluminum; corporation; three</t>
  </si>
  <si>
    <t>93b105e3167a84f0c65127cf33cf48eb</t>
  </si>
  <si>
    <t>SICK AG</t>
  </si>
  <si>
    <t>http://www.sick.com</t>
  </si>
  <si>
    <t>SICK AG develops, produces, and markets sensors, systems, and services for industrial automation technology worldwide. The company operates in three business fields: Factory Automation, Logistics Automation, and Process Automation. Its product portfolio includes photoelectric, proximity, magnetic cylinder, fluid, registration, and distance sensors; analyzer solutions; identification, detection and ranging, and safe sensor control solutions; system solutions; gas analyzers; ultrasonic gas flow measuring devices; motor feedback systems; encoders; opto-electronic protective devices; safety switches; automation light grids; and 2D and 3D vision cameras, as well as software solutions and services. SICK AG serves customers in the airport, automotive, beverage, building automation, cement, chemical, consumer goods, courier, express, postal and cargo, electronics, food, gas, machine tools, maritime, metal and steel, mining, packaging, part supplier, pharma and cosmetics, rubber and plastic, port, power plant, print, pulp and paper, solar, storage and conveyor, traffic, warehouse and distribution, waste, and wood industries. The company was founded in 1946 and is headquartered in Waldkirch, Germany.</t>
  </si>
  <si>
    <t>Waldkirch</t>
  </si>
  <si>
    <t>723720 (Unquoted security)</t>
  </si>
  <si>
    <t>well as software; three business; software solutions; registration; proximity; product portfolio; portfolio includes; photoelectric; measuring devices; industrial automation; identification; grids; gas flow; factory automation; encoders; detection and ranging; cylinder; cameras; automation technology; ag develops; ultrasonic; solutions and services; protective; process automation; ag; feedback; factory; distance; magnetic; ranging; portfolio; motor; measuring; flow; fields; vision; three; produces; light; logistics</t>
  </si>
  <si>
    <t>5167ccf321ba0a0b8f066241ecced31b</t>
  </si>
  <si>
    <t>Ningxia Tiandi Northwest Coal Machine Limited Company</t>
  </si>
  <si>
    <t>http://www.tdxbmj.cn</t>
  </si>
  <si>
    <t>Ningxia Tiandi Northwest Coal Machine Limited Company designs, develops, and manufactures coal mine belt conveyors in China. The company also offers after-sales services. It also exports products to the Russian Federation, Mongolia, Ukraine, Laos, Uzbekistan, Indonesia, Vietnam, India, Kazakhstan, etc. The company is headquartered in Shizuishan, China. Ningxia Tiandi Northwest Coal Machine Limited Company operates as a subsidiary of Tiandi Science &amp; Technology Co., Ltd.</t>
  </si>
  <si>
    <t>Shizuishan</t>
  </si>
  <si>
    <t>Ningxia Hui Province</t>
  </si>
  <si>
    <t>China Coal Technology &amp; Engineering Group Corp</t>
  </si>
  <si>
    <t>sales services; ningxia; coal machine; belt conveyors; belt; exports; conveyors</t>
  </si>
  <si>
    <t>b8d07be60e3f4877a1dab04ed9400705</t>
  </si>
  <si>
    <t>New Concept Technology Inc.</t>
  </si>
  <si>
    <t>http://www.newconceptmfg.com</t>
  </si>
  <si>
    <t>New Concept Technology Inc. produces precision stampings, conventional moldings, insert moldings, reel to reel insert moldings, and integrated assemblies for telecommunication, computer, consumer electronics medical, automotive, commercial, and aerospace/defense industries. The company offers design, engineering, process development, fabrication, and manufacturing services. Its products include computer connectors, medical devices, automotive sensors, and mining components. The company was founded in 1985 and is based in Emigsville, Pennsylvania. New Concept Technology Inc. operates as a former subsidiary of Connector Service Corp.</t>
  </si>
  <si>
    <t>Emigsville</t>
  </si>
  <si>
    <t>reel; insert; concept technology; stampings; produces precision; medical devices; defense industries; consumer electronics; computer; connectors; conventional; consumer; produces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</si>
</sst>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6"/>
      <color theme="1"/>
      <name val="Calibri"/>
      <family val="2"/>
      <scheme val="minor"/>
    </font>
    <font>
      <b/>
      <sz val="16"/>
      <color theme="0"/>
      <name val="Calibri"/>
      <family val="2"/>
      <scheme val="minor"/>
    </font>
    <font>
      <sz val="16"/>
      <color rgb="FF00B050"/>
      <name val="Calibri (Body)"/>
    </font>
    <font>
      <sz val="16"/>
      <color theme="5"/>
      <name val="Calibri (Body)"/>
    </font>
    <font>
      <sz val="16"/>
      <color rgb="FF7030A0"/>
      <name val="Calibri (Body)"/>
    </font>
    <font>
      <sz val="16"/>
      <color rgb="FF0070C0"/>
      <name val="Calibri (Body)"/>
    </font>
    <font>
      <sz val="16"/>
      <color rgb="FFC00000"/>
      <name val="Calibri (Body)"/>
    </font>
    <font>
      <sz val="16"/>
      <color theme="0" tint="-0.499984740745262"/>
      <name val="Calibri (Body)"/>
    </font>
  </fonts>
  <fills count="10">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247649"/>
        <bgColor indexed="64"/>
      </patternFill>
    </fill>
    <fill>
      <patternFill patternType="solid">
        <fgColor rgb="FFC00000"/>
        <bgColor indexed="64"/>
      </patternFill>
    </fill>
    <fill>
      <patternFill patternType="solid">
        <fgColor rgb="FFD9E1F2"/>
        <bgColor rgb="FF000000"/>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0" fillId="0" borderId="0" xfId="0" applyAlignment="1">
      <alignment wrapText="1"/>
    </xf>
    <xf numFmtId="11" fontId="0" fillId="0" borderId="0" xfId="0" applyNumberFormat="1"/>
    <xf numFmtId="14" fontId="0" fillId="0" borderId="0" xfId="0" applyNumberFormat="1"/>
    <xf numFmtId="0" fontId="3" fillId="0" borderId="0" xfId="0" applyFont="1" applyAlignment="1">
      <alignment horizontal="center" vertical="center"/>
    </xf>
    <xf numFmtId="0" fontId="0" fillId="0" borderId="0" xfId="0" applyNumberFormat="1" applyAlignment="1">
      <alignment horizontal="center" wrapText="1"/>
    </xf>
    <xf numFmtId="0" fontId="0" fillId="0" borderId="0" xfId="0" applyAlignment="1">
      <alignment horizontal="center" wrapText="1"/>
    </xf>
    <xf numFmtId="0" fontId="3" fillId="2" borderId="0" xfId="0" applyFont="1" applyFill="1" applyAlignment="1">
      <alignment horizontal="center"/>
    </xf>
    <xf numFmtId="0" fontId="0" fillId="2" borderId="0" xfId="0" applyFill="1"/>
    <xf numFmtId="0" fontId="2" fillId="3" borderId="0" xfId="0" applyFont="1" applyFill="1" applyAlignment="1">
      <alignment horizontal="center" vertical="center" wrapText="1"/>
    </xf>
    <xf numFmtId="9" fontId="2" fillId="6" borderId="0" xfId="1" applyFont="1" applyFill="1" applyAlignment="1">
      <alignment horizontal="center" vertical="center" wrapText="1"/>
    </xf>
    <xf numFmtId="9" fontId="0" fillId="0" borderId="0" xfId="1" applyFont="1"/>
    <xf numFmtId="0" fontId="2" fillId="7" borderId="0" xfId="0" applyNumberFormat="1" applyFont="1" applyFill="1" applyAlignment="1">
      <alignment horizontal="center" vertical="center" wrapText="1"/>
    </xf>
    <xf numFmtId="0" fontId="3" fillId="0" borderId="0" xfId="0" applyNumberFormat="1" applyFont="1"/>
    <xf numFmtId="0" fontId="3" fillId="0" borderId="0" xfId="1" applyNumberFormat="1" applyFont="1"/>
    <xf numFmtId="0" fontId="3" fillId="2" borderId="0" xfId="0" applyFont="1" applyFill="1"/>
    <xf numFmtId="0" fontId="0" fillId="2" borderId="0" xfId="0" applyFont="1" applyFill="1"/>
    <xf numFmtId="0" fontId="3" fillId="0" borderId="0" xfId="0" applyFont="1" applyFill="1"/>
    <xf numFmtId="0" fontId="6" fillId="8" borderId="0" xfId="0" applyFont="1" applyFill="1" applyAlignment="1">
      <alignment horizontal="center"/>
    </xf>
    <xf numFmtId="0" fontId="7" fillId="8" borderId="0" xfId="0" applyFont="1" applyFill="1"/>
    <xf numFmtId="0" fontId="7" fillId="0" borderId="0" xfId="0" applyFont="1"/>
    <xf numFmtId="0" fontId="8" fillId="0" borderId="0" xfId="0" applyFont="1"/>
    <xf numFmtId="0" fontId="8" fillId="0" borderId="1" xfId="0" applyFont="1" applyBorder="1"/>
    <xf numFmtId="0" fontId="8" fillId="0" borderId="1" xfId="0" applyFont="1" applyBorder="1" applyAlignment="1">
      <alignment horizontal="center"/>
    </xf>
    <xf numFmtId="0" fontId="8" fillId="0" borderId="0" xfId="0" applyFont="1" applyAlignment="1">
      <alignment horizontal="center"/>
    </xf>
    <xf numFmtId="0" fontId="9" fillId="9" borderId="1" xfId="0" applyFont="1" applyFill="1" applyBorder="1" applyAlignment="1">
      <alignment horizontal="center"/>
    </xf>
    <xf numFmtId="0" fontId="0" fillId="0" borderId="0" xfId="0" applyFill="1"/>
    <xf numFmtId="0" fontId="3" fillId="4" borderId="0" xfId="0" applyFont="1" applyFill="1" applyAlignment="1">
      <alignment horizontal="center"/>
    </xf>
    <xf numFmtId="9" fontId="3" fillId="5" borderId="0" xfId="1" applyFont="1" applyFill="1" applyAlignment="1">
      <alignment horizontal="center"/>
    </xf>
    <xf numFmtId="0" fontId="0" fillId="0" borderId="0" xfId="0" applyFill="1" applyAlignment="1">
      <alignment horizontal="center" wrapText="1"/>
    </xf>
    <xf numFmtId="0" fontId="0" fillId="0" borderId="0" xfId="0" applyNumberFormat="1" applyFill="1" applyAlignment="1">
      <alignment horizontal="center" wrapText="1"/>
    </xf>
    <xf numFmtId="14" fontId="0" fillId="0" borderId="0" xfId="0" applyNumberFormat="1" applyFill="1" applyAlignment="1">
      <alignment horizontal="center" wrapText="1"/>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6" sqref="B6"/>
    </sheetView>
  </sheetViews>
  <sheetFormatPr baseColWidth="10" defaultRowHeight="21" x14ac:dyDescent="0.25"/>
  <cols>
    <col min="1" max="1" width="10.83203125" style="24"/>
    <col min="2" max="2" width="150.5" style="21" bestFit="1" customWidth="1"/>
    <col min="3" max="16384" width="10.83203125" style="21"/>
  </cols>
  <sheetData>
    <row r="1" spans="1:2" x14ac:dyDescent="0.25">
      <c r="A1" s="25" t="s">
        <v>241</v>
      </c>
      <c r="B1" s="25" t="s">
        <v>242</v>
      </c>
    </row>
    <row r="2" spans="1:2" x14ac:dyDescent="0.25">
      <c r="A2" s="23">
        <v>1</v>
      </c>
      <c r="B2" s="22" t="s">
        <v>247</v>
      </c>
    </row>
    <row r="3" spans="1:2" x14ac:dyDescent="0.25">
      <c r="A3" s="23">
        <v>2</v>
      </c>
      <c r="B3" s="22" t="s">
        <v>239</v>
      </c>
    </row>
    <row r="4" spans="1:2" x14ac:dyDescent="0.25">
      <c r="A4" s="23">
        <v>3</v>
      </c>
      <c r="B4" s="22" t="s">
        <v>243</v>
      </c>
    </row>
    <row r="5" spans="1:2" x14ac:dyDescent="0.25">
      <c r="A5" s="23">
        <v>4</v>
      </c>
      <c r="B5" s="22" t="s">
        <v>240</v>
      </c>
    </row>
    <row r="6" spans="1:2" x14ac:dyDescent="0.25">
      <c r="A6" s="23">
        <v>5</v>
      </c>
      <c r="B6" s="22" t="s">
        <v>244</v>
      </c>
    </row>
    <row r="7" spans="1:2" x14ac:dyDescent="0.25">
      <c r="A7" s="23">
        <v>6</v>
      </c>
      <c r="B7" s="22" t="s">
        <v>245</v>
      </c>
    </row>
    <row r="8" spans="1:2" x14ac:dyDescent="0.25">
      <c r="A8" s="23">
        <v>7</v>
      </c>
      <c r="B8" s="22" t="s">
        <v>249</v>
      </c>
    </row>
    <row r="9" spans="1:2" x14ac:dyDescent="0.25">
      <c r="A9" s="23">
        <v>8</v>
      </c>
      <c r="B9" s="22" t="s">
        <v>250</v>
      </c>
    </row>
    <row r="10" spans="1:2" x14ac:dyDescent="0.25">
      <c r="A10" s="23">
        <v>9</v>
      </c>
      <c r="B10" s="22" t="s">
        <v>246</v>
      </c>
    </row>
    <row r="11" spans="1:2" x14ac:dyDescent="0.25">
      <c r="A11" s="23">
        <v>10</v>
      </c>
      <c r="B11" s="22" t="s">
        <v>251</v>
      </c>
    </row>
    <row r="12" spans="1:2" x14ac:dyDescent="0.25">
      <c r="A12" s="23">
        <v>11</v>
      </c>
      <c r="B12" s="22"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AL584"/>
  <sheetViews>
    <sheetView workbookViewId="0"/>
  </sheetViews>
  <sheetFormatPr baseColWidth="10" defaultRowHeight="16" x14ac:dyDescent="0.2"/>
  <sheetData>
    <row r="1" spans="1:38" x14ac:dyDescent="0.2">
      <c r="A1" t="s">
        <v>1006</v>
      </c>
      <c r="B1" t="s">
        <v>0</v>
      </c>
      <c r="C1" t="s">
        <v>1</v>
      </c>
      <c r="D1" t="s">
        <v>1007</v>
      </c>
      <c r="E1" t="s">
        <v>2</v>
      </c>
      <c r="F1" t="s">
        <v>1008</v>
      </c>
      <c r="G1" t="s">
        <v>1009</v>
      </c>
      <c r="H1" t="s">
        <v>1010</v>
      </c>
      <c r="I1" t="s">
        <v>1011</v>
      </c>
      <c r="J1" t="s">
        <v>1012</v>
      </c>
      <c r="K1" t="s">
        <v>1013</v>
      </c>
      <c r="L1" t="s">
        <v>1014</v>
      </c>
      <c r="M1" t="s">
        <v>1015</v>
      </c>
      <c r="N1" t="s">
        <v>1016</v>
      </c>
      <c r="O1" t="s">
        <v>1017</v>
      </c>
      <c r="P1" t="s">
        <v>1018</v>
      </c>
      <c r="Q1" t="s">
        <v>1019</v>
      </c>
      <c r="R1" t="s">
        <v>1020</v>
      </c>
      <c r="S1" t="s">
        <v>1021</v>
      </c>
      <c r="T1" t="s">
        <v>1022</v>
      </c>
      <c r="U1" t="s">
        <v>1023</v>
      </c>
      <c r="V1" t="s">
        <v>1024</v>
      </c>
      <c r="W1" t="s">
        <v>1025</v>
      </c>
      <c r="X1" t="s">
        <v>1026</v>
      </c>
      <c r="Y1" t="s">
        <v>1027</v>
      </c>
      <c r="Z1" t="s">
        <v>1028</v>
      </c>
      <c r="AA1" t="s">
        <v>1029</v>
      </c>
      <c r="AB1" t="s">
        <v>1030</v>
      </c>
      <c r="AC1" t="s">
        <v>1031</v>
      </c>
      <c r="AD1" t="s">
        <v>1032</v>
      </c>
      <c r="AE1" t="s">
        <v>1033</v>
      </c>
      <c r="AF1" t="s">
        <v>1034</v>
      </c>
      <c r="AG1" t="s">
        <v>1035</v>
      </c>
      <c r="AH1" t="s">
        <v>1036</v>
      </c>
      <c r="AI1" t="s">
        <v>1037</v>
      </c>
      <c r="AJ1" t="s">
        <v>1038</v>
      </c>
      <c r="AK1" t="s">
        <v>1039</v>
      </c>
      <c r="AL1" t="s">
        <v>1040</v>
      </c>
    </row>
    <row r="2" spans="1:38" x14ac:dyDescent="0.2">
      <c r="A2">
        <v>0</v>
      </c>
      <c r="B2" t="s">
        <v>1041</v>
      </c>
      <c r="C2" t="s">
        <v>1042</v>
      </c>
      <c r="D2" t="s">
        <v>1043</v>
      </c>
      <c r="E2" t="s">
        <v>1044</v>
      </c>
      <c r="G2" t="s">
        <v>1045</v>
      </c>
      <c r="H2" t="s">
        <v>1046</v>
      </c>
      <c r="I2" t="s">
        <v>3</v>
      </c>
      <c r="J2" t="s">
        <v>4</v>
      </c>
      <c r="K2" t="s">
        <v>5</v>
      </c>
      <c r="L2" t="s">
        <v>1047</v>
      </c>
      <c r="M2" t="s">
        <v>1048</v>
      </c>
      <c r="N2" t="s">
        <v>1049</v>
      </c>
      <c r="O2">
        <v>48</v>
      </c>
      <c r="R2" t="s">
        <v>1050</v>
      </c>
      <c r="W2" t="s">
        <v>1050</v>
      </c>
      <c r="Z2" t="s">
        <v>1050</v>
      </c>
      <c r="AB2" t="s">
        <v>1051</v>
      </c>
      <c r="AC2" t="s">
        <v>1051</v>
      </c>
      <c r="AD2">
        <v>7</v>
      </c>
      <c r="AE2">
        <v>0</v>
      </c>
      <c r="AF2">
        <v>1.71628922410444E-3</v>
      </c>
      <c r="AG2">
        <v>1345</v>
      </c>
      <c r="AH2">
        <v>8</v>
      </c>
      <c r="AI2">
        <v>1.43739730867141E-3</v>
      </c>
      <c r="AJ2" t="s">
        <v>1052</v>
      </c>
      <c r="AK2" t="s">
        <v>1053</v>
      </c>
      <c r="AL2" t="b">
        <v>0</v>
      </c>
    </row>
    <row r="3" spans="1:38" x14ac:dyDescent="0.2">
      <c r="A3">
        <v>1</v>
      </c>
      <c r="B3" t="s">
        <v>1054</v>
      </c>
      <c r="C3" t="s">
        <v>1055</v>
      </c>
      <c r="E3" t="s">
        <v>1056</v>
      </c>
      <c r="F3">
        <v>2000</v>
      </c>
      <c r="G3" t="s">
        <v>1057</v>
      </c>
      <c r="H3" t="s">
        <v>1046</v>
      </c>
      <c r="I3" t="s">
        <v>1058</v>
      </c>
      <c r="J3" t="s">
        <v>431</v>
      </c>
      <c r="K3" t="s">
        <v>6</v>
      </c>
      <c r="L3" t="s">
        <v>1059</v>
      </c>
      <c r="M3" t="s">
        <v>1060</v>
      </c>
      <c r="N3" t="s">
        <v>1061</v>
      </c>
      <c r="O3">
        <v>39</v>
      </c>
      <c r="R3" t="s">
        <v>1050</v>
      </c>
      <c r="W3" t="s">
        <v>1050</v>
      </c>
      <c r="Z3" t="s">
        <v>1050</v>
      </c>
      <c r="AB3" t="s">
        <v>1062</v>
      </c>
      <c r="AC3" t="s">
        <v>1062</v>
      </c>
      <c r="AD3">
        <v>4</v>
      </c>
      <c r="AE3">
        <v>0</v>
      </c>
      <c r="AF3">
        <v>1.28476333351125E-3</v>
      </c>
      <c r="AG3">
        <v>1575</v>
      </c>
      <c r="AH3">
        <v>6</v>
      </c>
      <c r="AI3">
        <v>1.2520886375354901E-3</v>
      </c>
      <c r="AJ3" t="s">
        <v>1052</v>
      </c>
      <c r="AK3" t="s">
        <v>1063</v>
      </c>
      <c r="AL3" t="b">
        <v>0</v>
      </c>
    </row>
    <row r="4" spans="1:38" x14ac:dyDescent="0.2">
      <c r="A4">
        <v>2</v>
      </c>
      <c r="B4" t="s">
        <v>1064</v>
      </c>
      <c r="C4" t="s">
        <v>1065</v>
      </c>
      <c r="D4" t="s">
        <v>1066</v>
      </c>
      <c r="E4" t="s">
        <v>1067</v>
      </c>
      <c r="F4">
        <v>1988</v>
      </c>
      <c r="G4" t="s">
        <v>1045</v>
      </c>
      <c r="H4" t="s">
        <v>1046</v>
      </c>
      <c r="I4" t="s">
        <v>1068</v>
      </c>
      <c r="J4" t="s">
        <v>498</v>
      </c>
      <c r="K4" t="s">
        <v>6</v>
      </c>
      <c r="L4" t="s">
        <v>1047</v>
      </c>
      <c r="M4" t="s">
        <v>1048</v>
      </c>
      <c r="N4" t="s">
        <v>1049</v>
      </c>
      <c r="O4">
        <v>42</v>
      </c>
      <c r="R4" t="s">
        <v>1050</v>
      </c>
      <c r="W4" t="s">
        <v>1050</v>
      </c>
      <c r="Z4" t="s">
        <v>1050</v>
      </c>
      <c r="AB4" t="s">
        <v>1069</v>
      </c>
      <c r="AC4" t="s">
        <v>1069</v>
      </c>
      <c r="AD4">
        <v>3</v>
      </c>
      <c r="AE4">
        <v>0.33333333333333298</v>
      </c>
      <c r="AF4">
        <v>6.2320656424889799E-4</v>
      </c>
      <c r="AG4">
        <v>565</v>
      </c>
      <c r="AH4">
        <v>1</v>
      </c>
      <c r="AI4">
        <v>7.7674931085189704E-4</v>
      </c>
      <c r="AJ4" t="s">
        <v>1052</v>
      </c>
      <c r="AK4" t="s">
        <v>1053</v>
      </c>
      <c r="AL4" t="b">
        <v>0</v>
      </c>
    </row>
    <row r="5" spans="1:38" x14ac:dyDescent="0.2">
      <c r="A5">
        <v>3</v>
      </c>
      <c r="B5" t="s">
        <v>1070</v>
      </c>
      <c r="C5" t="s">
        <v>1071</v>
      </c>
      <c r="E5" t="s">
        <v>1072</v>
      </c>
      <c r="F5">
        <v>2011</v>
      </c>
      <c r="G5" t="s">
        <v>1045</v>
      </c>
      <c r="H5" t="s">
        <v>1046</v>
      </c>
      <c r="I5" t="s">
        <v>1073</v>
      </c>
      <c r="J5" t="s">
        <v>740</v>
      </c>
      <c r="K5" t="s">
        <v>6</v>
      </c>
      <c r="L5" t="s">
        <v>1074</v>
      </c>
      <c r="M5" t="s">
        <v>1075</v>
      </c>
      <c r="N5" t="s">
        <v>1076</v>
      </c>
      <c r="O5">
        <v>2</v>
      </c>
      <c r="R5" t="s">
        <v>1050</v>
      </c>
      <c r="W5" t="s">
        <v>1050</v>
      </c>
      <c r="Z5" t="s">
        <v>1050</v>
      </c>
      <c r="AB5" t="s">
        <v>1077</v>
      </c>
      <c r="AC5" t="s">
        <v>1078</v>
      </c>
      <c r="AD5">
        <v>8</v>
      </c>
      <c r="AE5">
        <v>0</v>
      </c>
      <c r="AF5">
        <v>1.7176299283679301E-3</v>
      </c>
      <c r="AG5">
        <v>649</v>
      </c>
      <c r="AH5">
        <v>16</v>
      </c>
      <c r="AI5">
        <v>1.5828933356883501E-3</v>
      </c>
      <c r="AJ5" t="s">
        <v>1052</v>
      </c>
      <c r="AK5" t="s">
        <v>1053</v>
      </c>
      <c r="AL5" t="b">
        <v>0</v>
      </c>
    </row>
    <row r="6" spans="1:38" x14ac:dyDescent="0.2">
      <c r="A6">
        <v>4</v>
      </c>
      <c r="B6" t="s">
        <v>1079</v>
      </c>
      <c r="C6" t="s">
        <v>1080</v>
      </c>
      <c r="D6" t="s">
        <v>1081</v>
      </c>
      <c r="E6" t="s">
        <v>1082</v>
      </c>
      <c r="F6">
        <v>1996</v>
      </c>
      <c r="G6" t="s">
        <v>1045</v>
      </c>
      <c r="H6" t="s">
        <v>1046</v>
      </c>
      <c r="I6" t="s">
        <v>7</v>
      </c>
      <c r="J6" t="s">
        <v>8</v>
      </c>
      <c r="K6" t="s">
        <v>5</v>
      </c>
      <c r="L6" t="s">
        <v>1083</v>
      </c>
      <c r="M6" t="s">
        <v>1084</v>
      </c>
      <c r="N6" t="s">
        <v>1084</v>
      </c>
      <c r="O6">
        <v>13</v>
      </c>
      <c r="P6">
        <v>488958</v>
      </c>
      <c r="Q6">
        <v>1</v>
      </c>
      <c r="R6" t="s">
        <v>1085</v>
      </c>
      <c r="T6">
        <v>1</v>
      </c>
      <c r="V6">
        <v>1</v>
      </c>
      <c r="W6" t="s">
        <v>1050</v>
      </c>
      <c r="Z6" t="s">
        <v>1050</v>
      </c>
      <c r="AA6" t="s">
        <v>9</v>
      </c>
      <c r="AB6" t="s">
        <v>1086</v>
      </c>
      <c r="AC6" t="s">
        <v>1086</v>
      </c>
      <c r="AD6">
        <v>2</v>
      </c>
      <c r="AE6">
        <v>0</v>
      </c>
      <c r="AF6">
        <v>3.7903877745453201E-4</v>
      </c>
      <c r="AG6">
        <v>0</v>
      </c>
      <c r="AH6">
        <v>1</v>
      </c>
      <c r="AI6">
        <v>5.2807300941734396E-4</v>
      </c>
      <c r="AJ6" t="s">
        <v>1052</v>
      </c>
      <c r="AK6" t="s">
        <v>1063</v>
      </c>
      <c r="AL6" t="b">
        <v>0</v>
      </c>
    </row>
    <row r="7" spans="1:38" x14ac:dyDescent="0.2">
      <c r="A7">
        <v>5</v>
      </c>
      <c r="B7" t="s">
        <v>10</v>
      </c>
      <c r="C7" t="s">
        <v>11</v>
      </c>
      <c r="D7" t="s">
        <v>1087</v>
      </c>
      <c r="E7" t="s">
        <v>1088</v>
      </c>
      <c r="F7">
        <v>1911</v>
      </c>
      <c r="G7" t="s">
        <v>1089</v>
      </c>
      <c r="H7" t="s">
        <v>1046</v>
      </c>
      <c r="I7" t="s">
        <v>12</v>
      </c>
      <c r="J7" t="s">
        <v>13</v>
      </c>
      <c r="K7" t="s">
        <v>6</v>
      </c>
      <c r="L7" t="s">
        <v>1059</v>
      </c>
      <c r="M7" t="s">
        <v>1060</v>
      </c>
      <c r="N7" t="s">
        <v>1090</v>
      </c>
      <c r="O7">
        <v>3</v>
      </c>
      <c r="R7" t="s">
        <v>1050</v>
      </c>
      <c r="U7">
        <v>150000000</v>
      </c>
      <c r="V7">
        <v>1</v>
      </c>
      <c r="W7" t="s">
        <v>1091</v>
      </c>
      <c r="Z7" t="s">
        <v>1050</v>
      </c>
      <c r="AA7" t="s">
        <v>9</v>
      </c>
      <c r="AB7" t="s">
        <v>1092</v>
      </c>
      <c r="AC7" t="s">
        <v>1092</v>
      </c>
      <c r="AD7">
        <v>10</v>
      </c>
      <c r="AE7">
        <v>0</v>
      </c>
      <c r="AF7">
        <v>2.26333794112048E-3</v>
      </c>
      <c r="AG7">
        <v>1531</v>
      </c>
      <c r="AH7">
        <v>20</v>
      </c>
      <c r="AI7">
        <v>2.1306977890343899E-3</v>
      </c>
      <c r="AJ7" t="s">
        <v>1052</v>
      </c>
      <c r="AK7" t="s">
        <v>1063</v>
      </c>
      <c r="AL7" t="b">
        <v>0</v>
      </c>
    </row>
    <row r="8" spans="1:38" x14ac:dyDescent="0.2">
      <c r="A8">
        <v>7</v>
      </c>
      <c r="B8" t="s">
        <v>357</v>
      </c>
      <c r="C8" t="s">
        <v>358</v>
      </c>
      <c r="D8" t="s">
        <v>1093</v>
      </c>
      <c r="E8" t="s">
        <v>1094</v>
      </c>
      <c r="G8" t="s">
        <v>1045</v>
      </c>
      <c r="H8" t="s">
        <v>1095</v>
      </c>
      <c r="I8" t="s">
        <v>360</v>
      </c>
      <c r="J8" t="s">
        <v>359</v>
      </c>
      <c r="K8" t="s">
        <v>14</v>
      </c>
      <c r="L8" t="s">
        <v>1096</v>
      </c>
      <c r="M8" t="s">
        <v>1097</v>
      </c>
      <c r="N8" t="s">
        <v>1098</v>
      </c>
      <c r="O8">
        <v>13</v>
      </c>
      <c r="R8" t="s">
        <v>1050</v>
      </c>
      <c r="W8" t="s">
        <v>1050</v>
      </c>
      <c r="X8">
        <v>141171555</v>
      </c>
      <c r="Y8">
        <v>1</v>
      </c>
      <c r="Z8" t="s">
        <v>1099</v>
      </c>
      <c r="AA8" t="s">
        <v>305</v>
      </c>
      <c r="AB8" t="s">
        <v>1100</v>
      </c>
      <c r="AC8" t="s">
        <v>1100</v>
      </c>
      <c r="AD8">
        <v>5</v>
      </c>
      <c r="AE8">
        <v>0.19999999999999901</v>
      </c>
      <c r="AF8">
        <v>1.02695613367841E-3</v>
      </c>
      <c r="AG8">
        <v>1045</v>
      </c>
      <c r="AH8">
        <v>2</v>
      </c>
      <c r="AI8">
        <v>1.21920479669128E-3</v>
      </c>
      <c r="AJ8" t="s">
        <v>1052</v>
      </c>
      <c r="AK8" t="s">
        <v>1063</v>
      </c>
      <c r="AL8" t="b">
        <v>0</v>
      </c>
    </row>
    <row r="9" spans="1:38" x14ac:dyDescent="0.2">
      <c r="A9">
        <v>8</v>
      </c>
      <c r="B9" t="s">
        <v>1101</v>
      </c>
      <c r="C9" t="s">
        <v>1102</v>
      </c>
      <c r="D9" t="s">
        <v>1103</v>
      </c>
      <c r="E9" t="s">
        <v>1104</v>
      </c>
      <c r="F9">
        <v>2002</v>
      </c>
      <c r="G9" t="s">
        <v>1089</v>
      </c>
      <c r="H9" t="s">
        <v>1046</v>
      </c>
      <c r="I9" t="s">
        <v>1105</v>
      </c>
      <c r="K9" t="s">
        <v>466</v>
      </c>
      <c r="L9" t="s">
        <v>1106</v>
      </c>
      <c r="M9" t="s">
        <v>1107</v>
      </c>
      <c r="N9" t="s">
        <v>1108</v>
      </c>
      <c r="O9">
        <v>56</v>
      </c>
      <c r="R9" t="s">
        <v>1050</v>
      </c>
      <c r="V9">
        <v>1</v>
      </c>
      <c r="W9" t="s">
        <v>1109</v>
      </c>
      <c r="Z9" t="s">
        <v>1050</v>
      </c>
      <c r="AA9" t="s">
        <v>9</v>
      </c>
      <c r="AB9" t="s">
        <v>1110</v>
      </c>
      <c r="AC9" t="s">
        <v>1110</v>
      </c>
      <c r="AD9">
        <v>13</v>
      </c>
      <c r="AE9">
        <v>0</v>
      </c>
      <c r="AF9">
        <v>3.05058202115331E-3</v>
      </c>
      <c r="AG9">
        <v>14</v>
      </c>
      <c r="AH9">
        <v>45</v>
      </c>
      <c r="AI9">
        <v>2.3850579975019299E-3</v>
      </c>
      <c r="AJ9" t="s">
        <v>1052</v>
      </c>
      <c r="AK9" t="s">
        <v>1053</v>
      </c>
      <c r="AL9" t="b">
        <v>0</v>
      </c>
    </row>
    <row r="10" spans="1:38" ht="409" x14ac:dyDescent="0.2">
      <c r="A10">
        <v>10</v>
      </c>
      <c r="B10" t="s">
        <v>1111</v>
      </c>
      <c r="C10" t="s">
        <v>1112</v>
      </c>
      <c r="D10" t="s">
        <v>1113</v>
      </c>
      <c r="E10" s="1" t="s">
        <v>1114</v>
      </c>
      <c r="F10">
        <v>2006</v>
      </c>
      <c r="G10" t="s">
        <v>1045</v>
      </c>
      <c r="H10" t="s">
        <v>1046</v>
      </c>
      <c r="L10" t="s">
        <v>1115</v>
      </c>
      <c r="M10" t="s">
        <v>1116</v>
      </c>
      <c r="N10" t="s">
        <v>1117</v>
      </c>
      <c r="Q10">
        <v>0</v>
      </c>
      <c r="R10" t="s">
        <v>1050</v>
      </c>
      <c r="W10" t="s">
        <v>1050</v>
      </c>
      <c r="Z10" t="s">
        <v>1050</v>
      </c>
      <c r="AB10" t="s">
        <v>1118</v>
      </c>
      <c r="AC10" t="s">
        <v>1118</v>
      </c>
      <c r="AD10">
        <v>2</v>
      </c>
      <c r="AE10">
        <v>0</v>
      </c>
      <c r="AF10">
        <v>4.3294787502084499E-4</v>
      </c>
      <c r="AG10">
        <v>0</v>
      </c>
      <c r="AH10">
        <v>1</v>
      </c>
      <c r="AI10">
        <v>8.1923432700639403E-4</v>
      </c>
      <c r="AJ10" t="s">
        <v>1119</v>
      </c>
      <c r="AK10" t="s">
        <v>1063</v>
      </c>
      <c r="AL10" t="b">
        <v>0</v>
      </c>
    </row>
    <row r="11" spans="1:38" x14ac:dyDescent="0.2">
      <c r="A11">
        <v>11</v>
      </c>
      <c r="B11" t="s">
        <v>696</v>
      </c>
      <c r="C11" t="s">
        <v>697</v>
      </c>
      <c r="D11" t="s">
        <v>1120</v>
      </c>
      <c r="E11" t="s">
        <v>1121</v>
      </c>
      <c r="G11" t="s">
        <v>1045</v>
      </c>
      <c r="H11" t="s">
        <v>1046</v>
      </c>
      <c r="I11" t="s">
        <v>698</v>
      </c>
      <c r="J11" t="s">
        <v>364</v>
      </c>
      <c r="K11" t="s">
        <v>6</v>
      </c>
      <c r="L11" t="s">
        <v>1122</v>
      </c>
      <c r="M11" t="s">
        <v>1123</v>
      </c>
      <c r="N11" t="s">
        <v>1124</v>
      </c>
      <c r="O11">
        <v>8</v>
      </c>
      <c r="R11" t="s">
        <v>1050</v>
      </c>
      <c r="T11">
        <v>2</v>
      </c>
      <c r="U11">
        <v>209055259</v>
      </c>
      <c r="V11">
        <v>4</v>
      </c>
      <c r="W11" t="s">
        <v>1050</v>
      </c>
      <c r="Z11" t="s">
        <v>1050</v>
      </c>
      <c r="AA11" t="s">
        <v>9</v>
      </c>
      <c r="AB11" t="s">
        <v>1125</v>
      </c>
      <c r="AC11" t="s">
        <v>1126</v>
      </c>
      <c r="AD11">
        <v>2</v>
      </c>
      <c r="AE11">
        <v>0.5</v>
      </c>
      <c r="AF11">
        <v>3.8171991124029203E-4</v>
      </c>
      <c r="AG11">
        <v>1739</v>
      </c>
      <c r="AH11">
        <v>0</v>
      </c>
      <c r="AI11">
        <v>5.1288553684852704E-4</v>
      </c>
      <c r="AJ11" t="s">
        <v>1052</v>
      </c>
      <c r="AK11" t="s">
        <v>1053</v>
      </c>
      <c r="AL11" t="b">
        <v>0</v>
      </c>
    </row>
    <row r="12" spans="1:38" x14ac:dyDescent="0.2">
      <c r="A12">
        <v>12</v>
      </c>
      <c r="B12" t="s">
        <v>1127</v>
      </c>
      <c r="C12" t="s">
        <v>1128</v>
      </c>
      <c r="E12" t="s">
        <v>1129</v>
      </c>
      <c r="G12" t="s">
        <v>1089</v>
      </c>
      <c r="H12" t="s">
        <v>1046</v>
      </c>
      <c r="K12" t="s">
        <v>14</v>
      </c>
      <c r="L12" t="s">
        <v>1130</v>
      </c>
      <c r="M12" t="s">
        <v>1131</v>
      </c>
      <c r="N12" t="s">
        <v>1132</v>
      </c>
      <c r="O12">
        <v>6</v>
      </c>
      <c r="R12" t="s">
        <v>1050</v>
      </c>
      <c r="U12">
        <v>677230</v>
      </c>
      <c r="V12">
        <v>1</v>
      </c>
      <c r="W12" t="s">
        <v>1133</v>
      </c>
      <c r="Z12" t="s">
        <v>1050</v>
      </c>
      <c r="AA12" t="s">
        <v>9</v>
      </c>
      <c r="AB12" t="s">
        <v>1134</v>
      </c>
      <c r="AC12" t="s">
        <v>1134</v>
      </c>
      <c r="AD12">
        <v>12</v>
      </c>
      <c r="AE12">
        <v>0</v>
      </c>
      <c r="AF12">
        <v>2.9557489800477502E-3</v>
      </c>
      <c r="AG12">
        <v>231</v>
      </c>
      <c r="AH12">
        <v>36</v>
      </c>
      <c r="AI12">
        <v>2.4809552630579998E-3</v>
      </c>
      <c r="AJ12" t="s">
        <v>1052</v>
      </c>
      <c r="AK12" t="s">
        <v>1135</v>
      </c>
      <c r="AL12" t="b">
        <v>0</v>
      </c>
    </row>
    <row r="13" spans="1:38" x14ac:dyDescent="0.2">
      <c r="A13">
        <v>13</v>
      </c>
      <c r="B13" t="s">
        <v>1136</v>
      </c>
      <c r="C13" t="s">
        <v>1137</v>
      </c>
      <c r="D13" t="s">
        <v>1138</v>
      </c>
      <c r="E13" t="s">
        <v>1139</v>
      </c>
      <c r="F13">
        <v>2006</v>
      </c>
      <c r="G13" t="s">
        <v>1045</v>
      </c>
      <c r="H13" t="s">
        <v>1046</v>
      </c>
      <c r="I13" t="s">
        <v>867</v>
      </c>
      <c r="J13" t="s">
        <v>15</v>
      </c>
      <c r="K13" t="s">
        <v>16</v>
      </c>
      <c r="L13" t="s">
        <v>1122</v>
      </c>
      <c r="M13" t="s">
        <v>1123</v>
      </c>
      <c r="N13" t="s">
        <v>1124</v>
      </c>
      <c r="O13">
        <v>1</v>
      </c>
      <c r="R13" t="s">
        <v>1050</v>
      </c>
      <c r="W13" t="s">
        <v>1050</v>
      </c>
      <c r="Z13" t="s">
        <v>1050</v>
      </c>
      <c r="AB13" t="s">
        <v>1140</v>
      </c>
      <c r="AC13" t="s">
        <v>1140</v>
      </c>
      <c r="AD13">
        <v>13</v>
      </c>
      <c r="AE13">
        <v>7.6923076923076802E-2</v>
      </c>
      <c r="AF13">
        <v>2.8463602557090898E-3</v>
      </c>
      <c r="AG13">
        <v>2495</v>
      </c>
      <c r="AH13">
        <v>26</v>
      </c>
      <c r="AI13">
        <v>2.61566775535474E-3</v>
      </c>
      <c r="AJ13" t="s">
        <v>1052</v>
      </c>
      <c r="AK13" t="s">
        <v>1053</v>
      </c>
      <c r="AL13" t="b">
        <v>0</v>
      </c>
    </row>
    <row r="14" spans="1:38" x14ac:dyDescent="0.2">
      <c r="A14">
        <v>14</v>
      </c>
      <c r="B14" t="s">
        <v>1141</v>
      </c>
      <c r="C14" t="s">
        <v>1142</v>
      </c>
      <c r="D14" t="s">
        <v>1143</v>
      </c>
      <c r="E14" t="s">
        <v>1144</v>
      </c>
      <c r="F14">
        <v>1949</v>
      </c>
      <c r="G14" t="s">
        <v>1089</v>
      </c>
      <c r="H14" t="s">
        <v>1046</v>
      </c>
      <c r="I14" t="s">
        <v>408</v>
      </c>
      <c r="J14" t="s">
        <v>407</v>
      </c>
      <c r="K14" t="s">
        <v>14</v>
      </c>
      <c r="L14" t="s">
        <v>1115</v>
      </c>
      <c r="M14" t="s">
        <v>1116</v>
      </c>
      <c r="N14" t="s">
        <v>1117</v>
      </c>
      <c r="O14">
        <v>13</v>
      </c>
      <c r="R14" t="s">
        <v>1050</v>
      </c>
      <c r="V14">
        <v>1</v>
      </c>
      <c r="W14" t="s">
        <v>1145</v>
      </c>
      <c r="Z14" t="s">
        <v>1050</v>
      </c>
      <c r="AA14" t="s">
        <v>9</v>
      </c>
      <c r="AB14" t="s">
        <v>1146</v>
      </c>
      <c r="AC14" t="s">
        <v>1146</v>
      </c>
      <c r="AD14">
        <v>7</v>
      </c>
      <c r="AE14">
        <v>0</v>
      </c>
      <c r="AF14">
        <v>1.4203260647879001E-3</v>
      </c>
      <c r="AG14">
        <v>1587</v>
      </c>
      <c r="AH14">
        <v>5</v>
      </c>
      <c r="AI14">
        <v>1.8178978847753801E-3</v>
      </c>
      <c r="AJ14" t="s">
        <v>1052</v>
      </c>
      <c r="AK14" t="s">
        <v>1063</v>
      </c>
      <c r="AL14" t="b">
        <v>0</v>
      </c>
    </row>
    <row r="15" spans="1:38" x14ac:dyDescent="0.2">
      <c r="A15">
        <v>15</v>
      </c>
      <c r="B15" t="s">
        <v>1147</v>
      </c>
      <c r="C15" t="s">
        <v>1148</v>
      </c>
      <c r="D15" t="s">
        <v>1149</v>
      </c>
      <c r="E15" t="s">
        <v>1150</v>
      </c>
      <c r="F15">
        <v>2014</v>
      </c>
      <c r="G15" t="s">
        <v>1045</v>
      </c>
      <c r="H15" t="s">
        <v>1046</v>
      </c>
      <c r="I15" t="s">
        <v>1151</v>
      </c>
      <c r="J15" t="s">
        <v>269</v>
      </c>
      <c r="K15" t="s">
        <v>6</v>
      </c>
      <c r="L15" t="s">
        <v>1130</v>
      </c>
      <c r="M15" t="s">
        <v>1131</v>
      </c>
      <c r="N15" t="s">
        <v>1132</v>
      </c>
      <c r="O15">
        <v>54</v>
      </c>
      <c r="R15" t="s">
        <v>1050</v>
      </c>
      <c r="W15" t="s">
        <v>1050</v>
      </c>
      <c r="Z15" t="s">
        <v>1050</v>
      </c>
      <c r="AB15" t="s">
        <v>1152</v>
      </c>
      <c r="AC15" t="s">
        <v>1152</v>
      </c>
      <c r="AD15">
        <v>4</v>
      </c>
      <c r="AE15">
        <v>0</v>
      </c>
      <c r="AF15">
        <v>8.0887298852696295E-4</v>
      </c>
      <c r="AG15">
        <v>1747</v>
      </c>
      <c r="AH15">
        <v>3</v>
      </c>
      <c r="AI15">
        <v>9.1717321933396502E-4</v>
      </c>
      <c r="AJ15" t="s">
        <v>1052</v>
      </c>
      <c r="AK15" t="s">
        <v>1135</v>
      </c>
      <c r="AL15" t="b">
        <v>0</v>
      </c>
    </row>
    <row r="16" spans="1:38" x14ac:dyDescent="0.2">
      <c r="A16">
        <v>16</v>
      </c>
      <c r="B16" t="s">
        <v>1153</v>
      </c>
      <c r="C16" t="s">
        <v>1154</v>
      </c>
      <c r="D16" t="s">
        <v>1155</v>
      </c>
      <c r="E16" t="s">
        <v>1156</v>
      </c>
      <c r="G16" t="s">
        <v>1045</v>
      </c>
      <c r="H16" t="s">
        <v>1046</v>
      </c>
      <c r="I16" t="s">
        <v>1157</v>
      </c>
      <c r="J16" t="s">
        <v>435</v>
      </c>
      <c r="K16" t="s">
        <v>6</v>
      </c>
      <c r="L16" t="s">
        <v>1158</v>
      </c>
      <c r="M16" t="s">
        <v>1159</v>
      </c>
      <c r="N16" t="s">
        <v>1160</v>
      </c>
      <c r="O16">
        <v>26</v>
      </c>
      <c r="R16" t="s">
        <v>1050</v>
      </c>
      <c r="V16">
        <v>1</v>
      </c>
      <c r="W16" t="s">
        <v>1050</v>
      </c>
      <c r="Z16" t="s">
        <v>1050</v>
      </c>
      <c r="AA16" t="s">
        <v>9</v>
      </c>
      <c r="AB16" t="s">
        <v>1161</v>
      </c>
      <c r="AC16" t="s">
        <v>1162</v>
      </c>
      <c r="AD16">
        <v>4</v>
      </c>
      <c r="AE16">
        <v>0.5</v>
      </c>
      <c r="AF16">
        <v>8.0126172953562901E-4</v>
      </c>
      <c r="AG16">
        <v>3061</v>
      </c>
      <c r="AH16">
        <v>1</v>
      </c>
      <c r="AI16">
        <v>8.7871853102704895E-4</v>
      </c>
      <c r="AJ16" t="s">
        <v>1052</v>
      </c>
      <c r="AK16" t="s">
        <v>1053</v>
      </c>
      <c r="AL16" t="b">
        <v>0</v>
      </c>
    </row>
    <row r="17" spans="1:38" x14ac:dyDescent="0.2">
      <c r="A17">
        <v>17</v>
      </c>
      <c r="B17" t="s">
        <v>322</v>
      </c>
      <c r="C17" t="s">
        <v>323</v>
      </c>
      <c r="D17" t="s">
        <v>1163</v>
      </c>
      <c r="E17" t="s">
        <v>1164</v>
      </c>
      <c r="F17">
        <v>2000</v>
      </c>
      <c r="G17" t="s">
        <v>1045</v>
      </c>
      <c r="H17" t="s">
        <v>1095</v>
      </c>
      <c r="I17" t="s">
        <v>324</v>
      </c>
      <c r="K17" t="s">
        <v>14</v>
      </c>
      <c r="L17" t="s">
        <v>1158</v>
      </c>
      <c r="M17" t="s">
        <v>1159</v>
      </c>
      <c r="N17" t="s">
        <v>1160</v>
      </c>
      <c r="O17">
        <v>56</v>
      </c>
      <c r="Q17">
        <v>2</v>
      </c>
      <c r="R17" t="s">
        <v>1050</v>
      </c>
      <c r="S17">
        <v>3200660</v>
      </c>
      <c r="T17">
        <v>1</v>
      </c>
      <c r="W17" t="s">
        <v>1050</v>
      </c>
      <c r="X17">
        <v>86270027</v>
      </c>
      <c r="Y17">
        <v>1</v>
      </c>
      <c r="Z17" t="s">
        <v>1165</v>
      </c>
      <c r="AA17" t="s">
        <v>305</v>
      </c>
      <c r="AB17" t="s">
        <v>1166</v>
      </c>
      <c r="AC17" t="s">
        <v>1167</v>
      </c>
      <c r="AD17">
        <v>6</v>
      </c>
      <c r="AE17">
        <v>0.66666666666666596</v>
      </c>
      <c r="AF17">
        <v>1.25577354761663E-3</v>
      </c>
      <c r="AG17">
        <v>3164</v>
      </c>
      <c r="AH17">
        <v>4</v>
      </c>
      <c r="AI17">
        <v>1.3059520766700299E-3</v>
      </c>
      <c r="AJ17" t="s">
        <v>1052</v>
      </c>
      <c r="AK17" t="s">
        <v>1053</v>
      </c>
      <c r="AL17" t="b">
        <v>0</v>
      </c>
    </row>
    <row r="18" spans="1:38" x14ac:dyDescent="0.2">
      <c r="A18">
        <v>18</v>
      </c>
      <c r="B18" t="s">
        <v>1168</v>
      </c>
      <c r="C18" t="s">
        <v>1169</v>
      </c>
      <c r="D18" t="s">
        <v>1170</v>
      </c>
      <c r="E18" t="s">
        <v>1171</v>
      </c>
      <c r="F18">
        <v>1979</v>
      </c>
      <c r="G18" t="s">
        <v>1089</v>
      </c>
      <c r="H18" t="s">
        <v>1046</v>
      </c>
      <c r="I18" t="s">
        <v>970</v>
      </c>
      <c r="J18" t="s">
        <v>17</v>
      </c>
      <c r="K18" t="s">
        <v>18</v>
      </c>
      <c r="L18" t="s">
        <v>1172</v>
      </c>
      <c r="M18" t="s">
        <v>1173</v>
      </c>
      <c r="N18" t="s">
        <v>1174</v>
      </c>
      <c r="O18">
        <v>13</v>
      </c>
      <c r="R18" t="s">
        <v>1050</v>
      </c>
      <c r="S18">
        <v>92675495</v>
      </c>
      <c r="T18">
        <v>1</v>
      </c>
      <c r="U18">
        <v>34178000</v>
      </c>
      <c r="V18">
        <v>1</v>
      </c>
      <c r="W18" t="s">
        <v>1175</v>
      </c>
      <c r="Z18" t="s">
        <v>1050</v>
      </c>
      <c r="AA18" t="s">
        <v>9</v>
      </c>
      <c r="AB18" t="s">
        <v>1176</v>
      </c>
      <c r="AC18" t="s">
        <v>1177</v>
      </c>
      <c r="AD18">
        <v>15</v>
      </c>
      <c r="AE18">
        <v>0</v>
      </c>
      <c r="AF18">
        <v>3.2128384315438202E-3</v>
      </c>
      <c r="AG18">
        <v>2205</v>
      </c>
      <c r="AH18">
        <v>40</v>
      </c>
      <c r="AI18">
        <v>2.8796253523273399E-3</v>
      </c>
      <c r="AJ18" t="s">
        <v>1052</v>
      </c>
      <c r="AK18" t="s">
        <v>1063</v>
      </c>
      <c r="AL18" t="b">
        <v>0</v>
      </c>
    </row>
    <row r="19" spans="1:38" x14ac:dyDescent="0.2">
      <c r="A19">
        <v>19</v>
      </c>
      <c r="B19" t="s">
        <v>558</v>
      </c>
      <c r="C19" t="s">
        <v>559</v>
      </c>
      <c r="D19" t="s">
        <v>1178</v>
      </c>
      <c r="E19" t="s">
        <v>1179</v>
      </c>
      <c r="F19">
        <v>2008</v>
      </c>
      <c r="G19" t="s">
        <v>1045</v>
      </c>
      <c r="H19" t="s">
        <v>1046</v>
      </c>
      <c r="I19" t="s">
        <v>560</v>
      </c>
      <c r="J19" t="s">
        <v>19</v>
      </c>
      <c r="K19" t="s">
        <v>6</v>
      </c>
      <c r="L19" t="s">
        <v>1130</v>
      </c>
      <c r="M19" t="s">
        <v>1131</v>
      </c>
      <c r="N19" t="s">
        <v>1180</v>
      </c>
      <c r="O19">
        <v>59</v>
      </c>
      <c r="P19">
        <v>34816094</v>
      </c>
      <c r="Q19">
        <v>6</v>
      </c>
      <c r="R19" t="s">
        <v>1181</v>
      </c>
      <c r="W19" t="s">
        <v>1050</v>
      </c>
      <c r="Z19" t="s">
        <v>1050</v>
      </c>
      <c r="AB19" t="s">
        <v>1182</v>
      </c>
      <c r="AC19" t="s">
        <v>1183</v>
      </c>
      <c r="AD19">
        <v>7</v>
      </c>
      <c r="AE19">
        <v>0</v>
      </c>
      <c r="AF19">
        <v>1.4957978521368299E-3</v>
      </c>
      <c r="AG19">
        <v>1954</v>
      </c>
      <c r="AH19">
        <v>10</v>
      </c>
      <c r="AI19">
        <v>1.49670835809188E-3</v>
      </c>
      <c r="AJ19" t="s">
        <v>1052</v>
      </c>
      <c r="AK19" t="s">
        <v>1135</v>
      </c>
      <c r="AL19" t="b">
        <v>0</v>
      </c>
    </row>
    <row r="20" spans="1:38" x14ac:dyDescent="0.2">
      <c r="A20">
        <v>20</v>
      </c>
      <c r="B20" t="s">
        <v>1184</v>
      </c>
      <c r="C20" t="s">
        <v>1185</v>
      </c>
      <c r="D20" t="s">
        <v>1186</v>
      </c>
      <c r="E20" t="s">
        <v>1187</v>
      </c>
      <c r="F20">
        <v>1993</v>
      </c>
      <c r="G20" t="s">
        <v>1045</v>
      </c>
      <c r="H20" t="s">
        <v>1046</v>
      </c>
      <c r="I20" t="s">
        <v>1188</v>
      </c>
      <c r="J20" t="s">
        <v>1189</v>
      </c>
      <c r="K20" t="s">
        <v>6</v>
      </c>
      <c r="L20" t="s">
        <v>1047</v>
      </c>
      <c r="M20" t="s">
        <v>1048</v>
      </c>
      <c r="N20" t="s">
        <v>1049</v>
      </c>
      <c r="O20">
        <v>3</v>
      </c>
      <c r="R20" t="s">
        <v>1050</v>
      </c>
      <c r="T20">
        <v>4</v>
      </c>
      <c r="V20">
        <v>1</v>
      </c>
      <c r="W20" t="s">
        <v>1050</v>
      </c>
      <c r="Z20" t="s">
        <v>1050</v>
      </c>
      <c r="AA20" t="s">
        <v>9</v>
      </c>
      <c r="AB20" t="s">
        <v>1190</v>
      </c>
      <c r="AC20" t="s">
        <v>1191</v>
      </c>
      <c r="AD20">
        <v>6</v>
      </c>
      <c r="AE20">
        <v>0.16666666666666599</v>
      </c>
      <c r="AF20">
        <v>1.47751744209508E-3</v>
      </c>
      <c r="AG20">
        <v>1691</v>
      </c>
      <c r="AH20">
        <v>4</v>
      </c>
      <c r="AI20">
        <v>1.3494439062024799E-3</v>
      </c>
      <c r="AJ20" t="s">
        <v>1052</v>
      </c>
      <c r="AK20" t="s">
        <v>1053</v>
      </c>
      <c r="AL20" t="b">
        <v>0</v>
      </c>
    </row>
    <row r="21" spans="1:38" x14ac:dyDescent="0.2">
      <c r="A21">
        <v>21</v>
      </c>
      <c r="B21" t="s">
        <v>1192</v>
      </c>
      <c r="C21" t="s">
        <v>1193</v>
      </c>
      <c r="D21" t="s">
        <v>1194</v>
      </c>
      <c r="E21" t="s">
        <v>1195</v>
      </c>
      <c r="F21">
        <v>1969</v>
      </c>
      <c r="G21" t="s">
        <v>1045</v>
      </c>
      <c r="H21" t="s">
        <v>1046</v>
      </c>
      <c r="I21" t="s">
        <v>20</v>
      </c>
      <c r="J21" t="s">
        <v>21</v>
      </c>
      <c r="K21" t="s">
        <v>18</v>
      </c>
      <c r="L21" t="s">
        <v>1115</v>
      </c>
      <c r="M21" t="s">
        <v>1116</v>
      </c>
      <c r="N21" t="s">
        <v>1196</v>
      </c>
      <c r="O21">
        <v>10</v>
      </c>
      <c r="R21" t="s">
        <v>1050</v>
      </c>
      <c r="W21" t="s">
        <v>1050</v>
      </c>
      <c r="Z21" t="s">
        <v>1050</v>
      </c>
      <c r="AB21" t="s">
        <v>1197</v>
      </c>
      <c r="AC21" t="s">
        <v>1198</v>
      </c>
      <c r="AD21">
        <v>6</v>
      </c>
      <c r="AE21">
        <v>0.5</v>
      </c>
      <c r="AF21">
        <v>1.1856671912736699E-3</v>
      </c>
      <c r="AG21">
        <v>9247</v>
      </c>
      <c r="AH21">
        <v>1</v>
      </c>
      <c r="AI21">
        <v>1.6386130754260399E-3</v>
      </c>
      <c r="AJ21" t="s">
        <v>1052</v>
      </c>
      <c r="AK21" t="s">
        <v>1063</v>
      </c>
      <c r="AL21" t="b">
        <v>0</v>
      </c>
    </row>
    <row r="22" spans="1:38" x14ac:dyDescent="0.2">
      <c r="A22">
        <v>22</v>
      </c>
      <c r="B22" t="s">
        <v>1199</v>
      </c>
      <c r="C22" t="s">
        <v>1200</v>
      </c>
      <c r="D22" t="s">
        <v>1201</v>
      </c>
      <c r="E22" t="s">
        <v>1202</v>
      </c>
      <c r="F22">
        <v>1994</v>
      </c>
      <c r="G22" t="s">
        <v>1045</v>
      </c>
      <c r="H22" t="s">
        <v>1046</v>
      </c>
      <c r="I22" t="s">
        <v>1203</v>
      </c>
      <c r="K22" t="s">
        <v>1204</v>
      </c>
      <c r="L22" t="s">
        <v>1205</v>
      </c>
      <c r="M22" t="s">
        <v>1206</v>
      </c>
      <c r="N22" t="s">
        <v>1207</v>
      </c>
      <c r="O22">
        <v>62</v>
      </c>
      <c r="R22" t="s">
        <v>1050</v>
      </c>
      <c r="W22" t="s">
        <v>1050</v>
      </c>
      <c r="Z22" t="s">
        <v>1050</v>
      </c>
      <c r="AB22" t="s">
        <v>1208</v>
      </c>
      <c r="AC22" t="s">
        <v>1208</v>
      </c>
      <c r="AD22">
        <v>3</v>
      </c>
      <c r="AE22">
        <v>0</v>
      </c>
      <c r="AF22">
        <v>5.8972710693903701E-4</v>
      </c>
      <c r="AG22">
        <v>480</v>
      </c>
      <c r="AH22">
        <v>2</v>
      </c>
      <c r="AI22">
        <v>8.0775721612797195E-4</v>
      </c>
      <c r="AJ22" t="s">
        <v>1052</v>
      </c>
      <c r="AK22" t="s">
        <v>1053</v>
      </c>
      <c r="AL22" t="b">
        <v>0</v>
      </c>
    </row>
    <row r="23" spans="1:38" x14ac:dyDescent="0.2">
      <c r="A23">
        <v>23</v>
      </c>
      <c r="B23" t="s">
        <v>1209</v>
      </c>
      <c r="C23" t="s">
        <v>1210</v>
      </c>
      <c r="D23" t="s">
        <v>1211</v>
      </c>
      <c r="E23" t="s">
        <v>1212</v>
      </c>
      <c r="G23" t="s">
        <v>1045</v>
      </c>
      <c r="H23" t="s">
        <v>1046</v>
      </c>
      <c r="I23" t="s">
        <v>1213</v>
      </c>
      <c r="J23" t="s">
        <v>1214</v>
      </c>
      <c r="K23" t="s">
        <v>6</v>
      </c>
      <c r="L23" t="s">
        <v>1106</v>
      </c>
      <c r="M23" t="s">
        <v>1107</v>
      </c>
      <c r="N23" t="s">
        <v>1215</v>
      </c>
      <c r="O23">
        <v>11</v>
      </c>
      <c r="P23">
        <v>1860000</v>
      </c>
      <c r="Q23">
        <v>3</v>
      </c>
      <c r="R23" t="s">
        <v>1216</v>
      </c>
      <c r="T23">
        <v>1</v>
      </c>
      <c r="W23" t="s">
        <v>1050</v>
      </c>
      <c r="Z23" t="s">
        <v>1217</v>
      </c>
      <c r="AB23" t="s">
        <v>1218</v>
      </c>
      <c r="AC23" t="s">
        <v>1218</v>
      </c>
      <c r="AD23">
        <v>2</v>
      </c>
      <c r="AE23">
        <v>0</v>
      </c>
      <c r="AF23">
        <v>3.4953425970327302E-4</v>
      </c>
      <c r="AG23">
        <v>318</v>
      </c>
      <c r="AH23">
        <v>0</v>
      </c>
      <c r="AI23">
        <v>5.4310638570327998E-4</v>
      </c>
      <c r="AJ23" t="s">
        <v>1052</v>
      </c>
      <c r="AK23" t="s">
        <v>1053</v>
      </c>
      <c r="AL23" t="b">
        <v>0</v>
      </c>
    </row>
    <row r="24" spans="1:38" x14ac:dyDescent="0.2">
      <c r="A24">
        <v>24</v>
      </c>
      <c r="B24" s="2" t="s">
        <v>22</v>
      </c>
      <c r="C24" t="s">
        <v>23</v>
      </c>
      <c r="D24" t="s">
        <v>1219</v>
      </c>
      <c r="E24" t="s">
        <v>1220</v>
      </c>
      <c r="F24">
        <v>2011</v>
      </c>
      <c r="G24" t="s">
        <v>1045</v>
      </c>
      <c r="H24" t="s">
        <v>1046</v>
      </c>
      <c r="I24" t="s">
        <v>24</v>
      </c>
      <c r="J24" t="s">
        <v>25</v>
      </c>
      <c r="K24" t="s">
        <v>6</v>
      </c>
      <c r="L24" t="s">
        <v>1221</v>
      </c>
      <c r="M24" t="s">
        <v>1222</v>
      </c>
      <c r="N24" t="s">
        <v>1223</v>
      </c>
      <c r="P24">
        <v>40000</v>
      </c>
      <c r="Q24">
        <v>1</v>
      </c>
      <c r="R24" t="s">
        <v>1224</v>
      </c>
      <c r="W24" t="s">
        <v>1050</v>
      </c>
      <c r="Z24" t="s">
        <v>1050</v>
      </c>
      <c r="AB24" t="s">
        <v>1225</v>
      </c>
      <c r="AC24" t="s">
        <v>1225</v>
      </c>
      <c r="AD24">
        <v>5</v>
      </c>
      <c r="AE24">
        <v>0</v>
      </c>
      <c r="AF24">
        <v>9.8977140631599991E-4</v>
      </c>
      <c r="AG24">
        <v>392</v>
      </c>
      <c r="AH24">
        <v>3</v>
      </c>
      <c r="AI24">
        <v>1.2682897677917099E-3</v>
      </c>
      <c r="AJ24" t="s">
        <v>1226</v>
      </c>
      <c r="AK24" t="s">
        <v>1135</v>
      </c>
      <c r="AL24" t="b">
        <v>0</v>
      </c>
    </row>
    <row r="25" spans="1:38" x14ac:dyDescent="0.2">
      <c r="A25">
        <v>26</v>
      </c>
      <c r="B25" t="s">
        <v>1227</v>
      </c>
      <c r="C25" t="s">
        <v>1228</v>
      </c>
      <c r="D25" t="s">
        <v>1229</v>
      </c>
      <c r="E25" t="s">
        <v>1230</v>
      </c>
      <c r="F25">
        <v>1973</v>
      </c>
      <c r="G25" t="s">
        <v>1045</v>
      </c>
      <c r="H25" t="s">
        <v>1046</v>
      </c>
      <c r="I25" t="s">
        <v>26</v>
      </c>
      <c r="J25" t="s">
        <v>19</v>
      </c>
      <c r="K25" t="s">
        <v>6</v>
      </c>
      <c r="L25" t="s">
        <v>1059</v>
      </c>
      <c r="M25" t="s">
        <v>1060</v>
      </c>
      <c r="N25" t="s">
        <v>1061</v>
      </c>
      <c r="O25">
        <v>16</v>
      </c>
      <c r="R25" t="s">
        <v>1050</v>
      </c>
      <c r="W25" t="s">
        <v>1050</v>
      </c>
      <c r="Z25" t="s">
        <v>1050</v>
      </c>
      <c r="AB25" t="s">
        <v>1231</v>
      </c>
      <c r="AC25" t="s">
        <v>1231</v>
      </c>
      <c r="AD25">
        <v>3</v>
      </c>
      <c r="AE25">
        <v>0</v>
      </c>
      <c r="AF25">
        <v>8.0945826278115598E-4</v>
      </c>
      <c r="AG25">
        <v>4300</v>
      </c>
      <c r="AH25">
        <v>1</v>
      </c>
      <c r="AI25">
        <v>9.5681725722263902E-4</v>
      </c>
      <c r="AJ25" t="s">
        <v>1052</v>
      </c>
      <c r="AK25" t="s">
        <v>1063</v>
      </c>
      <c r="AL25" t="b">
        <v>0</v>
      </c>
    </row>
    <row r="26" spans="1:38" x14ac:dyDescent="0.2">
      <c r="A26">
        <v>28</v>
      </c>
      <c r="B26" t="s">
        <v>1232</v>
      </c>
      <c r="C26" t="s">
        <v>1233</v>
      </c>
      <c r="D26" t="s">
        <v>1234</v>
      </c>
      <c r="E26" t="s">
        <v>1235</v>
      </c>
      <c r="F26">
        <v>1991</v>
      </c>
      <c r="G26" t="s">
        <v>1089</v>
      </c>
      <c r="H26" t="s">
        <v>1046</v>
      </c>
      <c r="I26" t="s">
        <v>1236</v>
      </c>
      <c r="J26" t="s">
        <v>27</v>
      </c>
      <c r="K26" t="s">
        <v>5</v>
      </c>
      <c r="L26" t="s">
        <v>1122</v>
      </c>
      <c r="M26" t="s">
        <v>1123</v>
      </c>
      <c r="N26" t="s">
        <v>1124</v>
      </c>
      <c r="O26">
        <v>15</v>
      </c>
      <c r="R26" t="s">
        <v>1050</v>
      </c>
      <c r="V26">
        <v>1</v>
      </c>
      <c r="W26" t="s">
        <v>1237</v>
      </c>
      <c r="Z26" t="s">
        <v>1050</v>
      </c>
      <c r="AA26" t="s">
        <v>9</v>
      </c>
      <c r="AB26" t="s">
        <v>1238</v>
      </c>
      <c r="AC26" t="s">
        <v>1239</v>
      </c>
      <c r="AD26">
        <v>7</v>
      </c>
      <c r="AE26">
        <v>0</v>
      </c>
      <c r="AF26">
        <v>1.48580325302792E-3</v>
      </c>
      <c r="AG26">
        <v>397</v>
      </c>
      <c r="AH26">
        <v>10</v>
      </c>
      <c r="AI26">
        <v>1.42047628094744E-3</v>
      </c>
      <c r="AJ26" t="s">
        <v>1052</v>
      </c>
      <c r="AK26" t="s">
        <v>1053</v>
      </c>
      <c r="AL26" t="b">
        <v>0</v>
      </c>
    </row>
    <row r="27" spans="1:38" x14ac:dyDescent="0.2">
      <c r="A27">
        <v>29</v>
      </c>
      <c r="B27" t="s">
        <v>1240</v>
      </c>
      <c r="C27" t="s">
        <v>1241</v>
      </c>
      <c r="E27" t="s">
        <v>1242</v>
      </c>
      <c r="G27" t="s">
        <v>1089</v>
      </c>
      <c r="H27" t="s">
        <v>1046</v>
      </c>
      <c r="K27" t="s">
        <v>28</v>
      </c>
      <c r="L27" t="s">
        <v>1059</v>
      </c>
      <c r="M27" t="s">
        <v>1060</v>
      </c>
      <c r="N27" t="s">
        <v>1243</v>
      </c>
      <c r="O27">
        <v>13</v>
      </c>
      <c r="R27" t="s">
        <v>1050</v>
      </c>
      <c r="V27">
        <v>1</v>
      </c>
      <c r="W27" t="s">
        <v>1244</v>
      </c>
      <c r="Z27" t="s">
        <v>1050</v>
      </c>
      <c r="AA27" t="s">
        <v>9</v>
      </c>
      <c r="AB27" t="s">
        <v>1245</v>
      </c>
      <c r="AC27" t="s">
        <v>1245</v>
      </c>
      <c r="AD27">
        <v>6</v>
      </c>
      <c r="AE27">
        <v>0</v>
      </c>
      <c r="AF27">
        <v>1.25644222439378E-3</v>
      </c>
      <c r="AG27">
        <v>1253</v>
      </c>
      <c r="AH27">
        <v>8</v>
      </c>
      <c r="AI27">
        <v>1.4334505341566199E-3</v>
      </c>
      <c r="AJ27" t="s">
        <v>1052</v>
      </c>
      <c r="AK27" t="s">
        <v>1063</v>
      </c>
      <c r="AL27" t="b">
        <v>0</v>
      </c>
    </row>
    <row r="28" spans="1:38" x14ac:dyDescent="0.2">
      <c r="A28">
        <v>30</v>
      </c>
      <c r="B28" t="s">
        <v>1246</v>
      </c>
      <c r="C28" t="s">
        <v>1247</v>
      </c>
      <c r="D28" t="s">
        <v>1248</v>
      </c>
      <c r="E28" t="s">
        <v>1249</v>
      </c>
      <c r="F28">
        <v>2009</v>
      </c>
      <c r="G28" t="s">
        <v>1089</v>
      </c>
      <c r="H28" t="s">
        <v>1046</v>
      </c>
      <c r="I28" t="s">
        <v>1250</v>
      </c>
      <c r="J28" t="s">
        <v>1251</v>
      </c>
      <c r="K28" t="s">
        <v>791</v>
      </c>
      <c r="L28" t="s">
        <v>1221</v>
      </c>
      <c r="M28" t="s">
        <v>1222</v>
      </c>
      <c r="N28" t="s">
        <v>1223</v>
      </c>
      <c r="O28">
        <v>59</v>
      </c>
      <c r="R28" t="s">
        <v>1050</v>
      </c>
      <c r="U28">
        <v>5118860</v>
      </c>
      <c r="V28">
        <v>1</v>
      </c>
      <c r="W28" t="s">
        <v>1252</v>
      </c>
      <c r="Z28" t="s">
        <v>1050</v>
      </c>
      <c r="AA28" t="s">
        <v>9</v>
      </c>
      <c r="AB28" t="s">
        <v>1253</v>
      </c>
      <c r="AC28" t="s">
        <v>1254</v>
      </c>
      <c r="AD28">
        <v>11</v>
      </c>
      <c r="AE28">
        <v>0</v>
      </c>
      <c r="AF28">
        <v>2.32848752165696E-3</v>
      </c>
      <c r="AG28">
        <v>865</v>
      </c>
      <c r="AH28">
        <v>18</v>
      </c>
      <c r="AI28">
        <v>2.4905409020690101E-3</v>
      </c>
      <c r="AJ28" t="s">
        <v>1052</v>
      </c>
      <c r="AK28" t="s">
        <v>1135</v>
      </c>
      <c r="AL28" t="b">
        <v>0</v>
      </c>
    </row>
    <row r="29" spans="1:38" x14ac:dyDescent="0.2">
      <c r="A29">
        <v>33</v>
      </c>
      <c r="B29" t="s">
        <v>1255</v>
      </c>
      <c r="C29" t="s">
        <v>1256</v>
      </c>
      <c r="D29" t="s">
        <v>1257</v>
      </c>
      <c r="E29" t="s">
        <v>1258</v>
      </c>
      <c r="F29">
        <v>1998</v>
      </c>
      <c r="G29" t="s">
        <v>1045</v>
      </c>
      <c r="H29" t="s">
        <v>1046</v>
      </c>
      <c r="I29" t="s">
        <v>20</v>
      </c>
      <c r="J29" t="s">
        <v>21</v>
      </c>
      <c r="K29" t="s">
        <v>18</v>
      </c>
      <c r="L29" t="s">
        <v>1074</v>
      </c>
      <c r="M29" t="s">
        <v>1075</v>
      </c>
      <c r="N29" t="s">
        <v>1076</v>
      </c>
      <c r="O29">
        <v>13</v>
      </c>
      <c r="R29" t="s">
        <v>1050</v>
      </c>
      <c r="W29" t="s">
        <v>1050</v>
      </c>
      <c r="Z29" t="s">
        <v>1050</v>
      </c>
      <c r="AB29" t="s">
        <v>1259</v>
      </c>
      <c r="AC29" t="s">
        <v>1259</v>
      </c>
      <c r="AD29">
        <v>8</v>
      </c>
      <c r="AE29">
        <v>0</v>
      </c>
      <c r="AF29">
        <v>1.7889210111793599E-3</v>
      </c>
      <c r="AG29">
        <v>0</v>
      </c>
      <c r="AH29">
        <v>17</v>
      </c>
      <c r="AI29">
        <v>1.6268844669828099E-3</v>
      </c>
      <c r="AJ29" t="s">
        <v>1052</v>
      </c>
      <c r="AK29" t="s">
        <v>1053</v>
      </c>
      <c r="AL29" t="b">
        <v>0</v>
      </c>
    </row>
    <row r="30" spans="1:38" x14ac:dyDescent="0.2">
      <c r="A30">
        <v>34</v>
      </c>
      <c r="B30" t="s">
        <v>1260</v>
      </c>
      <c r="C30" t="s">
        <v>1261</v>
      </c>
      <c r="D30" t="s">
        <v>1262</v>
      </c>
      <c r="E30" t="s">
        <v>1263</v>
      </c>
      <c r="F30">
        <v>1992</v>
      </c>
      <c r="G30" t="s">
        <v>1089</v>
      </c>
      <c r="H30" t="s">
        <v>1046</v>
      </c>
      <c r="I30" t="s">
        <v>1264</v>
      </c>
      <c r="J30" t="s">
        <v>330</v>
      </c>
      <c r="K30" t="s">
        <v>6</v>
      </c>
      <c r="L30" t="s">
        <v>1059</v>
      </c>
      <c r="M30" t="s">
        <v>1060</v>
      </c>
      <c r="N30" t="s">
        <v>1090</v>
      </c>
      <c r="O30">
        <v>11</v>
      </c>
      <c r="R30" t="s">
        <v>1050</v>
      </c>
      <c r="W30" t="s">
        <v>1265</v>
      </c>
      <c r="Z30" t="s">
        <v>1050</v>
      </c>
      <c r="AB30" t="s">
        <v>1266</v>
      </c>
      <c r="AC30" t="s">
        <v>1267</v>
      </c>
      <c r="AD30">
        <v>10</v>
      </c>
      <c r="AE30">
        <v>0.19999999999999901</v>
      </c>
      <c r="AF30">
        <v>2.0822018389395299E-3</v>
      </c>
      <c r="AG30">
        <v>3421</v>
      </c>
      <c r="AH30">
        <v>12</v>
      </c>
      <c r="AI30">
        <v>2.1630315775696498E-3</v>
      </c>
      <c r="AJ30" t="s">
        <v>1052</v>
      </c>
      <c r="AK30" t="s">
        <v>1063</v>
      </c>
      <c r="AL30" t="b">
        <v>0</v>
      </c>
    </row>
    <row r="31" spans="1:38" x14ac:dyDescent="0.2">
      <c r="A31">
        <v>35</v>
      </c>
      <c r="B31" t="s">
        <v>615</v>
      </c>
      <c r="C31" t="s">
        <v>616</v>
      </c>
      <c r="D31" t="s">
        <v>1268</v>
      </c>
      <c r="E31" t="s">
        <v>1269</v>
      </c>
      <c r="F31">
        <v>1994</v>
      </c>
      <c r="G31" t="s">
        <v>1045</v>
      </c>
      <c r="H31" t="s">
        <v>1046</v>
      </c>
      <c r="I31" t="s">
        <v>617</v>
      </c>
      <c r="J31" t="s">
        <v>19</v>
      </c>
      <c r="K31" t="s">
        <v>6</v>
      </c>
      <c r="L31" t="s">
        <v>1047</v>
      </c>
      <c r="M31" t="s">
        <v>1048</v>
      </c>
      <c r="N31" t="s">
        <v>1270</v>
      </c>
      <c r="O31">
        <v>11</v>
      </c>
      <c r="P31">
        <v>3060000</v>
      </c>
      <c r="Q31">
        <v>2</v>
      </c>
      <c r="R31" t="s">
        <v>1050</v>
      </c>
      <c r="T31">
        <v>1</v>
      </c>
      <c r="W31" t="s">
        <v>1050</v>
      </c>
      <c r="Z31" t="s">
        <v>1050</v>
      </c>
      <c r="AB31" t="s">
        <v>1271</v>
      </c>
      <c r="AC31" t="s">
        <v>1272</v>
      </c>
      <c r="AD31">
        <v>5</v>
      </c>
      <c r="AE31">
        <v>0</v>
      </c>
      <c r="AF31">
        <v>1.2491260928409499E-3</v>
      </c>
      <c r="AG31">
        <v>1579</v>
      </c>
      <c r="AH31">
        <v>6</v>
      </c>
      <c r="AI31">
        <v>1.42913476543172E-3</v>
      </c>
      <c r="AJ31" t="s">
        <v>1052</v>
      </c>
      <c r="AK31" t="s">
        <v>1053</v>
      </c>
      <c r="AL31" t="b">
        <v>0</v>
      </c>
    </row>
    <row r="32" spans="1:38" x14ac:dyDescent="0.2">
      <c r="A32">
        <v>36</v>
      </c>
      <c r="B32" t="s">
        <v>1273</v>
      </c>
      <c r="C32" t="s">
        <v>1274</v>
      </c>
      <c r="D32" t="s">
        <v>1275</v>
      </c>
      <c r="E32" t="s">
        <v>1276</v>
      </c>
      <c r="G32" t="s">
        <v>1045</v>
      </c>
      <c r="H32" t="s">
        <v>1095</v>
      </c>
      <c r="I32" t="s">
        <v>612</v>
      </c>
      <c r="J32" t="s">
        <v>612</v>
      </c>
      <c r="K32" t="s">
        <v>6</v>
      </c>
      <c r="L32" t="s">
        <v>1221</v>
      </c>
      <c r="M32" t="s">
        <v>1222</v>
      </c>
      <c r="N32" t="s">
        <v>1223</v>
      </c>
      <c r="O32">
        <v>6</v>
      </c>
      <c r="R32" t="s">
        <v>1050</v>
      </c>
      <c r="S32">
        <v>3500000</v>
      </c>
      <c r="T32">
        <v>3</v>
      </c>
      <c r="W32" t="s">
        <v>1050</v>
      </c>
      <c r="Z32" t="s">
        <v>1277</v>
      </c>
      <c r="AB32" t="s">
        <v>1278</v>
      </c>
      <c r="AC32" t="s">
        <v>1278</v>
      </c>
      <c r="AD32">
        <v>3</v>
      </c>
      <c r="AE32">
        <v>0</v>
      </c>
      <c r="AF32">
        <v>8.3858292787867899E-4</v>
      </c>
      <c r="AG32">
        <v>0</v>
      </c>
      <c r="AH32">
        <v>4</v>
      </c>
      <c r="AI32">
        <v>9.8965898123372798E-4</v>
      </c>
      <c r="AJ32" t="s">
        <v>1052</v>
      </c>
      <c r="AK32" t="s">
        <v>1135</v>
      </c>
      <c r="AL32" t="b">
        <v>0</v>
      </c>
    </row>
    <row r="33" spans="1:38" x14ac:dyDescent="0.2">
      <c r="A33">
        <v>37</v>
      </c>
      <c r="B33" t="s">
        <v>1279</v>
      </c>
      <c r="C33" t="s">
        <v>1280</v>
      </c>
      <c r="D33" t="s">
        <v>1281</v>
      </c>
      <c r="E33" t="s">
        <v>1282</v>
      </c>
      <c r="F33">
        <v>2004</v>
      </c>
      <c r="G33" t="s">
        <v>1045</v>
      </c>
      <c r="H33" t="s">
        <v>1095</v>
      </c>
      <c r="I33" t="s">
        <v>1283</v>
      </c>
      <c r="J33" t="s">
        <v>29</v>
      </c>
      <c r="K33" t="s">
        <v>6</v>
      </c>
      <c r="L33" t="s">
        <v>1047</v>
      </c>
      <c r="M33" t="s">
        <v>1048</v>
      </c>
      <c r="N33" t="s">
        <v>1049</v>
      </c>
      <c r="O33">
        <v>31</v>
      </c>
      <c r="Q33">
        <v>2</v>
      </c>
      <c r="R33" t="s">
        <v>1050</v>
      </c>
      <c r="V33">
        <v>1</v>
      </c>
      <c r="W33" t="s">
        <v>1050</v>
      </c>
      <c r="Z33" t="s">
        <v>1284</v>
      </c>
      <c r="AA33" t="s">
        <v>9</v>
      </c>
      <c r="AB33" t="s">
        <v>1285</v>
      </c>
      <c r="AC33" t="s">
        <v>1286</v>
      </c>
      <c r="AD33">
        <v>11</v>
      </c>
      <c r="AE33">
        <v>0</v>
      </c>
      <c r="AF33">
        <v>2.3899953605790499E-3</v>
      </c>
      <c r="AG33">
        <v>3069</v>
      </c>
      <c r="AH33">
        <v>16</v>
      </c>
      <c r="AI33">
        <v>1.9613323251273301E-3</v>
      </c>
      <c r="AJ33" t="s">
        <v>1052</v>
      </c>
      <c r="AK33" t="s">
        <v>1053</v>
      </c>
      <c r="AL33" t="b">
        <v>0</v>
      </c>
    </row>
    <row r="34" spans="1:38" x14ac:dyDescent="0.2">
      <c r="A34">
        <v>40</v>
      </c>
      <c r="B34" t="s">
        <v>785</v>
      </c>
      <c r="C34" t="s">
        <v>786</v>
      </c>
      <c r="D34" t="s">
        <v>1287</v>
      </c>
      <c r="E34" t="s">
        <v>1288</v>
      </c>
      <c r="F34">
        <v>2014</v>
      </c>
      <c r="G34" t="s">
        <v>1045</v>
      </c>
      <c r="H34" t="s">
        <v>1046</v>
      </c>
      <c r="I34" t="s">
        <v>787</v>
      </c>
      <c r="J34" t="s">
        <v>19</v>
      </c>
      <c r="K34" t="s">
        <v>6</v>
      </c>
      <c r="L34" t="s">
        <v>1130</v>
      </c>
      <c r="M34" t="s">
        <v>1131</v>
      </c>
      <c r="N34" t="s">
        <v>1180</v>
      </c>
      <c r="O34">
        <v>8</v>
      </c>
      <c r="P34">
        <v>1750000</v>
      </c>
      <c r="Q34">
        <v>1</v>
      </c>
      <c r="R34" t="s">
        <v>1289</v>
      </c>
      <c r="W34" t="s">
        <v>1050</v>
      </c>
      <c r="Z34" t="s">
        <v>1050</v>
      </c>
      <c r="AB34" t="s">
        <v>1290</v>
      </c>
      <c r="AC34" t="s">
        <v>1291</v>
      </c>
      <c r="AD34">
        <v>7</v>
      </c>
      <c r="AE34">
        <v>0.14285714285714199</v>
      </c>
      <c r="AF34">
        <v>1.5027770876762899E-3</v>
      </c>
      <c r="AG34">
        <v>383</v>
      </c>
      <c r="AH34">
        <v>13</v>
      </c>
      <c r="AI34">
        <v>1.50245802367261E-3</v>
      </c>
      <c r="AJ34" t="s">
        <v>1052</v>
      </c>
      <c r="AK34" t="s">
        <v>1135</v>
      </c>
      <c r="AL34" t="b">
        <v>0</v>
      </c>
    </row>
    <row r="35" spans="1:38" x14ac:dyDescent="0.2">
      <c r="A35">
        <v>41</v>
      </c>
      <c r="B35" t="s">
        <v>1292</v>
      </c>
      <c r="C35" t="s">
        <v>1293</v>
      </c>
      <c r="D35" t="s">
        <v>1294</v>
      </c>
      <c r="E35" t="s">
        <v>1295</v>
      </c>
      <c r="F35">
        <v>1947</v>
      </c>
      <c r="G35" t="s">
        <v>1089</v>
      </c>
      <c r="H35" t="s">
        <v>1046</v>
      </c>
      <c r="I35" t="s">
        <v>1296</v>
      </c>
      <c r="J35" t="s">
        <v>1297</v>
      </c>
      <c r="K35" t="s">
        <v>440</v>
      </c>
      <c r="L35" t="s">
        <v>1074</v>
      </c>
      <c r="M35" t="s">
        <v>1075</v>
      </c>
      <c r="N35" t="s">
        <v>1298</v>
      </c>
      <c r="O35">
        <v>59</v>
      </c>
      <c r="R35" t="s">
        <v>1050</v>
      </c>
      <c r="W35" t="s">
        <v>1299</v>
      </c>
      <c r="Z35" t="s">
        <v>1300</v>
      </c>
      <c r="AB35" t="s">
        <v>1301</v>
      </c>
      <c r="AC35" t="s">
        <v>1302</v>
      </c>
      <c r="AD35">
        <v>7</v>
      </c>
      <c r="AE35">
        <v>0.28571428571428498</v>
      </c>
      <c r="AF35">
        <v>1.43696244309187E-3</v>
      </c>
      <c r="AG35">
        <v>4502</v>
      </c>
      <c r="AH35">
        <v>4</v>
      </c>
      <c r="AI35">
        <v>1.5577054786728699E-3</v>
      </c>
      <c r="AJ35" t="s">
        <v>1052</v>
      </c>
      <c r="AK35" t="s">
        <v>1053</v>
      </c>
      <c r="AL35" t="b">
        <v>0</v>
      </c>
    </row>
    <row r="36" spans="1:38" x14ac:dyDescent="0.2">
      <c r="A36">
        <v>42</v>
      </c>
      <c r="B36" t="s">
        <v>531</v>
      </c>
      <c r="C36" t="s">
        <v>532</v>
      </c>
      <c r="D36" t="s">
        <v>1303</v>
      </c>
      <c r="E36" t="s">
        <v>1304</v>
      </c>
      <c r="F36">
        <v>2014</v>
      </c>
      <c r="G36" t="s">
        <v>1045</v>
      </c>
      <c r="H36" t="s">
        <v>1046</v>
      </c>
      <c r="I36" t="s">
        <v>533</v>
      </c>
      <c r="J36" t="s">
        <v>269</v>
      </c>
      <c r="K36" t="s">
        <v>6</v>
      </c>
      <c r="L36" t="s">
        <v>1158</v>
      </c>
      <c r="M36" t="s">
        <v>1159</v>
      </c>
      <c r="N36" t="s">
        <v>1305</v>
      </c>
      <c r="O36">
        <v>56</v>
      </c>
      <c r="P36">
        <v>12000000</v>
      </c>
      <c r="Q36">
        <v>1</v>
      </c>
      <c r="R36" t="s">
        <v>1306</v>
      </c>
      <c r="W36" t="s">
        <v>1050</v>
      </c>
      <c r="Z36" t="s">
        <v>1050</v>
      </c>
      <c r="AB36" t="s">
        <v>1307</v>
      </c>
      <c r="AC36" t="s">
        <v>1308</v>
      </c>
      <c r="AD36">
        <v>10</v>
      </c>
      <c r="AE36">
        <v>0</v>
      </c>
      <c r="AF36">
        <v>2.52472577089001E-3</v>
      </c>
      <c r="AG36">
        <v>271</v>
      </c>
      <c r="AH36">
        <v>17</v>
      </c>
      <c r="AI36">
        <v>1.9183532615992501E-3</v>
      </c>
      <c r="AJ36" t="s">
        <v>1052</v>
      </c>
      <c r="AK36" t="s">
        <v>1053</v>
      </c>
      <c r="AL36" t="b">
        <v>0</v>
      </c>
    </row>
    <row r="37" spans="1:38" x14ac:dyDescent="0.2">
      <c r="A37">
        <v>43</v>
      </c>
      <c r="B37" t="s">
        <v>1309</v>
      </c>
      <c r="C37" t="s">
        <v>1310</v>
      </c>
      <c r="D37" t="s">
        <v>1311</v>
      </c>
      <c r="E37" t="s">
        <v>1312</v>
      </c>
      <c r="F37">
        <v>1994</v>
      </c>
      <c r="G37" t="s">
        <v>1089</v>
      </c>
      <c r="H37" t="s">
        <v>1046</v>
      </c>
      <c r="I37" t="s">
        <v>30</v>
      </c>
      <c r="J37" t="s">
        <v>31</v>
      </c>
      <c r="K37" t="s">
        <v>16</v>
      </c>
      <c r="L37" t="s">
        <v>1106</v>
      </c>
      <c r="M37" t="s">
        <v>1107</v>
      </c>
      <c r="N37" t="s">
        <v>1215</v>
      </c>
      <c r="O37">
        <v>1</v>
      </c>
      <c r="R37" t="s">
        <v>1050</v>
      </c>
      <c r="U37">
        <v>5079752</v>
      </c>
      <c r="V37">
        <v>1</v>
      </c>
      <c r="W37" t="s">
        <v>1313</v>
      </c>
      <c r="Z37" t="s">
        <v>1050</v>
      </c>
      <c r="AA37" t="s">
        <v>9</v>
      </c>
      <c r="AB37" t="s">
        <v>1314</v>
      </c>
      <c r="AC37" t="s">
        <v>1314</v>
      </c>
      <c r="AD37">
        <v>2</v>
      </c>
      <c r="AE37">
        <v>0.5</v>
      </c>
      <c r="AF37">
        <v>4.0554984660466501E-4</v>
      </c>
      <c r="AG37">
        <v>1660</v>
      </c>
      <c r="AH37">
        <v>0</v>
      </c>
      <c r="AI37">
        <v>6.1138056306144905E-4</v>
      </c>
      <c r="AJ37" t="s">
        <v>1052</v>
      </c>
      <c r="AK37" t="s">
        <v>1053</v>
      </c>
      <c r="AL37" t="b">
        <v>0</v>
      </c>
    </row>
    <row r="38" spans="1:38" x14ac:dyDescent="0.2">
      <c r="A38">
        <v>44</v>
      </c>
      <c r="B38" t="s">
        <v>1315</v>
      </c>
      <c r="C38" t="s">
        <v>1316</v>
      </c>
      <c r="D38" t="s">
        <v>1317</v>
      </c>
      <c r="E38" t="s">
        <v>1318</v>
      </c>
      <c r="F38">
        <v>1982</v>
      </c>
      <c r="G38" t="s">
        <v>1045</v>
      </c>
      <c r="H38" t="s">
        <v>1046</v>
      </c>
      <c r="I38" t="s">
        <v>1319</v>
      </c>
      <c r="J38" t="s">
        <v>32</v>
      </c>
      <c r="K38" t="s">
        <v>16</v>
      </c>
      <c r="L38" t="s">
        <v>1096</v>
      </c>
      <c r="M38" t="s">
        <v>1097</v>
      </c>
      <c r="N38" t="s">
        <v>1098</v>
      </c>
      <c r="O38">
        <v>13</v>
      </c>
      <c r="R38" t="s">
        <v>1050</v>
      </c>
      <c r="W38" t="s">
        <v>1050</v>
      </c>
      <c r="Z38" t="s">
        <v>1050</v>
      </c>
      <c r="AB38" t="s">
        <v>1320</v>
      </c>
      <c r="AC38" t="s">
        <v>1320</v>
      </c>
      <c r="AD38">
        <v>5</v>
      </c>
      <c r="AE38">
        <v>0.4</v>
      </c>
      <c r="AF38">
        <v>1.0034807999486099E-3</v>
      </c>
      <c r="AG38">
        <v>564</v>
      </c>
      <c r="AH38">
        <v>4</v>
      </c>
      <c r="AI38">
        <v>1.12320123480388E-3</v>
      </c>
      <c r="AJ38" t="s">
        <v>1052</v>
      </c>
      <c r="AK38" t="s">
        <v>1063</v>
      </c>
      <c r="AL38" t="b">
        <v>0</v>
      </c>
    </row>
    <row r="39" spans="1:38" x14ac:dyDescent="0.2">
      <c r="A39">
        <v>45</v>
      </c>
      <c r="B39" t="s">
        <v>33</v>
      </c>
      <c r="C39" t="s">
        <v>34</v>
      </c>
      <c r="D39" t="s">
        <v>1321</v>
      </c>
      <c r="E39" t="s">
        <v>1322</v>
      </c>
      <c r="G39" t="s">
        <v>1089</v>
      </c>
      <c r="H39" t="s">
        <v>1046</v>
      </c>
      <c r="I39" t="s">
        <v>7</v>
      </c>
      <c r="J39" t="s">
        <v>8</v>
      </c>
      <c r="K39" t="s">
        <v>5</v>
      </c>
      <c r="L39" t="s">
        <v>1074</v>
      </c>
      <c r="M39" t="s">
        <v>1075</v>
      </c>
      <c r="N39" t="s">
        <v>1298</v>
      </c>
      <c r="O39">
        <v>6</v>
      </c>
      <c r="R39" t="s">
        <v>1050</v>
      </c>
      <c r="V39">
        <v>1</v>
      </c>
      <c r="W39" t="s">
        <v>1323</v>
      </c>
      <c r="Z39" t="s">
        <v>1050</v>
      </c>
      <c r="AA39" t="s">
        <v>9</v>
      </c>
      <c r="AB39" t="s">
        <v>1324</v>
      </c>
      <c r="AC39" t="s">
        <v>1324</v>
      </c>
      <c r="AD39">
        <v>3</v>
      </c>
      <c r="AE39">
        <v>0</v>
      </c>
      <c r="AF39">
        <v>5.8800397241016305E-4</v>
      </c>
      <c r="AG39">
        <v>0</v>
      </c>
      <c r="AH39">
        <v>3</v>
      </c>
      <c r="AI39">
        <v>7.7858605321715296E-4</v>
      </c>
      <c r="AJ39" t="s">
        <v>1052</v>
      </c>
      <c r="AK39" t="s">
        <v>1053</v>
      </c>
      <c r="AL39" t="b">
        <v>0</v>
      </c>
    </row>
    <row r="40" spans="1:38" x14ac:dyDescent="0.2">
      <c r="A40">
        <v>46</v>
      </c>
      <c r="B40" t="s">
        <v>1325</v>
      </c>
      <c r="C40" t="s">
        <v>1326</v>
      </c>
      <c r="D40" t="s">
        <v>1327</v>
      </c>
      <c r="E40" t="s">
        <v>1328</v>
      </c>
      <c r="G40" t="s">
        <v>1045</v>
      </c>
      <c r="H40" t="s">
        <v>1046</v>
      </c>
      <c r="I40" t="s">
        <v>1329</v>
      </c>
      <c r="K40" t="s">
        <v>1330</v>
      </c>
      <c r="L40" t="s">
        <v>1074</v>
      </c>
      <c r="M40" t="s">
        <v>1075</v>
      </c>
      <c r="N40" t="s">
        <v>1331</v>
      </c>
      <c r="O40">
        <v>55</v>
      </c>
      <c r="R40" t="s">
        <v>1050</v>
      </c>
      <c r="W40" t="s">
        <v>1050</v>
      </c>
      <c r="Z40" t="s">
        <v>1050</v>
      </c>
      <c r="AB40" t="s">
        <v>1332</v>
      </c>
      <c r="AC40" t="s">
        <v>1332</v>
      </c>
      <c r="AD40">
        <v>3</v>
      </c>
      <c r="AE40">
        <v>0</v>
      </c>
      <c r="AF40">
        <v>6.27484805058307E-4</v>
      </c>
      <c r="AG40">
        <v>43</v>
      </c>
      <c r="AH40">
        <v>2</v>
      </c>
      <c r="AI40">
        <v>7.7376003904614996E-4</v>
      </c>
      <c r="AJ40" t="s">
        <v>1052</v>
      </c>
      <c r="AK40" t="s">
        <v>1053</v>
      </c>
      <c r="AL40" t="b">
        <v>0</v>
      </c>
    </row>
    <row r="41" spans="1:38" x14ac:dyDescent="0.2">
      <c r="A41">
        <v>47</v>
      </c>
      <c r="B41" t="s">
        <v>1333</v>
      </c>
      <c r="C41" t="s">
        <v>1334</v>
      </c>
      <c r="D41" t="s">
        <v>1335</v>
      </c>
      <c r="E41" t="s">
        <v>1336</v>
      </c>
      <c r="F41">
        <v>1996</v>
      </c>
      <c r="G41" t="s">
        <v>1089</v>
      </c>
      <c r="H41" t="s">
        <v>1046</v>
      </c>
      <c r="I41" t="s">
        <v>911</v>
      </c>
      <c r="J41" t="s">
        <v>15</v>
      </c>
      <c r="K41" t="s">
        <v>16</v>
      </c>
      <c r="L41" t="s">
        <v>1106</v>
      </c>
      <c r="M41" t="s">
        <v>1107</v>
      </c>
      <c r="N41" t="s">
        <v>1108</v>
      </c>
      <c r="O41">
        <v>57</v>
      </c>
      <c r="R41" t="s">
        <v>1050</v>
      </c>
      <c r="V41">
        <v>1</v>
      </c>
      <c r="W41" t="s">
        <v>1337</v>
      </c>
      <c r="Z41" t="s">
        <v>1050</v>
      </c>
      <c r="AA41" t="s">
        <v>9</v>
      </c>
      <c r="AB41" t="s">
        <v>1338</v>
      </c>
      <c r="AC41" t="s">
        <v>1338</v>
      </c>
      <c r="AD41">
        <v>11</v>
      </c>
      <c r="AE41">
        <v>0</v>
      </c>
      <c r="AF41">
        <v>2.5016147114007401E-3</v>
      </c>
      <c r="AG41">
        <v>509</v>
      </c>
      <c r="AH41">
        <v>30</v>
      </c>
      <c r="AI41">
        <v>2.0760166460969901E-3</v>
      </c>
      <c r="AJ41" t="s">
        <v>1052</v>
      </c>
      <c r="AK41" t="s">
        <v>1053</v>
      </c>
      <c r="AL41" t="b">
        <v>0</v>
      </c>
    </row>
    <row r="42" spans="1:38" x14ac:dyDescent="0.2">
      <c r="A42">
        <v>48</v>
      </c>
      <c r="B42" t="s">
        <v>1339</v>
      </c>
      <c r="C42" t="s">
        <v>1340</v>
      </c>
      <c r="D42" t="s">
        <v>1341</v>
      </c>
      <c r="E42" t="s">
        <v>1342</v>
      </c>
      <c r="F42">
        <v>2009</v>
      </c>
      <c r="G42" t="s">
        <v>1045</v>
      </c>
      <c r="H42" t="s">
        <v>1046</v>
      </c>
      <c r="I42" t="s">
        <v>1343</v>
      </c>
      <c r="J42" t="s">
        <v>19</v>
      </c>
      <c r="K42" t="s">
        <v>6</v>
      </c>
      <c r="L42" t="s">
        <v>1158</v>
      </c>
      <c r="M42" t="s">
        <v>1159</v>
      </c>
      <c r="N42" t="s">
        <v>1344</v>
      </c>
      <c r="Q42">
        <v>0</v>
      </c>
      <c r="R42" t="s">
        <v>1050</v>
      </c>
      <c r="W42" t="s">
        <v>1050</v>
      </c>
      <c r="Z42" t="s">
        <v>1050</v>
      </c>
      <c r="AB42" t="s">
        <v>1345</v>
      </c>
      <c r="AC42" t="s">
        <v>1345</v>
      </c>
      <c r="AD42">
        <v>5</v>
      </c>
      <c r="AE42">
        <v>0</v>
      </c>
      <c r="AF42">
        <v>1.3100354292249899E-3</v>
      </c>
      <c r="AG42">
        <v>26</v>
      </c>
      <c r="AH42">
        <v>8</v>
      </c>
      <c r="AI42">
        <v>1.21071118303006E-3</v>
      </c>
      <c r="AJ42" t="s">
        <v>1346</v>
      </c>
      <c r="AK42" t="s">
        <v>1053</v>
      </c>
      <c r="AL42" t="b">
        <v>0</v>
      </c>
    </row>
    <row r="43" spans="1:38" x14ac:dyDescent="0.2">
      <c r="A43">
        <v>49</v>
      </c>
      <c r="B43" t="s">
        <v>1347</v>
      </c>
      <c r="C43" t="s">
        <v>1348</v>
      </c>
      <c r="D43" t="s">
        <v>1349</v>
      </c>
      <c r="E43" t="s">
        <v>1350</v>
      </c>
      <c r="F43">
        <v>1981</v>
      </c>
      <c r="G43" t="s">
        <v>1045</v>
      </c>
      <c r="H43" t="s">
        <v>1046</v>
      </c>
      <c r="I43" t="s">
        <v>1351</v>
      </c>
      <c r="J43" t="s">
        <v>19</v>
      </c>
      <c r="K43" t="s">
        <v>6</v>
      </c>
      <c r="L43" t="s">
        <v>1172</v>
      </c>
      <c r="M43" t="s">
        <v>1173</v>
      </c>
      <c r="N43" t="s">
        <v>1174</v>
      </c>
      <c r="O43">
        <v>59</v>
      </c>
      <c r="R43" t="s">
        <v>1050</v>
      </c>
      <c r="T43">
        <v>2</v>
      </c>
      <c r="U43">
        <v>32500000</v>
      </c>
      <c r="V43">
        <v>2</v>
      </c>
      <c r="W43" t="s">
        <v>1050</v>
      </c>
      <c r="Z43" t="s">
        <v>1050</v>
      </c>
      <c r="AA43" t="s">
        <v>9</v>
      </c>
      <c r="AB43" t="s">
        <v>1352</v>
      </c>
      <c r="AC43" t="s">
        <v>1353</v>
      </c>
      <c r="AD43">
        <v>4</v>
      </c>
      <c r="AE43">
        <v>0</v>
      </c>
      <c r="AF43">
        <v>8.0444371319361003E-4</v>
      </c>
      <c r="AG43">
        <v>0</v>
      </c>
      <c r="AH43">
        <v>6</v>
      </c>
      <c r="AI43">
        <v>8.58275097214981E-4</v>
      </c>
      <c r="AJ43" t="s">
        <v>1052</v>
      </c>
      <c r="AK43" t="s">
        <v>1063</v>
      </c>
      <c r="AL43" t="b">
        <v>0</v>
      </c>
    </row>
    <row r="44" spans="1:38" x14ac:dyDescent="0.2">
      <c r="A44">
        <v>50</v>
      </c>
      <c r="B44" t="s">
        <v>1354</v>
      </c>
      <c r="C44" t="s">
        <v>1355</v>
      </c>
      <c r="D44" t="s">
        <v>1356</v>
      </c>
      <c r="E44" t="s">
        <v>1357</v>
      </c>
      <c r="F44">
        <v>2009</v>
      </c>
      <c r="G44" t="s">
        <v>1089</v>
      </c>
      <c r="H44" t="s">
        <v>1046</v>
      </c>
      <c r="I44" t="s">
        <v>1358</v>
      </c>
      <c r="K44" t="s">
        <v>1359</v>
      </c>
      <c r="L44" t="s">
        <v>1115</v>
      </c>
      <c r="M44" t="s">
        <v>1116</v>
      </c>
      <c r="N44" t="s">
        <v>1360</v>
      </c>
      <c r="O44">
        <v>16</v>
      </c>
      <c r="R44" t="s">
        <v>1050</v>
      </c>
      <c r="V44">
        <v>1</v>
      </c>
      <c r="W44" t="s">
        <v>1361</v>
      </c>
      <c r="Z44" t="s">
        <v>1050</v>
      </c>
      <c r="AA44" t="s">
        <v>9</v>
      </c>
      <c r="AB44" t="s">
        <v>1362</v>
      </c>
      <c r="AC44" t="s">
        <v>1363</v>
      </c>
      <c r="AD44">
        <v>2</v>
      </c>
      <c r="AE44">
        <v>0</v>
      </c>
      <c r="AF44">
        <v>3.5970614614452498E-4</v>
      </c>
      <c r="AG44">
        <v>134</v>
      </c>
      <c r="AH44">
        <v>0</v>
      </c>
      <c r="AI44">
        <v>5.9697991821560596E-4</v>
      </c>
      <c r="AJ44" t="s">
        <v>1052</v>
      </c>
      <c r="AK44" t="s">
        <v>1063</v>
      </c>
      <c r="AL44" t="b">
        <v>0</v>
      </c>
    </row>
    <row r="45" spans="1:38" x14ac:dyDescent="0.2">
      <c r="A45">
        <v>51</v>
      </c>
      <c r="B45" t="s">
        <v>1364</v>
      </c>
      <c r="C45" t="s">
        <v>1365</v>
      </c>
      <c r="D45" t="s">
        <v>1366</v>
      </c>
      <c r="E45" t="s">
        <v>1367</v>
      </c>
      <c r="F45">
        <v>2010</v>
      </c>
      <c r="G45" t="s">
        <v>1045</v>
      </c>
      <c r="H45" t="s">
        <v>1046</v>
      </c>
      <c r="I45" t="s">
        <v>1368</v>
      </c>
      <c r="J45" t="s">
        <v>1369</v>
      </c>
      <c r="K45" t="s">
        <v>5</v>
      </c>
      <c r="L45" t="s">
        <v>1047</v>
      </c>
      <c r="M45" t="s">
        <v>1048</v>
      </c>
      <c r="N45" t="s">
        <v>1049</v>
      </c>
      <c r="O45">
        <v>40</v>
      </c>
      <c r="P45">
        <v>823927</v>
      </c>
      <c r="Q45">
        <v>1</v>
      </c>
      <c r="R45" t="s">
        <v>1370</v>
      </c>
      <c r="W45" t="s">
        <v>1050</v>
      </c>
      <c r="Z45" t="s">
        <v>1050</v>
      </c>
      <c r="AB45" t="s">
        <v>1371</v>
      </c>
      <c r="AC45" t="s">
        <v>1372</v>
      </c>
      <c r="AD45">
        <v>14</v>
      </c>
      <c r="AE45">
        <v>0</v>
      </c>
      <c r="AF45">
        <v>2.9180395018480699E-3</v>
      </c>
      <c r="AG45">
        <v>5998</v>
      </c>
      <c r="AH45">
        <v>20</v>
      </c>
      <c r="AI45">
        <v>2.6442430936294602E-3</v>
      </c>
      <c r="AJ45" t="s">
        <v>1052</v>
      </c>
      <c r="AK45" t="s">
        <v>1053</v>
      </c>
      <c r="AL45" t="b">
        <v>0</v>
      </c>
    </row>
    <row r="46" spans="1:38" ht="409" x14ac:dyDescent="0.2">
      <c r="A46">
        <v>52</v>
      </c>
      <c r="B46" t="s">
        <v>1373</v>
      </c>
      <c r="C46" t="s">
        <v>1374</v>
      </c>
      <c r="D46" t="s">
        <v>1375</v>
      </c>
      <c r="E46" s="1" t="s">
        <v>1376</v>
      </c>
      <c r="F46">
        <v>2014</v>
      </c>
      <c r="G46" t="s">
        <v>1045</v>
      </c>
      <c r="H46" t="s">
        <v>1046</v>
      </c>
      <c r="I46" t="s">
        <v>1377</v>
      </c>
      <c r="J46" t="s">
        <v>35</v>
      </c>
      <c r="K46" t="s">
        <v>6</v>
      </c>
      <c r="L46" t="s">
        <v>1158</v>
      </c>
      <c r="M46" t="s">
        <v>1159</v>
      </c>
      <c r="N46" t="s">
        <v>1160</v>
      </c>
      <c r="Q46">
        <v>0</v>
      </c>
      <c r="R46" t="s">
        <v>1050</v>
      </c>
      <c r="W46" t="s">
        <v>1050</v>
      </c>
      <c r="Z46" t="s">
        <v>1050</v>
      </c>
      <c r="AB46" t="s">
        <v>1378</v>
      </c>
      <c r="AC46" t="s">
        <v>1378</v>
      </c>
      <c r="AD46">
        <v>6</v>
      </c>
      <c r="AE46">
        <v>0.16666666666666599</v>
      </c>
      <c r="AF46">
        <v>1.20616655920418E-3</v>
      </c>
      <c r="AG46">
        <v>5963</v>
      </c>
      <c r="AH46">
        <v>5</v>
      </c>
      <c r="AI46">
        <v>1.21236826036836E-3</v>
      </c>
      <c r="AJ46" t="s">
        <v>1379</v>
      </c>
      <c r="AK46" t="s">
        <v>1053</v>
      </c>
      <c r="AL46" t="b">
        <v>0</v>
      </c>
    </row>
    <row r="47" spans="1:38" x14ac:dyDescent="0.2">
      <c r="A47">
        <v>53</v>
      </c>
      <c r="B47" t="s">
        <v>36</v>
      </c>
      <c r="C47" t="s">
        <v>37</v>
      </c>
      <c r="D47" t="s">
        <v>1380</v>
      </c>
      <c r="E47" t="s">
        <v>1381</v>
      </c>
      <c r="F47">
        <v>2007</v>
      </c>
      <c r="G47" t="s">
        <v>1089</v>
      </c>
      <c r="H47" t="s">
        <v>1046</v>
      </c>
      <c r="I47" t="s">
        <v>20</v>
      </c>
      <c r="J47" t="s">
        <v>21</v>
      </c>
      <c r="K47" t="s">
        <v>18</v>
      </c>
      <c r="L47" t="s">
        <v>1074</v>
      </c>
      <c r="M47" t="s">
        <v>1075</v>
      </c>
      <c r="N47" t="s">
        <v>1076</v>
      </c>
      <c r="O47">
        <v>10</v>
      </c>
      <c r="R47" t="s">
        <v>1050</v>
      </c>
      <c r="V47">
        <v>1</v>
      </c>
      <c r="W47" t="s">
        <v>1382</v>
      </c>
      <c r="Z47" t="s">
        <v>1050</v>
      </c>
      <c r="AA47" t="s">
        <v>9</v>
      </c>
      <c r="AB47" t="s">
        <v>1383</v>
      </c>
      <c r="AC47" t="s">
        <v>1383</v>
      </c>
      <c r="AD47">
        <v>8</v>
      </c>
      <c r="AE47">
        <v>0.125</v>
      </c>
      <c r="AF47">
        <v>1.63856850800217E-3</v>
      </c>
      <c r="AG47">
        <v>5658</v>
      </c>
      <c r="AH47">
        <v>9</v>
      </c>
      <c r="AI47">
        <v>1.7123998649225701E-3</v>
      </c>
      <c r="AJ47" t="s">
        <v>1052</v>
      </c>
      <c r="AK47" t="s">
        <v>1053</v>
      </c>
      <c r="AL47" t="b">
        <v>0</v>
      </c>
    </row>
    <row r="48" spans="1:38" x14ac:dyDescent="0.2">
      <c r="A48">
        <v>55</v>
      </c>
      <c r="B48" t="s">
        <v>1384</v>
      </c>
      <c r="C48" t="s">
        <v>1385</v>
      </c>
      <c r="D48" t="s">
        <v>1386</v>
      </c>
      <c r="E48" t="s">
        <v>1387</v>
      </c>
      <c r="F48">
        <v>2004</v>
      </c>
      <c r="G48" t="s">
        <v>1045</v>
      </c>
      <c r="H48" t="s">
        <v>1046</v>
      </c>
      <c r="I48" t="s">
        <v>1388</v>
      </c>
      <c r="J48" t="s">
        <v>17</v>
      </c>
      <c r="K48" t="s">
        <v>18</v>
      </c>
      <c r="L48" t="s">
        <v>1122</v>
      </c>
      <c r="M48" t="s">
        <v>1123</v>
      </c>
      <c r="N48" t="s">
        <v>1389</v>
      </c>
      <c r="O48">
        <v>59</v>
      </c>
      <c r="R48" t="s">
        <v>1050</v>
      </c>
      <c r="W48" t="s">
        <v>1050</v>
      </c>
      <c r="Z48" t="s">
        <v>1050</v>
      </c>
      <c r="AB48" t="s">
        <v>1390</v>
      </c>
      <c r="AC48" t="s">
        <v>1391</v>
      </c>
      <c r="AD48">
        <v>6</v>
      </c>
      <c r="AE48">
        <v>0.5</v>
      </c>
      <c r="AF48">
        <v>1.3022003563546701E-3</v>
      </c>
      <c r="AG48">
        <v>550</v>
      </c>
      <c r="AH48">
        <v>6</v>
      </c>
      <c r="AI48">
        <v>1.37217735870253E-3</v>
      </c>
      <c r="AJ48" t="s">
        <v>1052</v>
      </c>
      <c r="AK48" t="s">
        <v>1053</v>
      </c>
      <c r="AL48" t="b">
        <v>0</v>
      </c>
    </row>
    <row r="49" spans="1:38" x14ac:dyDescent="0.2">
      <c r="A49">
        <v>56</v>
      </c>
      <c r="B49" t="s">
        <v>1392</v>
      </c>
      <c r="C49" t="s">
        <v>1393</v>
      </c>
      <c r="D49" t="s">
        <v>1394</v>
      </c>
      <c r="E49" t="s">
        <v>1395</v>
      </c>
      <c r="F49">
        <v>2011</v>
      </c>
      <c r="G49" t="s">
        <v>1045</v>
      </c>
      <c r="H49" t="s">
        <v>1046</v>
      </c>
      <c r="I49" t="s">
        <v>1250</v>
      </c>
      <c r="J49" t="s">
        <v>1251</v>
      </c>
      <c r="K49" t="s">
        <v>791</v>
      </c>
      <c r="L49" t="s">
        <v>1221</v>
      </c>
      <c r="M49" t="s">
        <v>1222</v>
      </c>
      <c r="N49" t="s">
        <v>1223</v>
      </c>
      <c r="O49">
        <v>56</v>
      </c>
      <c r="P49">
        <v>2471959</v>
      </c>
      <c r="Q49">
        <v>1</v>
      </c>
      <c r="R49" t="s">
        <v>1252</v>
      </c>
      <c r="W49" t="s">
        <v>1050</v>
      </c>
      <c r="Z49" t="s">
        <v>1050</v>
      </c>
      <c r="AB49" t="s">
        <v>1396</v>
      </c>
      <c r="AC49" t="s">
        <v>1397</v>
      </c>
      <c r="AD49">
        <v>6</v>
      </c>
      <c r="AE49">
        <v>0</v>
      </c>
      <c r="AF49">
        <v>1.1784630731629601E-3</v>
      </c>
      <c r="AG49">
        <v>1690</v>
      </c>
      <c r="AH49">
        <v>6</v>
      </c>
      <c r="AI49">
        <v>1.3521034980759101E-3</v>
      </c>
      <c r="AJ49" t="s">
        <v>1052</v>
      </c>
      <c r="AK49" t="s">
        <v>1135</v>
      </c>
      <c r="AL49" t="b">
        <v>0</v>
      </c>
    </row>
    <row r="50" spans="1:38" x14ac:dyDescent="0.2">
      <c r="A50">
        <v>58</v>
      </c>
      <c r="B50" t="s">
        <v>1398</v>
      </c>
      <c r="C50" t="s">
        <v>1399</v>
      </c>
      <c r="D50" t="s">
        <v>1400</v>
      </c>
      <c r="E50" t="s">
        <v>1401</v>
      </c>
      <c r="F50">
        <v>1960</v>
      </c>
      <c r="G50" t="s">
        <v>1045</v>
      </c>
      <c r="H50" t="s">
        <v>1046</v>
      </c>
      <c r="I50" t="s">
        <v>1402</v>
      </c>
      <c r="J50" t="s">
        <v>431</v>
      </c>
      <c r="K50" t="s">
        <v>6</v>
      </c>
      <c r="L50" t="s">
        <v>1074</v>
      </c>
      <c r="M50" t="s">
        <v>1075</v>
      </c>
      <c r="N50" t="s">
        <v>1076</v>
      </c>
      <c r="O50">
        <v>13</v>
      </c>
      <c r="R50" t="s">
        <v>1050</v>
      </c>
      <c r="W50" t="s">
        <v>1050</v>
      </c>
      <c r="Z50" t="s">
        <v>1050</v>
      </c>
      <c r="AB50" t="s">
        <v>1403</v>
      </c>
      <c r="AC50" t="s">
        <v>1403</v>
      </c>
      <c r="AD50">
        <v>6</v>
      </c>
      <c r="AE50">
        <v>0</v>
      </c>
      <c r="AF50">
        <v>1.2357940178431401E-3</v>
      </c>
      <c r="AG50">
        <v>900</v>
      </c>
      <c r="AH50">
        <v>6</v>
      </c>
      <c r="AI50">
        <v>1.21341137930625E-3</v>
      </c>
      <c r="AJ50" t="s">
        <v>1052</v>
      </c>
      <c r="AK50" t="s">
        <v>1053</v>
      </c>
      <c r="AL50" t="b">
        <v>0</v>
      </c>
    </row>
    <row r="51" spans="1:38" x14ac:dyDescent="0.2">
      <c r="A51">
        <v>59</v>
      </c>
      <c r="B51" t="s">
        <v>1404</v>
      </c>
      <c r="C51" t="s">
        <v>1405</v>
      </c>
      <c r="E51" t="s">
        <v>1406</v>
      </c>
      <c r="F51">
        <v>1986</v>
      </c>
      <c r="G51" t="s">
        <v>1089</v>
      </c>
      <c r="H51" t="s">
        <v>1046</v>
      </c>
      <c r="I51" t="s">
        <v>1407</v>
      </c>
      <c r="K51" t="s">
        <v>38</v>
      </c>
      <c r="L51" t="s">
        <v>1059</v>
      </c>
      <c r="M51" t="s">
        <v>1060</v>
      </c>
      <c r="N51" t="s">
        <v>1090</v>
      </c>
      <c r="O51">
        <v>3</v>
      </c>
      <c r="R51" t="s">
        <v>1050</v>
      </c>
      <c r="W51" t="s">
        <v>1408</v>
      </c>
      <c r="Z51" t="s">
        <v>1050</v>
      </c>
      <c r="AB51" t="s">
        <v>1409</v>
      </c>
      <c r="AC51" t="s">
        <v>1409</v>
      </c>
      <c r="AD51">
        <v>6</v>
      </c>
      <c r="AE51">
        <v>0</v>
      </c>
      <c r="AF51">
        <v>1.2965179078441101E-3</v>
      </c>
      <c r="AG51">
        <v>131</v>
      </c>
      <c r="AH51">
        <v>12</v>
      </c>
      <c r="AI51">
        <v>1.3048330126973599E-3</v>
      </c>
      <c r="AJ51" t="s">
        <v>1052</v>
      </c>
      <c r="AK51" t="s">
        <v>1063</v>
      </c>
      <c r="AL51" t="b">
        <v>0</v>
      </c>
    </row>
    <row r="52" spans="1:38" x14ac:dyDescent="0.2">
      <c r="A52">
        <v>62</v>
      </c>
      <c r="B52" t="s">
        <v>39</v>
      </c>
      <c r="C52" t="s">
        <v>40</v>
      </c>
      <c r="E52" t="s">
        <v>1410</v>
      </c>
      <c r="F52">
        <v>1999</v>
      </c>
      <c r="G52" t="s">
        <v>1089</v>
      </c>
      <c r="H52" t="s">
        <v>1046</v>
      </c>
      <c r="I52" t="s">
        <v>41</v>
      </c>
      <c r="J52" t="s">
        <v>42</v>
      </c>
      <c r="K52" t="s">
        <v>43</v>
      </c>
      <c r="L52" t="s">
        <v>1074</v>
      </c>
      <c r="M52" t="s">
        <v>1075</v>
      </c>
      <c r="N52" t="s">
        <v>1298</v>
      </c>
      <c r="O52">
        <v>59</v>
      </c>
      <c r="P52">
        <v>6498177</v>
      </c>
      <c r="Q52">
        <v>2</v>
      </c>
      <c r="R52" t="s">
        <v>1411</v>
      </c>
      <c r="U52">
        <v>13649438</v>
      </c>
      <c r="V52">
        <v>1</v>
      </c>
      <c r="W52" t="s">
        <v>1412</v>
      </c>
      <c r="Z52" t="s">
        <v>1050</v>
      </c>
      <c r="AA52" t="s">
        <v>9</v>
      </c>
      <c r="AB52" t="s">
        <v>1413</v>
      </c>
      <c r="AC52" t="s">
        <v>1414</v>
      </c>
      <c r="AD52">
        <v>2</v>
      </c>
      <c r="AE52">
        <v>0</v>
      </c>
      <c r="AF52">
        <v>3.6856958983947703E-4</v>
      </c>
      <c r="AG52">
        <v>603</v>
      </c>
      <c r="AH52">
        <v>0</v>
      </c>
      <c r="AI52">
        <v>5.8205716727792098E-4</v>
      </c>
      <c r="AJ52" t="s">
        <v>1052</v>
      </c>
      <c r="AK52" t="s">
        <v>1053</v>
      </c>
      <c r="AL52" t="b">
        <v>0</v>
      </c>
    </row>
    <row r="53" spans="1:38" x14ac:dyDescent="0.2">
      <c r="A53">
        <v>63</v>
      </c>
      <c r="B53" t="s">
        <v>44</v>
      </c>
      <c r="C53" t="s">
        <v>45</v>
      </c>
      <c r="D53" t="s">
        <v>1415</v>
      </c>
      <c r="E53" t="s">
        <v>1416</v>
      </c>
      <c r="F53">
        <v>1998</v>
      </c>
      <c r="G53" t="s">
        <v>1045</v>
      </c>
      <c r="H53" t="s">
        <v>1046</v>
      </c>
      <c r="I53" t="s">
        <v>46</v>
      </c>
      <c r="K53" t="s">
        <v>47</v>
      </c>
      <c r="L53" t="s">
        <v>1172</v>
      </c>
      <c r="M53" t="s">
        <v>1173</v>
      </c>
      <c r="N53" t="s">
        <v>1174</v>
      </c>
      <c r="O53">
        <v>14</v>
      </c>
      <c r="Q53">
        <v>1</v>
      </c>
      <c r="R53" t="s">
        <v>1417</v>
      </c>
      <c r="W53" t="s">
        <v>1050</v>
      </c>
      <c r="Z53" t="s">
        <v>1050</v>
      </c>
      <c r="AB53" t="s">
        <v>1418</v>
      </c>
      <c r="AC53" t="s">
        <v>1418</v>
      </c>
      <c r="AD53">
        <v>1</v>
      </c>
      <c r="AE53">
        <v>0</v>
      </c>
      <c r="AF53">
        <v>3.9769024472782402E-4</v>
      </c>
      <c r="AG53">
        <v>2749</v>
      </c>
      <c r="AH53">
        <v>0</v>
      </c>
      <c r="AI53">
        <v>5.6382476212744697E-4</v>
      </c>
      <c r="AJ53" t="s">
        <v>1052</v>
      </c>
      <c r="AK53" t="s">
        <v>1063</v>
      </c>
      <c r="AL53" t="b">
        <v>0</v>
      </c>
    </row>
    <row r="54" spans="1:38" x14ac:dyDescent="0.2">
      <c r="A54">
        <v>64</v>
      </c>
      <c r="B54" t="s">
        <v>1419</v>
      </c>
      <c r="C54" t="s">
        <v>1420</v>
      </c>
      <c r="D54" t="s">
        <v>1421</v>
      </c>
      <c r="E54" t="s">
        <v>1422</v>
      </c>
      <c r="F54">
        <v>1966</v>
      </c>
      <c r="G54" t="s">
        <v>1045</v>
      </c>
      <c r="H54" t="s">
        <v>1046</v>
      </c>
      <c r="I54" t="s">
        <v>1423</v>
      </c>
      <c r="J54" t="s">
        <v>1424</v>
      </c>
      <c r="K54" t="s">
        <v>1425</v>
      </c>
      <c r="L54" t="s">
        <v>1106</v>
      </c>
      <c r="M54" t="s">
        <v>1107</v>
      </c>
      <c r="N54" t="s">
        <v>1426</v>
      </c>
      <c r="O54">
        <v>55</v>
      </c>
      <c r="R54" t="s">
        <v>1050</v>
      </c>
      <c r="W54" t="s">
        <v>1050</v>
      </c>
      <c r="Z54" t="s">
        <v>1050</v>
      </c>
      <c r="AB54" t="s">
        <v>1427</v>
      </c>
      <c r="AC54" t="s">
        <v>1428</v>
      </c>
      <c r="AD54">
        <v>10</v>
      </c>
      <c r="AE54">
        <v>0</v>
      </c>
      <c r="AF54">
        <v>2.1549063047208001E-3</v>
      </c>
      <c r="AG54">
        <v>3842</v>
      </c>
      <c r="AH54">
        <v>17</v>
      </c>
      <c r="AI54">
        <v>2.1338895337213301E-3</v>
      </c>
      <c r="AJ54" t="s">
        <v>1052</v>
      </c>
      <c r="AK54" t="s">
        <v>1053</v>
      </c>
      <c r="AL54" t="b">
        <v>0</v>
      </c>
    </row>
    <row r="55" spans="1:38" x14ac:dyDescent="0.2">
      <c r="A55">
        <v>65</v>
      </c>
      <c r="B55" t="s">
        <v>1429</v>
      </c>
      <c r="C55" t="s">
        <v>1430</v>
      </c>
      <c r="E55" t="s">
        <v>1431</v>
      </c>
      <c r="G55" t="s">
        <v>1045</v>
      </c>
      <c r="H55" t="s">
        <v>1046</v>
      </c>
      <c r="K55" t="s">
        <v>5</v>
      </c>
      <c r="L55" t="s">
        <v>1122</v>
      </c>
      <c r="M55" t="s">
        <v>1123</v>
      </c>
      <c r="N55" t="s">
        <v>1124</v>
      </c>
      <c r="O55">
        <v>59</v>
      </c>
      <c r="R55" t="s">
        <v>1050</v>
      </c>
      <c r="W55" t="s">
        <v>1050</v>
      </c>
      <c r="Z55" t="s">
        <v>1050</v>
      </c>
      <c r="AB55" t="s">
        <v>1432</v>
      </c>
      <c r="AC55" t="s">
        <v>1432</v>
      </c>
      <c r="AD55">
        <v>9</v>
      </c>
      <c r="AE55">
        <v>0</v>
      </c>
      <c r="AF55">
        <v>1.99054748113499E-3</v>
      </c>
      <c r="AG55">
        <v>239</v>
      </c>
      <c r="AH55">
        <v>19</v>
      </c>
      <c r="AI55">
        <v>1.8249071434464799E-3</v>
      </c>
      <c r="AJ55" t="s">
        <v>1052</v>
      </c>
      <c r="AK55" t="s">
        <v>1053</v>
      </c>
      <c r="AL55" t="b">
        <v>0</v>
      </c>
    </row>
    <row r="56" spans="1:38" x14ac:dyDescent="0.2">
      <c r="A56">
        <v>66</v>
      </c>
      <c r="B56" t="s">
        <v>1433</v>
      </c>
      <c r="C56" t="s">
        <v>1434</v>
      </c>
      <c r="D56" t="s">
        <v>1435</v>
      </c>
      <c r="E56" t="s">
        <v>1436</v>
      </c>
      <c r="F56">
        <v>1997</v>
      </c>
      <c r="G56" t="s">
        <v>1045</v>
      </c>
      <c r="H56" t="s">
        <v>1046</v>
      </c>
      <c r="I56" t="s">
        <v>1437</v>
      </c>
      <c r="J56" t="s">
        <v>1438</v>
      </c>
      <c r="K56" t="s">
        <v>5</v>
      </c>
      <c r="L56" t="s">
        <v>1106</v>
      </c>
      <c r="M56" t="s">
        <v>1107</v>
      </c>
      <c r="N56" t="s">
        <v>1108</v>
      </c>
      <c r="O56">
        <v>57</v>
      </c>
      <c r="P56">
        <v>6200000</v>
      </c>
      <c r="Q56">
        <v>2</v>
      </c>
      <c r="R56" t="s">
        <v>1439</v>
      </c>
      <c r="W56" t="s">
        <v>1050</v>
      </c>
      <c r="Z56" t="s">
        <v>1050</v>
      </c>
      <c r="AB56" t="s">
        <v>1440</v>
      </c>
      <c r="AC56" t="s">
        <v>1440</v>
      </c>
      <c r="AD56">
        <v>8</v>
      </c>
      <c r="AE56">
        <v>0</v>
      </c>
      <c r="AF56">
        <v>1.95042955925611E-3</v>
      </c>
      <c r="AG56">
        <v>0</v>
      </c>
      <c r="AH56">
        <v>24</v>
      </c>
      <c r="AI56">
        <v>1.5489430608996099E-3</v>
      </c>
      <c r="AJ56" t="s">
        <v>1052</v>
      </c>
      <c r="AK56" t="s">
        <v>1053</v>
      </c>
      <c r="AL56" t="b">
        <v>0</v>
      </c>
    </row>
    <row r="57" spans="1:38" x14ac:dyDescent="0.2">
      <c r="A57">
        <v>69</v>
      </c>
      <c r="B57" t="s">
        <v>1441</v>
      </c>
      <c r="C57" t="s">
        <v>1442</v>
      </c>
      <c r="D57" t="s">
        <v>1443</v>
      </c>
      <c r="E57" t="s">
        <v>1444</v>
      </c>
      <c r="F57">
        <v>1999</v>
      </c>
      <c r="G57" t="s">
        <v>1045</v>
      </c>
      <c r="H57" t="s">
        <v>1046</v>
      </c>
      <c r="I57" t="s">
        <v>1445</v>
      </c>
      <c r="J57" t="s">
        <v>48</v>
      </c>
      <c r="K57" t="s">
        <v>6</v>
      </c>
      <c r="L57" t="s">
        <v>1106</v>
      </c>
      <c r="M57" t="s">
        <v>1107</v>
      </c>
      <c r="N57" t="s">
        <v>1446</v>
      </c>
      <c r="O57">
        <v>59</v>
      </c>
      <c r="R57" t="s">
        <v>1050</v>
      </c>
      <c r="W57" t="s">
        <v>1050</v>
      </c>
      <c r="Z57" t="s">
        <v>1050</v>
      </c>
      <c r="AB57" t="s">
        <v>1447</v>
      </c>
      <c r="AC57" t="s">
        <v>1447</v>
      </c>
      <c r="AD57">
        <v>1</v>
      </c>
      <c r="AE57">
        <v>0</v>
      </c>
      <c r="AF57">
        <v>3.8969162977097398E-4</v>
      </c>
      <c r="AG57">
        <v>2676</v>
      </c>
      <c r="AH57">
        <v>0</v>
      </c>
      <c r="AI57">
        <v>6.3628155574348795E-4</v>
      </c>
      <c r="AJ57" t="s">
        <v>1052</v>
      </c>
      <c r="AK57" t="s">
        <v>1053</v>
      </c>
      <c r="AL57" t="b">
        <v>0</v>
      </c>
    </row>
    <row r="58" spans="1:38" x14ac:dyDescent="0.2">
      <c r="A58">
        <v>70</v>
      </c>
      <c r="B58" t="s">
        <v>1448</v>
      </c>
      <c r="C58" t="s">
        <v>1449</v>
      </c>
      <c r="D58" t="s">
        <v>1450</v>
      </c>
      <c r="E58" t="s">
        <v>1451</v>
      </c>
      <c r="F58">
        <v>1982</v>
      </c>
      <c r="G58" t="s">
        <v>1089</v>
      </c>
      <c r="H58" t="s">
        <v>1046</v>
      </c>
      <c r="I58" t="s">
        <v>566</v>
      </c>
      <c r="J58" t="s">
        <v>15</v>
      </c>
      <c r="K58" t="s">
        <v>16</v>
      </c>
      <c r="L58" t="s">
        <v>1059</v>
      </c>
      <c r="M58" t="s">
        <v>1060</v>
      </c>
      <c r="N58" t="s">
        <v>1090</v>
      </c>
      <c r="O58">
        <v>59</v>
      </c>
      <c r="R58" t="s">
        <v>1050</v>
      </c>
      <c r="U58">
        <v>25000000</v>
      </c>
      <c r="V58">
        <v>1</v>
      </c>
      <c r="W58" t="s">
        <v>1452</v>
      </c>
      <c r="Z58" t="s">
        <v>1050</v>
      </c>
      <c r="AA58" t="s">
        <v>9</v>
      </c>
      <c r="AB58" t="s">
        <v>1453</v>
      </c>
      <c r="AC58" t="s">
        <v>1453</v>
      </c>
      <c r="AD58">
        <v>3</v>
      </c>
      <c r="AE58">
        <v>0.33333333333333298</v>
      </c>
      <c r="AF58">
        <v>6.1354978900481896E-4</v>
      </c>
      <c r="AG58">
        <v>951</v>
      </c>
      <c r="AH58">
        <v>1</v>
      </c>
      <c r="AI58">
        <v>7.2684786051833603E-4</v>
      </c>
      <c r="AJ58" t="s">
        <v>1052</v>
      </c>
      <c r="AK58" t="s">
        <v>1063</v>
      </c>
      <c r="AL58" t="b">
        <v>0</v>
      </c>
    </row>
    <row r="59" spans="1:38" x14ac:dyDescent="0.2">
      <c r="A59">
        <v>71</v>
      </c>
      <c r="B59" t="s">
        <v>1454</v>
      </c>
      <c r="C59" t="s">
        <v>1455</v>
      </c>
      <c r="D59" t="s">
        <v>1456</v>
      </c>
      <c r="E59" t="s">
        <v>1457</v>
      </c>
      <c r="F59">
        <v>1976</v>
      </c>
      <c r="G59" t="s">
        <v>1045</v>
      </c>
      <c r="H59" t="s">
        <v>1046</v>
      </c>
      <c r="I59" t="s">
        <v>431</v>
      </c>
      <c r="J59" t="s">
        <v>715</v>
      </c>
      <c r="K59" t="s">
        <v>6</v>
      </c>
      <c r="L59" t="s">
        <v>1083</v>
      </c>
      <c r="M59" t="s">
        <v>1084</v>
      </c>
      <c r="N59" t="s">
        <v>1084</v>
      </c>
      <c r="O59">
        <v>13</v>
      </c>
      <c r="R59" t="s">
        <v>1050</v>
      </c>
      <c r="W59" t="s">
        <v>1050</v>
      </c>
      <c r="Z59" t="s">
        <v>1050</v>
      </c>
      <c r="AB59" t="s">
        <v>1458</v>
      </c>
      <c r="AC59" t="s">
        <v>1458</v>
      </c>
      <c r="AD59">
        <v>12</v>
      </c>
      <c r="AE59">
        <v>0</v>
      </c>
      <c r="AF59">
        <v>2.5812696331711099E-3</v>
      </c>
      <c r="AG59">
        <v>1736</v>
      </c>
      <c r="AH59">
        <v>24</v>
      </c>
      <c r="AI59">
        <v>2.2593147949642998E-3</v>
      </c>
      <c r="AJ59" t="s">
        <v>1052</v>
      </c>
      <c r="AK59" t="s">
        <v>1063</v>
      </c>
      <c r="AL59" t="b">
        <v>0</v>
      </c>
    </row>
    <row r="60" spans="1:38" x14ac:dyDescent="0.2">
      <c r="A60">
        <v>72</v>
      </c>
      <c r="B60" t="s">
        <v>444</v>
      </c>
      <c r="C60" t="s">
        <v>445</v>
      </c>
      <c r="D60" t="s">
        <v>1459</v>
      </c>
      <c r="E60" t="s">
        <v>1460</v>
      </c>
      <c r="F60">
        <v>1972</v>
      </c>
      <c r="G60" t="s">
        <v>1045</v>
      </c>
      <c r="H60" t="s">
        <v>1095</v>
      </c>
      <c r="I60" t="s">
        <v>447</v>
      </c>
      <c r="J60" t="s">
        <v>446</v>
      </c>
      <c r="K60" t="s">
        <v>18</v>
      </c>
      <c r="L60" t="s">
        <v>1047</v>
      </c>
      <c r="M60" t="s">
        <v>1048</v>
      </c>
      <c r="N60" t="s">
        <v>1049</v>
      </c>
      <c r="O60">
        <v>56</v>
      </c>
      <c r="Q60">
        <v>3</v>
      </c>
      <c r="R60" t="s">
        <v>1461</v>
      </c>
      <c r="S60">
        <v>13268916</v>
      </c>
      <c r="T60">
        <v>6</v>
      </c>
      <c r="W60" t="s">
        <v>1050</v>
      </c>
      <c r="Z60" t="s">
        <v>1462</v>
      </c>
      <c r="AB60" t="s">
        <v>1463</v>
      </c>
      <c r="AC60" t="s">
        <v>1464</v>
      </c>
      <c r="AD60">
        <v>4</v>
      </c>
      <c r="AE60">
        <v>0</v>
      </c>
      <c r="AF60">
        <v>1.6758998136173801E-3</v>
      </c>
      <c r="AG60">
        <v>2696</v>
      </c>
      <c r="AH60">
        <v>12</v>
      </c>
      <c r="AI60">
        <v>1.39779624287683E-3</v>
      </c>
      <c r="AJ60" t="s">
        <v>1052</v>
      </c>
      <c r="AK60" t="s">
        <v>1053</v>
      </c>
      <c r="AL60" t="b">
        <v>0</v>
      </c>
    </row>
    <row r="61" spans="1:38" x14ac:dyDescent="0.2">
      <c r="A61">
        <v>73</v>
      </c>
      <c r="B61" t="s">
        <v>1465</v>
      </c>
      <c r="C61" t="s">
        <v>1466</v>
      </c>
      <c r="D61" t="s">
        <v>1467</v>
      </c>
      <c r="E61" t="s">
        <v>1468</v>
      </c>
      <c r="G61" t="s">
        <v>1089</v>
      </c>
      <c r="H61" t="s">
        <v>1046</v>
      </c>
      <c r="I61" t="s">
        <v>1469</v>
      </c>
      <c r="K61" t="s">
        <v>1470</v>
      </c>
      <c r="L61" t="s">
        <v>1115</v>
      </c>
      <c r="M61" t="s">
        <v>1116</v>
      </c>
      <c r="N61" t="s">
        <v>1196</v>
      </c>
      <c r="O61">
        <v>13</v>
      </c>
      <c r="R61" t="s">
        <v>1050</v>
      </c>
      <c r="W61" t="s">
        <v>1471</v>
      </c>
      <c r="Z61" t="s">
        <v>1472</v>
      </c>
      <c r="AB61" t="s">
        <v>1473</v>
      </c>
      <c r="AC61" t="s">
        <v>1474</v>
      </c>
      <c r="AD61">
        <v>6</v>
      </c>
      <c r="AE61">
        <v>0.33333333333333298</v>
      </c>
      <c r="AF61">
        <v>1.19896466909369E-3</v>
      </c>
      <c r="AG61">
        <v>3454</v>
      </c>
      <c r="AH61">
        <v>3</v>
      </c>
      <c r="AI61">
        <v>1.6405529103263299E-3</v>
      </c>
      <c r="AJ61" t="s">
        <v>1052</v>
      </c>
      <c r="AK61" t="s">
        <v>1063</v>
      </c>
      <c r="AL61" t="b">
        <v>0</v>
      </c>
    </row>
    <row r="62" spans="1:38" x14ac:dyDescent="0.2">
      <c r="A62">
        <v>74</v>
      </c>
      <c r="B62" t="s">
        <v>1475</v>
      </c>
      <c r="C62" t="s">
        <v>1476</v>
      </c>
      <c r="D62" t="s">
        <v>1477</v>
      </c>
      <c r="E62" t="s">
        <v>1478</v>
      </c>
      <c r="F62">
        <v>2014</v>
      </c>
      <c r="G62" t="s">
        <v>1045</v>
      </c>
      <c r="H62" t="s">
        <v>1046</v>
      </c>
      <c r="I62" t="s">
        <v>1479</v>
      </c>
      <c r="J62" t="s">
        <v>612</v>
      </c>
      <c r="K62" t="s">
        <v>6</v>
      </c>
      <c r="L62" t="s">
        <v>1158</v>
      </c>
      <c r="M62" t="s">
        <v>1480</v>
      </c>
      <c r="N62" t="s">
        <v>1481</v>
      </c>
      <c r="O62">
        <v>57</v>
      </c>
      <c r="R62" t="s">
        <v>1050</v>
      </c>
      <c r="W62" t="s">
        <v>1050</v>
      </c>
      <c r="Z62" t="s">
        <v>1050</v>
      </c>
      <c r="AB62" t="s">
        <v>1482</v>
      </c>
      <c r="AC62" t="s">
        <v>1483</v>
      </c>
      <c r="AD62">
        <v>7</v>
      </c>
      <c r="AE62">
        <v>0</v>
      </c>
      <c r="AF62">
        <v>1.8289328511584501E-3</v>
      </c>
      <c r="AG62">
        <v>440</v>
      </c>
      <c r="AH62">
        <v>10</v>
      </c>
      <c r="AI62">
        <v>1.4501612192608399E-3</v>
      </c>
      <c r="AJ62" t="s">
        <v>1052</v>
      </c>
      <c r="AK62" t="s">
        <v>1053</v>
      </c>
      <c r="AL62" t="b">
        <v>0</v>
      </c>
    </row>
    <row r="63" spans="1:38" x14ac:dyDescent="0.2">
      <c r="A63">
        <v>75</v>
      </c>
      <c r="B63" t="s">
        <v>1484</v>
      </c>
      <c r="C63" t="s">
        <v>1485</v>
      </c>
      <c r="D63" t="s">
        <v>1486</v>
      </c>
      <c r="E63" t="s">
        <v>1487</v>
      </c>
      <c r="F63">
        <v>1985</v>
      </c>
      <c r="G63" t="s">
        <v>1045</v>
      </c>
      <c r="H63" t="s">
        <v>1046</v>
      </c>
      <c r="I63" t="s">
        <v>1488</v>
      </c>
      <c r="J63" t="s">
        <v>537</v>
      </c>
      <c r="K63" t="s">
        <v>6</v>
      </c>
      <c r="L63" t="s">
        <v>1122</v>
      </c>
      <c r="M63" t="s">
        <v>1489</v>
      </c>
      <c r="N63" t="s">
        <v>1490</v>
      </c>
      <c r="O63">
        <v>58</v>
      </c>
      <c r="R63" t="s">
        <v>1050</v>
      </c>
      <c r="W63" t="s">
        <v>1050</v>
      </c>
      <c r="Z63" t="s">
        <v>1050</v>
      </c>
      <c r="AB63" t="s">
        <v>1491</v>
      </c>
      <c r="AC63" t="s">
        <v>1492</v>
      </c>
      <c r="AD63">
        <v>0</v>
      </c>
      <c r="AE63">
        <v>0</v>
      </c>
      <c r="AF63">
        <v>3.5258082727782699E-4</v>
      </c>
      <c r="AG63">
        <v>578</v>
      </c>
      <c r="AH63">
        <v>0</v>
      </c>
      <c r="AI63">
        <v>8.5029218312110898E-4</v>
      </c>
      <c r="AJ63" t="s">
        <v>1052</v>
      </c>
      <c r="AK63" t="s">
        <v>1053</v>
      </c>
      <c r="AL63" t="b">
        <v>0</v>
      </c>
    </row>
    <row r="64" spans="1:38" x14ac:dyDescent="0.2">
      <c r="A64">
        <v>76</v>
      </c>
      <c r="B64" t="s">
        <v>1493</v>
      </c>
      <c r="C64" t="s">
        <v>1494</v>
      </c>
      <c r="D64" t="s">
        <v>1495</v>
      </c>
      <c r="E64" t="s">
        <v>1496</v>
      </c>
      <c r="F64">
        <v>2015</v>
      </c>
      <c r="G64" t="s">
        <v>1045</v>
      </c>
      <c r="H64" t="s">
        <v>1046</v>
      </c>
      <c r="I64" t="s">
        <v>1497</v>
      </c>
      <c r="J64" t="s">
        <v>49</v>
      </c>
      <c r="K64" t="s">
        <v>6</v>
      </c>
      <c r="L64" t="s">
        <v>1047</v>
      </c>
      <c r="M64" t="s">
        <v>1048</v>
      </c>
      <c r="N64" t="s">
        <v>1049</v>
      </c>
      <c r="O64">
        <v>56</v>
      </c>
      <c r="R64" t="s">
        <v>1050</v>
      </c>
      <c r="T64">
        <v>1</v>
      </c>
      <c r="W64" t="s">
        <v>1050</v>
      </c>
      <c r="Z64" t="s">
        <v>1050</v>
      </c>
      <c r="AB64" t="s">
        <v>1498</v>
      </c>
      <c r="AC64" t="s">
        <v>1498</v>
      </c>
      <c r="AD64">
        <v>4</v>
      </c>
      <c r="AE64">
        <v>0</v>
      </c>
      <c r="AF64">
        <v>1.58144726991106E-3</v>
      </c>
      <c r="AG64">
        <v>9389</v>
      </c>
      <c r="AH64">
        <v>12</v>
      </c>
      <c r="AI64">
        <v>1.33997871132309E-3</v>
      </c>
      <c r="AJ64" t="s">
        <v>1052</v>
      </c>
      <c r="AK64" t="s">
        <v>1053</v>
      </c>
      <c r="AL64" t="b">
        <v>0</v>
      </c>
    </row>
    <row r="65" spans="1:38" x14ac:dyDescent="0.2">
      <c r="A65">
        <v>77</v>
      </c>
      <c r="B65" t="s">
        <v>1499</v>
      </c>
      <c r="C65" t="s">
        <v>1500</v>
      </c>
      <c r="E65" t="s">
        <v>1501</v>
      </c>
      <c r="F65">
        <v>2015</v>
      </c>
      <c r="G65" t="s">
        <v>1045</v>
      </c>
      <c r="H65" t="s">
        <v>1046</v>
      </c>
      <c r="I65" t="s">
        <v>1502</v>
      </c>
      <c r="J65" t="s">
        <v>446</v>
      </c>
      <c r="K65" t="s">
        <v>18</v>
      </c>
      <c r="L65" t="s">
        <v>1130</v>
      </c>
      <c r="M65" t="s">
        <v>1131</v>
      </c>
      <c r="N65" t="s">
        <v>1132</v>
      </c>
      <c r="O65">
        <v>59</v>
      </c>
      <c r="R65" t="s">
        <v>1050</v>
      </c>
      <c r="W65" t="s">
        <v>1050</v>
      </c>
      <c r="Z65" t="s">
        <v>1050</v>
      </c>
      <c r="AB65" t="s">
        <v>1503</v>
      </c>
      <c r="AC65" t="s">
        <v>1503</v>
      </c>
      <c r="AD65">
        <v>6</v>
      </c>
      <c r="AE65">
        <v>0</v>
      </c>
      <c r="AF65">
        <v>1.26282184620159E-3</v>
      </c>
      <c r="AG65">
        <v>279</v>
      </c>
      <c r="AH65">
        <v>12</v>
      </c>
      <c r="AI65">
        <v>1.1883462583113201E-3</v>
      </c>
      <c r="AJ65" t="s">
        <v>1052</v>
      </c>
      <c r="AK65" t="s">
        <v>1135</v>
      </c>
      <c r="AL65" t="b">
        <v>0</v>
      </c>
    </row>
    <row r="66" spans="1:38" x14ac:dyDescent="0.2">
      <c r="A66">
        <v>79</v>
      </c>
      <c r="B66" t="s">
        <v>1504</v>
      </c>
      <c r="C66" t="s">
        <v>1505</v>
      </c>
      <c r="D66" t="s">
        <v>1506</v>
      </c>
      <c r="E66" t="s">
        <v>1507</v>
      </c>
      <c r="F66">
        <v>1954</v>
      </c>
      <c r="G66" t="s">
        <v>1045</v>
      </c>
      <c r="H66" t="s">
        <v>1046</v>
      </c>
      <c r="I66" t="s">
        <v>1508</v>
      </c>
      <c r="J66" t="s">
        <v>1509</v>
      </c>
      <c r="K66" t="s">
        <v>6</v>
      </c>
      <c r="L66" t="s">
        <v>1115</v>
      </c>
      <c r="M66" t="s">
        <v>1116</v>
      </c>
      <c r="N66" t="s">
        <v>1117</v>
      </c>
      <c r="O66">
        <v>3</v>
      </c>
      <c r="R66" t="s">
        <v>1050</v>
      </c>
      <c r="T66">
        <v>1</v>
      </c>
      <c r="W66" t="s">
        <v>1050</v>
      </c>
      <c r="Z66" t="s">
        <v>1050</v>
      </c>
      <c r="AB66" t="s">
        <v>1510</v>
      </c>
      <c r="AC66" t="s">
        <v>1511</v>
      </c>
      <c r="AD66">
        <v>5</v>
      </c>
      <c r="AE66">
        <v>0.19999999999999901</v>
      </c>
      <c r="AF66">
        <v>1.0578761068362199E-3</v>
      </c>
      <c r="AG66">
        <v>1432</v>
      </c>
      <c r="AH66">
        <v>3</v>
      </c>
      <c r="AI66">
        <v>1.44357674534402E-3</v>
      </c>
      <c r="AJ66" t="s">
        <v>1052</v>
      </c>
      <c r="AK66" t="s">
        <v>1063</v>
      </c>
      <c r="AL66" t="b">
        <v>0</v>
      </c>
    </row>
    <row r="67" spans="1:38" ht="409" x14ac:dyDescent="0.2">
      <c r="A67">
        <v>80</v>
      </c>
      <c r="B67" t="s">
        <v>1512</v>
      </c>
      <c r="C67" t="s">
        <v>1513</v>
      </c>
      <c r="D67" t="s">
        <v>1514</v>
      </c>
      <c r="E67" s="1" t="s">
        <v>1515</v>
      </c>
      <c r="F67">
        <v>2008</v>
      </c>
      <c r="G67" t="s">
        <v>1045</v>
      </c>
      <c r="H67" t="s">
        <v>1046</v>
      </c>
      <c r="I67" t="s">
        <v>1516</v>
      </c>
      <c r="K67" t="s">
        <v>1517</v>
      </c>
      <c r="L67" t="s">
        <v>1158</v>
      </c>
      <c r="M67" t="s">
        <v>1159</v>
      </c>
      <c r="N67" t="s">
        <v>1305</v>
      </c>
      <c r="Q67">
        <v>0</v>
      </c>
      <c r="R67" t="s">
        <v>1050</v>
      </c>
      <c r="W67" t="s">
        <v>1050</v>
      </c>
      <c r="Z67" t="s">
        <v>1050</v>
      </c>
      <c r="AB67" t="s">
        <v>1518</v>
      </c>
      <c r="AC67" t="s">
        <v>1518</v>
      </c>
      <c r="AD67">
        <v>10</v>
      </c>
      <c r="AE67">
        <v>0</v>
      </c>
      <c r="AF67">
        <v>2.5774412981072999E-3</v>
      </c>
      <c r="AG67">
        <v>507</v>
      </c>
      <c r="AH67">
        <v>19</v>
      </c>
      <c r="AI67">
        <v>1.9123394657000899E-3</v>
      </c>
      <c r="AJ67" t="s">
        <v>1519</v>
      </c>
      <c r="AK67" t="s">
        <v>1053</v>
      </c>
      <c r="AL67" t="b">
        <v>0</v>
      </c>
    </row>
    <row r="68" spans="1:38" x14ac:dyDescent="0.2">
      <c r="A68">
        <v>81</v>
      </c>
      <c r="B68" t="s">
        <v>1520</v>
      </c>
      <c r="C68" t="s">
        <v>1521</v>
      </c>
      <c r="D68" t="s">
        <v>1522</v>
      </c>
      <c r="E68" t="s">
        <v>1523</v>
      </c>
      <c r="F68">
        <v>2005</v>
      </c>
      <c r="G68" t="s">
        <v>1045</v>
      </c>
      <c r="H68" t="s">
        <v>1046</v>
      </c>
      <c r="I68" t="s">
        <v>782</v>
      </c>
      <c r="J68" t="s">
        <v>781</v>
      </c>
      <c r="K68" t="s">
        <v>6</v>
      </c>
      <c r="L68" t="s">
        <v>1158</v>
      </c>
      <c r="M68" t="s">
        <v>1480</v>
      </c>
      <c r="N68" t="s">
        <v>1481</v>
      </c>
      <c r="O68">
        <v>55</v>
      </c>
      <c r="R68" t="s">
        <v>1050</v>
      </c>
      <c r="W68" t="s">
        <v>1050</v>
      </c>
      <c r="Z68" t="s">
        <v>1050</v>
      </c>
      <c r="AB68" t="s">
        <v>1524</v>
      </c>
      <c r="AC68" t="s">
        <v>1525</v>
      </c>
      <c r="AD68">
        <v>7</v>
      </c>
      <c r="AE68">
        <v>0</v>
      </c>
      <c r="AF68">
        <v>1.87910248047404E-3</v>
      </c>
      <c r="AG68">
        <v>27</v>
      </c>
      <c r="AH68">
        <v>17</v>
      </c>
      <c r="AI68">
        <v>1.47565169417403E-3</v>
      </c>
      <c r="AJ68" t="s">
        <v>1052</v>
      </c>
      <c r="AK68" t="s">
        <v>1053</v>
      </c>
      <c r="AL68" t="b">
        <v>0</v>
      </c>
    </row>
    <row r="69" spans="1:38" x14ac:dyDescent="0.2">
      <c r="A69">
        <v>82</v>
      </c>
      <c r="B69" t="s">
        <v>1526</v>
      </c>
      <c r="C69" t="s">
        <v>1527</v>
      </c>
      <c r="D69" t="s">
        <v>1528</v>
      </c>
      <c r="E69" t="s">
        <v>1529</v>
      </c>
      <c r="F69">
        <v>2015</v>
      </c>
      <c r="G69" t="s">
        <v>1045</v>
      </c>
      <c r="H69" t="s">
        <v>1046</v>
      </c>
      <c r="I69" t="s">
        <v>1530</v>
      </c>
      <c r="J69" t="s">
        <v>19</v>
      </c>
      <c r="K69" t="s">
        <v>6</v>
      </c>
      <c r="L69" t="s">
        <v>1059</v>
      </c>
      <c r="M69" t="s">
        <v>1060</v>
      </c>
      <c r="N69" t="s">
        <v>1531</v>
      </c>
      <c r="O69">
        <v>59</v>
      </c>
      <c r="R69" t="s">
        <v>1050</v>
      </c>
      <c r="T69">
        <v>1</v>
      </c>
      <c r="W69" t="s">
        <v>1050</v>
      </c>
      <c r="Z69" t="s">
        <v>1050</v>
      </c>
      <c r="AB69" t="s">
        <v>1532</v>
      </c>
      <c r="AC69" t="s">
        <v>1532</v>
      </c>
      <c r="AD69">
        <v>3</v>
      </c>
      <c r="AE69">
        <v>0</v>
      </c>
      <c r="AF69">
        <v>5.9006691531579005E-4</v>
      </c>
      <c r="AG69">
        <v>335</v>
      </c>
      <c r="AH69">
        <v>1</v>
      </c>
      <c r="AI69">
        <v>7.6555179839392102E-4</v>
      </c>
      <c r="AJ69" t="s">
        <v>1052</v>
      </c>
      <c r="AK69" t="s">
        <v>1063</v>
      </c>
      <c r="AL69" t="b">
        <v>0</v>
      </c>
    </row>
    <row r="70" spans="1:38" x14ac:dyDescent="0.2">
      <c r="A70">
        <v>83</v>
      </c>
      <c r="B70" t="s">
        <v>1533</v>
      </c>
      <c r="C70" t="s">
        <v>1534</v>
      </c>
      <c r="D70" t="s">
        <v>1535</v>
      </c>
      <c r="E70" t="s">
        <v>1536</v>
      </c>
      <c r="F70">
        <v>1958</v>
      </c>
      <c r="G70" t="s">
        <v>1045</v>
      </c>
      <c r="H70" t="s">
        <v>1046</v>
      </c>
      <c r="I70" t="s">
        <v>1537</v>
      </c>
      <c r="J70" t="s">
        <v>1509</v>
      </c>
      <c r="K70" t="s">
        <v>6</v>
      </c>
      <c r="L70" t="s">
        <v>1083</v>
      </c>
      <c r="M70" t="s">
        <v>1084</v>
      </c>
      <c r="N70" t="s">
        <v>1084</v>
      </c>
      <c r="O70">
        <v>13</v>
      </c>
      <c r="R70" t="s">
        <v>1050</v>
      </c>
      <c r="W70" t="s">
        <v>1050</v>
      </c>
      <c r="Z70" t="s">
        <v>1050</v>
      </c>
      <c r="AB70" t="s">
        <v>1538</v>
      </c>
      <c r="AC70" t="s">
        <v>1538</v>
      </c>
      <c r="AD70">
        <v>6</v>
      </c>
      <c r="AE70">
        <v>0.16666666666666599</v>
      </c>
      <c r="AF70">
        <v>1.2989429258239099E-3</v>
      </c>
      <c r="AG70">
        <v>601</v>
      </c>
      <c r="AH70">
        <v>8</v>
      </c>
      <c r="AI70">
        <v>1.30066404140674E-3</v>
      </c>
      <c r="AJ70" t="s">
        <v>1052</v>
      </c>
      <c r="AK70" t="s">
        <v>1063</v>
      </c>
      <c r="AL70" t="b">
        <v>0</v>
      </c>
    </row>
    <row r="71" spans="1:38" x14ac:dyDescent="0.2">
      <c r="A71">
        <v>84</v>
      </c>
      <c r="B71" t="s">
        <v>1539</v>
      </c>
      <c r="C71" t="s">
        <v>1540</v>
      </c>
      <c r="D71" t="s">
        <v>1541</v>
      </c>
      <c r="E71" t="s">
        <v>1542</v>
      </c>
      <c r="F71">
        <v>1994</v>
      </c>
      <c r="G71" t="s">
        <v>1045</v>
      </c>
      <c r="H71" t="s">
        <v>1046</v>
      </c>
      <c r="I71" t="s">
        <v>1543</v>
      </c>
      <c r="J71" t="s">
        <v>25</v>
      </c>
      <c r="K71" t="s">
        <v>6</v>
      </c>
      <c r="L71" t="s">
        <v>1083</v>
      </c>
      <c r="M71" t="s">
        <v>1084</v>
      </c>
      <c r="N71" t="s">
        <v>1084</v>
      </c>
      <c r="O71">
        <v>13</v>
      </c>
      <c r="R71" t="s">
        <v>1050</v>
      </c>
      <c r="T71">
        <v>1</v>
      </c>
      <c r="W71" t="s">
        <v>1050</v>
      </c>
      <c r="Z71" t="s">
        <v>1050</v>
      </c>
      <c r="AB71" t="s">
        <v>1544</v>
      </c>
      <c r="AC71" t="s">
        <v>1545</v>
      </c>
      <c r="AD71">
        <v>8</v>
      </c>
      <c r="AE71">
        <v>0</v>
      </c>
      <c r="AF71">
        <v>1.77213788317813E-3</v>
      </c>
      <c r="AG71">
        <v>71</v>
      </c>
      <c r="AH71">
        <v>16</v>
      </c>
      <c r="AI71">
        <v>1.55169891230157E-3</v>
      </c>
      <c r="AJ71" t="s">
        <v>1052</v>
      </c>
      <c r="AK71" t="s">
        <v>1063</v>
      </c>
      <c r="AL71" t="b">
        <v>0</v>
      </c>
    </row>
    <row r="72" spans="1:38" x14ac:dyDescent="0.2">
      <c r="A72">
        <v>86</v>
      </c>
      <c r="B72" t="s">
        <v>765</v>
      </c>
      <c r="C72" t="s">
        <v>766</v>
      </c>
      <c r="D72" t="s">
        <v>1546</v>
      </c>
      <c r="E72" t="s">
        <v>1547</v>
      </c>
      <c r="F72">
        <v>1994</v>
      </c>
      <c r="G72" t="s">
        <v>1089</v>
      </c>
      <c r="H72" t="s">
        <v>1046</v>
      </c>
      <c r="I72" t="s">
        <v>767</v>
      </c>
      <c r="J72" t="s">
        <v>269</v>
      </c>
      <c r="K72" t="s">
        <v>6</v>
      </c>
      <c r="L72" t="s">
        <v>1205</v>
      </c>
      <c r="M72" t="s">
        <v>1206</v>
      </c>
      <c r="N72" t="s">
        <v>1548</v>
      </c>
      <c r="O72">
        <v>57</v>
      </c>
      <c r="P72">
        <v>75670000</v>
      </c>
      <c r="Q72">
        <v>5</v>
      </c>
      <c r="R72" t="s">
        <v>1549</v>
      </c>
      <c r="U72">
        <v>21388293</v>
      </c>
      <c r="V72">
        <v>1</v>
      </c>
      <c r="W72" t="s">
        <v>1550</v>
      </c>
      <c r="Z72" t="s">
        <v>1050</v>
      </c>
      <c r="AA72" t="s">
        <v>9</v>
      </c>
      <c r="AB72" t="s">
        <v>1551</v>
      </c>
      <c r="AC72" t="s">
        <v>1552</v>
      </c>
      <c r="AD72">
        <v>3</v>
      </c>
      <c r="AE72">
        <v>0.33333333333333298</v>
      </c>
      <c r="AF72">
        <v>6.1198225863036502E-4</v>
      </c>
      <c r="AG72">
        <v>1281</v>
      </c>
      <c r="AH72">
        <v>1</v>
      </c>
      <c r="AI72">
        <v>7.1476672805564901E-4</v>
      </c>
      <c r="AJ72" t="s">
        <v>1052</v>
      </c>
      <c r="AK72" t="s">
        <v>1053</v>
      </c>
      <c r="AL72" t="b">
        <v>0</v>
      </c>
    </row>
    <row r="73" spans="1:38" x14ac:dyDescent="0.2">
      <c r="A73">
        <v>88</v>
      </c>
      <c r="B73" t="s">
        <v>1553</v>
      </c>
      <c r="C73" t="s">
        <v>1554</v>
      </c>
      <c r="D73" t="s">
        <v>1555</v>
      </c>
      <c r="E73" t="s">
        <v>1556</v>
      </c>
      <c r="F73">
        <v>1878</v>
      </c>
      <c r="G73" t="s">
        <v>1045</v>
      </c>
      <c r="H73" t="s">
        <v>1095</v>
      </c>
      <c r="I73" t="s">
        <v>1557</v>
      </c>
      <c r="J73" t="s">
        <v>1557</v>
      </c>
      <c r="K73" t="s">
        <v>791</v>
      </c>
      <c r="L73" t="s">
        <v>1122</v>
      </c>
      <c r="M73" t="s">
        <v>1123</v>
      </c>
      <c r="N73" t="s">
        <v>1558</v>
      </c>
      <c r="O73">
        <v>16</v>
      </c>
      <c r="R73" t="s">
        <v>1050</v>
      </c>
      <c r="S73">
        <v>765140459</v>
      </c>
      <c r="T73">
        <v>122</v>
      </c>
      <c r="W73" t="s">
        <v>1050</v>
      </c>
      <c r="Z73" t="s">
        <v>1559</v>
      </c>
      <c r="AB73" t="s">
        <v>1560</v>
      </c>
      <c r="AC73" t="s">
        <v>1561</v>
      </c>
      <c r="AD73">
        <v>5</v>
      </c>
      <c r="AE73">
        <v>0.19999999999999901</v>
      </c>
      <c r="AF73">
        <v>9.5116728080990901E-4</v>
      </c>
      <c r="AG73">
        <v>9295</v>
      </c>
      <c r="AH73">
        <v>0</v>
      </c>
      <c r="AI73">
        <v>1.2507589564222201E-3</v>
      </c>
      <c r="AJ73" t="s">
        <v>1052</v>
      </c>
      <c r="AK73" t="s">
        <v>1053</v>
      </c>
      <c r="AL73" t="b">
        <v>0</v>
      </c>
    </row>
    <row r="74" spans="1:38" x14ac:dyDescent="0.2">
      <c r="A74">
        <v>89</v>
      </c>
      <c r="B74" t="s">
        <v>996</v>
      </c>
      <c r="C74" t="s">
        <v>997</v>
      </c>
      <c r="D74" t="s">
        <v>1562</v>
      </c>
      <c r="E74" t="s">
        <v>1563</v>
      </c>
      <c r="F74">
        <v>1992</v>
      </c>
      <c r="G74" t="s">
        <v>1089</v>
      </c>
      <c r="H74" t="s">
        <v>1046</v>
      </c>
      <c r="I74" t="s">
        <v>1564</v>
      </c>
      <c r="J74" t="s">
        <v>17</v>
      </c>
      <c r="K74" t="s">
        <v>18</v>
      </c>
      <c r="L74" t="s">
        <v>1083</v>
      </c>
      <c r="M74" t="s">
        <v>1084</v>
      </c>
      <c r="N74" t="s">
        <v>1084</v>
      </c>
      <c r="O74">
        <v>13</v>
      </c>
      <c r="R74" t="s">
        <v>1050</v>
      </c>
      <c r="U74">
        <v>277250</v>
      </c>
      <c r="V74">
        <v>1</v>
      </c>
      <c r="W74" t="s">
        <v>1565</v>
      </c>
      <c r="Z74" t="s">
        <v>1050</v>
      </c>
      <c r="AA74" t="s">
        <v>9</v>
      </c>
      <c r="AB74" t="s">
        <v>1566</v>
      </c>
      <c r="AC74" t="s">
        <v>1566</v>
      </c>
      <c r="AD74">
        <v>10</v>
      </c>
      <c r="AE74">
        <v>0</v>
      </c>
      <c r="AF74">
        <v>2.2457830394948001E-3</v>
      </c>
      <c r="AG74">
        <v>466</v>
      </c>
      <c r="AH74">
        <v>20</v>
      </c>
      <c r="AI74">
        <v>1.9377281975089301E-3</v>
      </c>
      <c r="AJ74" t="s">
        <v>1052</v>
      </c>
      <c r="AK74" t="s">
        <v>1063</v>
      </c>
      <c r="AL74" t="b">
        <v>0</v>
      </c>
    </row>
    <row r="75" spans="1:38" x14ac:dyDescent="0.2">
      <c r="A75">
        <v>90</v>
      </c>
      <c r="B75" t="s">
        <v>1567</v>
      </c>
      <c r="C75" t="s">
        <v>1568</v>
      </c>
      <c r="D75" t="s">
        <v>1569</v>
      </c>
      <c r="E75" t="s">
        <v>1570</v>
      </c>
      <c r="F75">
        <v>1979</v>
      </c>
      <c r="G75" t="s">
        <v>1089</v>
      </c>
      <c r="H75" t="s">
        <v>1046</v>
      </c>
      <c r="I75" t="s">
        <v>1571</v>
      </c>
      <c r="J75" t="s">
        <v>17</v>
      </c>
      <c r="K75" t="s">
        <v>18</v>
      </c>
      <c r="L75" t="s">
        <v>1047</v>
      </c>
      <c r="M75" t="s">
        <v>1048</v>
      </c>
      <c r="N75" t="s">
        <v>1049</v>
      </c>
      <c r="O75">
        <v>56</v>
      </c>
      <c r="R75" t="s">
        <v>1050</v>
      </c>
      <c r="T75">
        <v>3</v>
      </c>
      <c r="U75">
        <v>228775886</v>
      </c>
      <c r="V75">
        <v>2</v>
      </c>
      <c r="W75" t="s">
        <v>1572</v>
      </c>
      <c r="Z75" t="s">
        <v>1050</v>
      </c>
      <c r="AA75" t="s">
        <v>9</v>
      </c>
      <c r="AB75" t="s">
        <v>1573</v>
      </c>
      <c r="AC75" t="s">
        <v>1574</v>
      </c>
      <c r="AD75">
        <v>14</v>
      </c>
      <c r="AE75">
        <v>0</v>
      </c>
      <c r="AF75">
        <v>3.6559645991455E-3</v>
      </c>
      <c r="AG75">
        <v>3581</v>
      </c>
      <c r="AH75">
        <v>31</v>
      </c>
      <c r="AI75">
        <v>2.7237780924571301E-3</v>
      </c>
      <c r="AJ75" t="s">
        <v>1052</v>
      </c>
      <c r="AK75" t="s">
        <v>1053</v>
      </c>
      <c r="AL75" t="b">
        <v>0</v>
      </c>
    </row>
    <row r="76" spans="1:38" x14ac:dyDescent="0.2">
      <c r="A76">
        <v>91</v>
      </c>
      <c r="B76" t="s">
        <v>1575</v>
      </c>
      <c r="C76" t="s">
        <v>1576</v>
      </c>
      <c r="D76" t="s">
        <v>1577</v>
      </c>
      <c r="E76" t="s">
        <v>1578</v>
      </c>
      <c r="G76" t="s">
        <v>1045</v>
      </c>
      <c r="H76" t="s">
        <v>1046</v>
      </c>
      <c r="I76" t="s">
        <v>947</v>
      </c>
      <c r="J76" t="s">
        <v>31</v>
      </c>
      <c r="K76" t="s">
        <v>16</v>
      </c>
      <c r="L76" t="s">
        <v>1205</v>
      </c>
      <c r="M76" t="s">
        <v>1206</v>
      </c>
      <c r="N76" t="s">
        <v>1548</v>
      </c>
      <c r="O76">
        <v>61</v>
      </c>
      <c r="R76" t="s">
        <v>1050</v>
      </c>
      <c r="W76" t="s">
        <v>1050</v>
      </c>
      <c r="Z76" t="s">
        <v>1050</v>
      </c>
      <c r="AB76" t="s">
        <v>1579</v>
      </c>
      <c r="AC76" t="s">
        <v>1580</v>
      </c>
      <c r="AD76">
        <v>11</v>
      </c>
      <c r="AE76">
        <v>0.18181818181818099</v>
      </c>
      <c r="AF76">
        <v>2.38502957184108E-3</v>
      </c>
      <c r="AG76">
        <v>1036</v>
      </c>
      <c r="AH76">
        <v>21</v>
      </c>
      <c r="AI76">
        <v>2.1764292424780898E-3</v>
      </c>
      <c r="AJ76" t="s">
        <v>1052</v>
      </c>
      <c r="AK76" t="s">
        <v>1053</v>
      </c>
      <c r="AL76" t="b">
        <v>0</v>
      </c>
    </row>
    <row r="77" spans="1:38" x14ac:dyDescent="0.2">
      <c r="A77">
        <v>92</v>
      </c>
      <c r="B77" t="s">
        <v>1581</v>
      </c>
      <c r="C77" t="s">
        <v>1582</v>
      </c>
      <c r="D77" t="s">
        <v>1583</v>
      </c>
      <c r="E77" t="s">
        <v>1584</v>
      </c>
      <c r="F77">
        <v>1995</v>
      </c>
      <c r="G77" t="s">
        <v>1045</v>
      </c>
      <c r="H77" t="s">
        <v>1046</v>
      </c>
      <c r="I77" t="s">
        <v>1157</v>
      </c>
      <c r="J77" t="s">
        <v>435</v>
      </c>
      <c r="K77" t="s">
        <v>6</v>
      </c>
      <c r="L77" t="s">
        <v>1221</v>
      </c>
      <c r="M77" t="s">
        <v>1222</v>
      </c>
      <c r="N77" t="s">
        <v>1585</v>
      </c>
      <c r="O77">
        <v>14</v>
      </c>
      <c r="R77" t="s">
        <v>1050</v>
      </c>
      <c r="T77">
        <v>2</v>
      </c>
      <c r="W77" t="s">
        <v>1050</v>
      </c>
      <c r="Z77" t="s">
        <v>1050</v>
      </c>
      <c r="AB77" t="s">
        <v>1586</v>
      </c>
      <c r="AC77" t="s">
        <v>1587</v>
      </c>
      <c r="AD77">
        <v>8</v>
      </c>
      <c r="AE77">
        <v>0</v>
      </c>
      <c r="AF77">
        <v>1.78959246928749E-3</v>
      </c>
      <c r="AG77">
        <v>99</v>
      </c>
      <c r="AH77">
        <v>17</v>
      </c>
      <c r="AI77">
        <v>1.84747838724134E-3</v>
      </c>
      <c r="AJ77" t="s">
        <v>1052</v>
      </c>
      <c r="AK77" t="s">
        <v>1135</v>
      </c>
      <c r="AL77" t="b">
        <v>0</v>
      </c>
    </row>
    <row r="78" spans="1:38" x14ac:dyDescent="0.2">
      <c r="A78">
        <v>93</v>
      </c>
      <c r="B78" t="s">
        <v>1588</v>
      </c>
      <c r="C78" t="s">
        <v>1589</v>
      </c>
      <c r="D78" t="s">
        <v>1590</v>
      </c>
      <c r="E78" t="s">
        <v>1591</v>
      </c>
      <c r="F78">
        <v>1967</v>
      </c>
      <c r="G78" t="s">
        <v>1089</v>
      </c>
      <c r="H78" t="s">
        <v>1046</v>
      </c>
      <c r="I78" t="s">
        <v>1592</v>
      </c>
      <c r="J78" t="s">
        <v>15</v>
      </c>
      <c r="K78" t="s">
        <v>16</v>
      </c>
      <c r="L78" t="s">
        <v>1122</v>
      </c>
      <c r="M78" t="s">
        <v>1123</v>
      </c>
      <c r="N78" t="s">
        <v>1389</v>
      </c>
      <c r="O78">
        <v>59</v>
      </c>
      <c r="R78" t="s">
        <v>1050</v>
      </c>
      <c r="T78">
        <v>2</v>
      </c>
      <c r="U78">
        <v>32678531</v>
      </c>
      <c r="V78">
        <v>2</v>
      </c>
      <c r="W78" t="s">
        <v>1593</v>
      </c>
      <c r="Z78" t="s">
        <v>1594</v>
      </c>
      <c r="AA78" t="s">
        <v>9</v>
      </c>
      <c r="AB78" t="s">
        <v>1595</v>
      </c>
      <c r="AC78" t="s">
        <v>1596</v>
      </c>
      <c r="AD78">
        <v>3</v>
      </c>
      <c r="AE78">
        <v>0</v>
      </c>
      <c r="AF78">
        <v>8.4917375023110895E-4</v>
      </c>
      <c r="AG78">
        <v>1294</v>
      </c>
      <c r="AH78">
        <v>2</v>
      </c>
      <c r="AI78">
        <v>1.13504196775137E-3</v>
      </c>
      <c r="AJ78" t="s">
        <v>1052</v>
      </c>
      <c r="AK78" t="s">
        <v>1053</v>
      </c>
      <c r="AL78" t="b">
        <v>0</v>
      </c>
    </row>
    <row r="79" spans="1:38" x14ac:dyDescent="0.2">
      <c r="A79">
        <v>95</v>
      </c>
      <c r="B79" t="s">
        <v>1597</v>
      </c>
      <c r="C79" t="s">
        <v>1598</v>
      </c>
      <c r="D79" t="s">
        <v>1599</v>
      </c>
      <c r="E79" t="s">
        <v>1600</v>
      </c>
      <c r="F79">
        <v>1966</v>
      </c>
      <c r="G79" t="s">
        <v>1045</v>
      </c>
      <c r="H79" t="s">
        <v>1046</v>
      </c>
      <c r="I79" t="s">
        <v>1601</v>
      </c>
      <c r="J79" t="s">
        <v>435</v>
      </c>
      <c r="K79" t="s">
        <v>6</v>
      </c>
      <c r="L79" t="s">
        <v>1096</v>
      </c>
      <c r="M79" t="s">
        <v>1097</v>
      </c>
      <c r="N79" t="s">
        <v>1098</v>
      </c>
      <c r="O79">
        <v>6</v>
      </c>
      <c r="R79" t="s">
        <v>1050</v>
      </c>
      <c r="W79" t="s">
        <v>1050</v>
      </c>
      <c r="Z79" t="s">
        <v>1050</v>
      </c>
      <c r="AB79" t="s">
        <v>1602</v>
      </c>
      <c r="AC79" t="s">
        <v>1602</v>
      </c>
      <c r="AD79">
        <v>11</v>
      </c>
      <c r="AE79">
        <v>0</v>
      </c>
      <c r="AF79">
        <v>2.37861329719888E-3</v>
      </c>
      <c r="AG79">
        <v>2503</v>
      </c>
      <c r="AH79">
        <v>21</v>
      </c>
      <c r="AI79">
        <v>2.35360204598306E-3</v>
      </c>
      <c r="AJ79" t="s">
        <v>1052</v>
      </c>
      <c r="AK79" t="s">
        <v>1063</v>
      </c>
      <c r="AL79" t="b">
        <v>0</v>
      </c>
    </row>
    <row r="80" spans="1:38" x14ac:dyDescent="0.2">
      <c r="A80">
        <v>96</v>
      </c>
      <c r="B80" t="s">
        <v>475</v>
      </c>
      <c r="C80" t="s">
        <v>476</v>
      </c>
      <c r="D80" t="s">
        <v>1603</v>
      </c>
      <c r="E80" t="s">
        <v>1604</v>
      </c>
      <c r="F80">
        <v>1974</v>
      </c>
      <c r="G80" t="s">
        <v>1089</v>
      </c>
      <c r="H80" t="s">
        <v>1046</v>
      </c>
      <c r="I80" t="s">
        <v>478</v>
      </c>
      <c r="J80" t="s">
        <v>477</v>
      </c>
      <c r="K80" t="s">
        <v>6</v>
      </c>
      <c r="L80" t="s">
        <v>1059</v>
      </c>
      <c r="M80" t="s">
        <v>1060</v>
      </c>
      <c r="N80" t="s">
        <v>1090</v>
      </c>
      <c r="O80">
        <v>59</v>
      </c>
      <c r="R80" t="s">
        <v>1050</v>
      </c>
      <c r="U80">
        <v>52000000</v>
      </c>
      <c r="V80">
        <v>1</v>
      </c>
      <c r="W80" t="s">
        <v>1605</v>
      </c>
      <c r="Z80" t="s">
        <v>1050</v>
      </c>
      <c r="AA80" t="s">
        <v>9</v>
      </c>
      <c r="AB80" t="s">
        <v>1606</v>
      </c>
      <c r="AC80" t="s">
        <v>1607</v>
      </c>
      <c r="AD80">
        <v>6</v>
      </c>
      <c r="AE80">
        <v>0</v>
      </c>
      <c r="AF80">
        <v>1.42872789933286E-3</v>
      </c>
      <c r="AG80">
        <v>3459</v>
      </c>
      <c r="AH80">
        <v>6</v>
      </c>
      <c r="AI80">
        <v>1.64574672486777E-3</v>
      </c>
      <c r="AJ80" t="s">
        <v>1052</v>
      </c>
      <c r="AK80" t="s">
        <v>1063</v>
      </c>
      <c r="AL80" t="b">
        <v>0</v>
      </c>
    </row>
    <row r="81" spans="1:38" x14ac:dyDescent="0.2">
      <c r="A81">
        <v>97</v>
      </c>
      <c r="B81" t="s">
        <v>816</v>
      </c>
      <c r="C81" t="s">
        <v>817</v>
      </c>
      <c r="D81" t="s">
        <v>1608</v>
      </c>
      <c r="E81" t="s">
        <v>1609</v>
      </c>
      <c r="F81">
        <v>2015</v>
      </c>
      <c r="G81" t="s">
        <v>1045</v>
      </c>
      <c r="H81" t="s">
        <v>1046</v>
      </c>
      <c r="I81" t="s">
        <v>818</v>
      </c>
      <c r="J81" t="s">
        <v>269</v>
      </c>
      <c r="K81" t="s">
        <v>6</v>
      </c>
      <c r="L81" t="s">
        <v>1158</v>
      </c>
      <c r="M81" t="s">
        <v>1159</v>
      </c>
      <c r="N81" t="s">
        <v>1344</v>
      </c>
      <c r="O81">
        <v>54</v>
      </c>
      <c r="Q81">
        <v>2</v>
      </c>
      <c r="R81" t="s">
        <v>1610</v>
      </c>
      <c r="W81" t="s">
        <v>1050</v>
      </c>
      <c r="Z81" t="s">
        <v>1050</v>
      </c>
      <c r="AB81" t="s">
        <v>1611</v>
      </c>
      <c r="AC81" t="s">
        <v>1612</v>
      </c>
      <c r="AD81">
        <v>6</v>
      </c>
      <c r="AE81">
        <v>0</v>
      </c>
      <c r="AF81">
        <v>1.4927563639428401E-3</v>
      </c>
      <c r="AG81">
        <v>107</v>
      </c>
      <c r="AH81">
        <v>11</v>
      </c>
      <c r="AI81">
        <v>1.2882401317920299E-3</v>
      </c>
      <c r="AJ81" t="s">
        <v>1052</v>
      </c>
      <c r="AK81" t="s">
        <v>1053</v>
      </c>
      <c r="AL81" t="b">
        <v>0</v>
      </c>
    </row>
    <row r="82" spans="1:38" x14ac:dyDescent="0.2">
      <c r="A82">
        <v>99</v>
      </c>
      <c r="B82" s="2" t="s">
        <v>1613</v>
      </c>
      <c r="C82" t="s">
        <v>1614</v>
      </c>
      <c r="D82" t="s">
        <v>1615</v>
      </c>
      <c r="E82" t="s">
        <v>1616</v>
      </c>
      <c r="F82">
        <v>1946</v>
      </c>
      <c r="G82" t="s">
        <v>1089</v>
      </c>
      <c r="H82" t="s">
        <v>1046</v>
      </c>
      <c r="I82" t="s">
        <v>1617</v>
      </c>
      <c r="J82" t="s">
        <v>269</v>
      </c>
      <c r="K82" t="s">
        <v>6</v>
      </c>
      <c r="L82" t="s">
        <v>1172</v>
      </c>
      <c r="M82" t="s">
        <v>1173</v>
      </c>
      <c r="N82" t="s">
        <v>1174</v>
      </c>
      <c r="O82">
        <v>13</v>
      </c>
      <c r="R82" t="s">
        <v>1050</v>
      </c>
      <c r="S82">
        <v>3750000</v>
      </c>
      <c r="T82">
        <v>3</v>
      </c>
      <c r="U82">
        <v>65868581</v>
      </c>
      <c r="V82">
        <v>2</v>
      </c>
      <c r="W82" t="s">
        <v>1618</v>
      </c>
      <c r="Z82" t="s">
        <v>1619</v>
      </c>
      <c r="AA82" t="s">
        <v>9</v>
      </c>
      <c r="AB82" t="s">
        <v>1620</v>
      </c>
      <c r="AC82" t="s">
        <v>1621</v>
      </c>
      <c r="AD82">
        <v>8</v>
      </c>
      <c r="AE82">
        <v>0</v>
      </c>
      <c r="AF82">
        <v>1.7822950385331701E-3</v>
      </c>
      <c r="AG82">
        <v>0</v>
      </c>
      <c r="AH82">
        <v>18</v>
      </c>
      <c r="AI82">
        <v>1.6439963025917301E-3</v>
      </c>
      <c r="AJ82" t="s">
        <v>1052</v>
      </c>
      <c r="AK82" t="s">
        <v>1063</v>
      </c>
      <c r="AL82" t="b">
        <v>0</v>
      </c>
    </row>
    <row r="83" spans="1:38" x14ac:dyDescent="0.2">
      <c r="A83">
        <v>100</v>
      </c>
      <c r="B83" t="s">
        <v>1622</v>
      </c>
      <c r="C83" t="s">
        <v>1623</v>
      </c>
      <c r="D83" t="s">
        <v>1624</v>
      </c>
      <c r="E83" t="s">
        <v>1625</v>
      </c>
      <c r="F83">
        <v>1949</v>
      </c>
      <c r="G83" t="s">
        <v>1089</v>
      </c>
      <c r="H83" t="s">
        <v>1046</v>
      </c>
      <c r="I83" t="s">
        <v>1626</v>
      </c>
      <c r="J83" t="s">
        <v>1627</v>
      </c>
      <c r="K83" t="s">
        <v>38</v>
      </c>
      <c r="L83" t="s">
        <v>1172</v>
      </c>
      <c r="M83" t="s">
        <v>1173</v>
      </c>
      <c r="N83" t="s">
        <v>1174</v>
      </c>
      <c r="O83">
        <v>13</v>
      </c>
      <c r="R83" t="s">
        <v>1050</v>
      </c>
      <c r="T83">
        <v>1</v>
      </c>
      <c r="W83" t="s">
        <v>1628</v>
      </c>
      <c r="Z83" t="s">
        <v>1050</v>
      </c>
      <c r="AB83" t="s">
        <v>1629</v>
      </c>
      <c r="AC83" t="s">
        <v>1630</v>
      </c>
      <c r="AD83">
        <v>6</v>
      </c>
      <c r="AE83">
        <v>0</v>
      </c>
      <c r="AF83">
        <v>1.2367721089260001E-3</v>
      </c>
      <c r="AG83">
        <v>2979</v>
      </c>
      <c r="AH83">
        <v>5</v>
      </c>
      <c r="AI83">
        <v>1.3845229834414899E-3</v>
      </c>
      <c r="AJ83" t="s">
        <v>1052</v>
      </c>
      <c r="AK83" t="s">
        <v>1063</v>
      </c>
      <c r="AL83" t="b">
        <v>0</v>
      </c>
    </row>
    <row r="84" spans="1:38" x14ac:dyDescent="0.2">
      <c r="A84">
        <v>101</v>
      </c>
      <c r="B84" t="s">
        <v>1631</v>
      </c>
      <c r="C84" t="s">
        <v>1632</v>
      </c>
      <c r="D84" t="s">
        <v>1633</v>
      </c>
      <c r="E84" t="s">
        <v>1634</v>
      </c>
      <c r="F84">
        <v>1999</v>
      </c>
      <c r="G84" t="s">
        <v>1635</v>
      </c>
      <c r="H84" t="s">
        <v>1046</v>
      </c>
      <c r="I84" t="s">
        <v>486</v>
      </c>
      <c r="J84" t="s">
        <v>269</v>
      </c>
      <c r="K84" t="s">
        <v>6</v>
      </c>
      <c r="L84" t="s">
        <v>1106</v>
      </c>
      <c r="M84" t="s">
        <v>1107</v>
      </c>
      <c r="N84" t="s">
        <v>1426</v>
      </c>
      <c r="P84">
        <v>49000000</v>
      </c>
      <c r="Q84">
        <v>4</v>
      </c>
      <c r="R84" t="s">
        <v>1636</v>
      </c>
      <c r="V84">
        <v>1</v>
      </c>
      <c r="W84" t="s">
        <v>1050</v>
      </c>
      <c r="Z84" t="s">
        <v>1050</v>
      </c>
      <c r="AA84" t="s">
        <v>9</v>
      </c>
      <c r="AB84" t="s">
        <v>1637</v>
      </c>
      <c r="AC84" t="s">
        <v>1637</v>
      </c>
      <c r="AD84">
        <v>8</v>
      </c>
      <c r="AE84">
        <v>0</v>
      </c>
      <c r="AF84">
        <v>1.78211239460215E-3</v>
      </c>
      <c r="AG84">
        <v>656</v>
      </c>
      <c r="AH84">
        <v>12</v>
      </c>
      <c r="AI84">
        <v>1.7269696937979701E-3</v>
      </c>
      <c r="AJ84" t="s">
        <v>1638</v>
      </c>
      <c r="AK84" t="s">
        <v>1053</v>
      </c>
      <c r="AL84" t="b">
        <v>0</v>
      </c>
    </row>
    <row r="85" spans="1:38" x14ac:dyDescent="0.2">
      <c r="A85">
        <v>102</v>
      </c>
      <c r="B85" t="s">
        <v>1639</v>
      </c>
      <c r="C85" t="s">
        <v>1640</v>
      </c>
      <c r="D85" t="s">
        <v>1641</v>
      </c>
      <c r="E85" t="s">
        <v>1642</v>
      </c>
      <c r="F85">
        <v>1933</v>
      </c>
      <c r="G85" t="s">
        <v>1045</v>
      </c>
      <c r="H85" t="s">
        <v>1046</v>
      </c>
      <c r="I85" t="s">
        <v>1643</v>
      </c>
      <c r="J85" t="s">
        <v>1644</v>
      </c>
      <c r="K85" t="s">
        <v>624</v>
      </c>
      <c r="L85" t="s">
        <v>1096</v>
      </c>
      <c r="M85" t="s">
        <v>1097</v>
      </c>
      <c r="N85" t="s">
        <v>1098</v>
      </c>
      <c r="O85">
        <v>4</v>
      </c>
      <c r="R85" t="s">
        <v>1050</v>
      </c>
      <c r="W85" t="s">
        <v>1050</v>
      </c>
      <c r="Z85" t="s">
        <v>1050</v>
      </c>
      <c r="AB85" t="s">
        <v>1645</v>
      </c>
      <c r="AC85" t="s">
        <v>1645</v>
      </c>
      <c r="AD85">
        <v>10</v>
      </c>
      <c r="AE85">
        <v>0.3</v>
      </c>
      <c r="AF85">
        <v>2.1179883378678599E-3</v>
      </c>
      <c r="AG85">
        <v>3779</v>
      </c>
      <c r="AH85">
        <v>13</v>
      </c>
      <c r="AI85">
        <v>2.1558201517931702E-3</v>
      </c>
      <c r="AJ85" t="s">
        <v>1052</v>
      </c>
      <c r="AK85" t="s">
        <v>1063</v>
      </c>
      <c r="AL85" t="b">
        <v>0</v>
      </c>
    </row>
    <row r="86" spans="1:38" x14ac:dyDescent="0.2">
      <c r="A86">
        <v>103</v>
      </c>
      <c r="B86" t="s">
        <v>1646</v>
      </c>
      <c r="C86" t="s">
        <v>1647</v>
      </c>
      <c r="E86" t="s">
        <v>1648</v>
      </c>
      <c r="F86">
        <v>2004</v>
      </c>
      <c r="G86" t="s">
        <v>1045</v>
      </c>
      <c r="H86" t="s">
        <v>1046</v>
      </c>
      <c r="I86" t="s">
        <v>1649</v>
      </c>
      <c r="K86" t="s">
        <v>1650</v>
      </c>
      <c r="L86" t="s">
        <v>1122</v>
      </c>
      <c r="M86" t="s">
        <v>1123</v>
      </c>
      <c r="N86" t="s">
        <v>1124</v>
      </c>
      <c r="O86">
        <v>15</v>
      </c>
      <c r="R86" t="s">
        <v>1050</v>
      </c>
      <c r="W86" t="s">
        <v>1050</v>
      </c>
      <c r="Z86" t="s">
        <v>1050</v>
      </c>
      <c r="AB86" t="s">
        <v>1651</v>
      </c>
      <c r="AC86" t="s">
        <v>1652</v>
      </c>
      <c r="AD86">
        <v>9</v>
      </c>
      <c r="AE86">
        <v>0.11111111111111099</v>
      </c>
      <c r="AF86">
        <v>2.2207547290305401E-3</v>
      </c>
      <c r="AG86">
        <v>790</v>
      </c>
      <c r="AH86">
        <v>17</v>
      </c>
      <c r="AI86">
        <v>2.0756136534707502E-3</v>
      </c>
      <c r="AJ86" t="s">
        <v>1052</v>
      </c>
      <c r="AK86" t="s">
        <v>1053</v>
      </c>
      <c r="AL86" t="b">
        <v>0</v>
      </c>
    </row>
    <row r="87" spans="1:38" ht="409" x14ac:dyDescent="0.2">
      <c r="A87">
        <v>104</v>
      </c>
      <c r="B87" t="s">
        <v>1653</v>
      </c>
      <c r="C87" t="s">
        <v>1654</v>
      </c>
      <c r="D87" t="s">
        <v>1655</v>
      </c>
      <c r="E87" s="1" t="s">
        <v>1656</v>
      </c>
      <c r="F87">
        <v>2012</v>
      </c>
      <c r="G87" t="s">
        <v>1045</v>
      </c>
      <c r="H87" t="s">
        <v>1046</v>
      </c>
      <c r="I87" t="s">
        <v>1657</v>
      </c>
      <c r="K87" t="s">
        <v>440</v>
      </c>
      <c r="L87" t="s">
        <v>1083</v>
      </c>
      <c r="M87" t="s">
        <v>1084</v>
      </c>
      <c r="N87" t="s">
        <v>1084</v>
      </c>
      <c r="Q87">
        <v>0</v>
      </c>
      <c r="R87" t="s">
        <v>1050</v>
      </c>
      <c r="W87" t="s">
        <v>1050</v>
      </c>
      <c r="Z87" t="s">
        <v>1050</v>
      </c>
      <c r="AB87" t="s">
        <v>1658</v>
      </c>
      <c r="AC87" t="s">
        <v>1658</v>
      </c>
      <c r="AD87">
        <v>13</v>
      </c>
      <c r="AE87">
        <v>0</v>
      </c>
      <c r="AF87">
        <v>3.0029693646026799E-3</v>
      </c>
      <c r="AG87">
        <v>440</v>
      </c>
      <c r="AH87">
        <v>35</v>
      </c>
      <c r="AI87">
        <v>2.38973884026949E-3</v>
      </c>
      <c r="AJ87" t="s">
        <v>1659</v>
      </c>
      <c r="AK87" t="s">
        <v>1063</v>
      </c>
      <c r="AL87" t="b">
        <v>0</v>
      </c>
    </row>
    <row r="88" spans="1:38" x14ac:dyDescent="0.2">
      <c r="A88">
        <v>105</v>
      </c>
      <c r="B88" t="s">
        <v>1660</v>
      </c>
      <c r="C88" t="s">
        <v>1661</v>
      </c>
      <c r="D88" t="s">
        <v>1662</v>
      </c>
      <c r="E88" t="s">
        <v>1663</v>
      </c>
      <c r="F88">
        <v>1993</v>
      </c>
      <c r="G88" t="s">
        <v>1089</v>
      </c>
      <c r="H88" t="s">
        <v>1046</v>
      </c>
      <c r="I88" t="s">
        <v>1664</v>
      </c>
      <c r="J88" t="s">
        <v>446</v>
      </c>
      <c r="K88" t="s">
        <v>18</v>
      </c>
      <c r="L88" t="s">
        <v>1221</v>
      </c>
      <c r="M88" t="s">
        <v>1222</v>
      </c>
      <c r="N88" t="s">
        <v>1585</v>
      </c>
      <c r="O88">
        <v>59</v>
      </c>
      <c r="R88" t="s">
        <v>1050</v>
      </c>
      <c r="U88">
        <v>1055799</v>
      </c>
      <c r="V88">
        <v>1</v>
      </c>
      <c r="W88" t="s">
        <v>1665</v>
      </c>
      <c r="Z88" t="s">
        <v>1050</v>
      </c>
      <c r="AA88" t="s">
        <v>9</v>
      </c>
      <c r="AB88" t="s">
        <v>1666</v>
      </c>
      <c r="AC88" t="s">
        <v>1666</v>
      </c>
      <c r="AD88">
        <v>6</v>
      </c>
      <c r="AE88">
        <v>0</v>
      </c>
      <c r="AF88">
        <v>1.1877716807686899E-3</v>
      </c>
      <c r="AG88">
        <v>329</v>
      </c>
      <c r="AH88">
        <v>7</v>
      </c>
      <c r="AI88">
        <v>1.34921214604607E-3</v>
      </c>
      <c r="AJ88" t="s">
        <v>1052</v>
      </c>
      <c r="AK88" t="s">
        <v>1135</v>
      </c>
      <c r="AL88" t="b">
        <v>0</v>
      </c>
    </row>
    <row r="89" spans="1:38" x14ac:dyDescent="0.2">
      <c r="A89">
        <v>106</v>
      </c>
      <c r="B89" t="s">
        <v>706</v>
      </c>
      <c r="C89" t="s">
        <v>707</v>
      </c>
      <c r="D89" t="s">
        <v>1667</v>
      </c>
      <c r="E89" t="s">
        <v>1668</v>
      </c>
      <c r="F89">
        <v>2009</v>
      </c>
      <c r="G89" t="s">
        <v>1045</v>
      </c>
      <c r="H89" t="s">
        <v>1046</v>
      </c>
      <c r="I89" t="s">
        <v>709</v>
      </c>
      <c r="J89" t="s">
        <v>708</v>
      </c>
      <c r="K89" t="s">
        <v>43</v>
      </c>
      <c r="L89" t="s">
        <v>1047</v>
      </c>
      <c r="M89" t="s">
        <v>1048</v>
      </c>
      <c r="N89" t="s">
        <v>1270</v>
      </c>
      <c r="O89">
        <v>22</v>
      </c>
      <c r="P89">
        <v>24171014</v>
      </c>
      <c r="Q89">
        <v>4</v>
      </c>
      <c r="R89" t="s">
        <v>1669</v>
      </c>
      <c r="T89">
        <v>1</v>
      </c>
      <c r="W89" t="s">
        <v>1050</v>
      </c>
      <c r="Z89" t="s">
        <v>1050</v>
      </c>
      <c r="AB89" t="s">
        <v>1670</v>
      </c>
      <c r="AC89" t="s">
        <v>1671</v>
      </c>
      <c r="AD89">
        <v>4</v>
      </c>
      <c r="AE89">
        <v>0.25</v>
      </c>
      <c r="AF89">
        <v>1.0437507668583799E-3</v>
      </c>
      <c r="AG89">
        <v>1102</v>
      </c>
      <c r="AH89">
        <v>4</v>
      </c>
      <c r="AI89">
        <v>1.1423013516910299E-3</v>
      </c>
      <c r="AJ89" t="s">
        <v>1052</v>
      </c>
      <c r="AK89" t="s">
        <v>1053</v>
      </c>
      <c r="AL89" t="b">
        <v>0</v>
      </c>
    </row>
    <row r="90" spans="1:38" x14ac:dyDescent="0.2">
      <c r="A90">
        <v>107</v>
      </c>
      <c r="B90" t="s">
        <v>1672</v>
      </c>
      <c r="C90" t="s">
        <v>1673</v>
      </c>
      <c r="E90" t="s">
        <v>1674</v>
      </c>
      <c r="F90">
        <v>1983</v>
      </c>
      <c r="G90" t="s">
        <v>1045</v>
      </c>
      <c r="H90" t="s">
        <v>1046</v>
      </c>
      <c r="I90" t="s">
        <v>458</v>
      </c>
      <c r="J90" t="s">
        <v>269</v>
      </c>
      <c r="K90" t="s">
        <v>6</v>
      </c>
      <c r="L90" t="s">
        <v>1074</v>
      </c>
      <c r="M90" t="s">
        <v>1075</v>
      </c>
      <c r="N90" t="s">
        <v>1675</v>
      </c>
      <c r="O90">
        <v>59</v>
      </c>
      <c r="P90">
        <v>1130000</v>
      </c>
      <c r="Q90">
        <v>1</v>
      </c>
      <c r="R90" t="s">
        <v>1676</v>
      </c>
      <c r="S90">
        <v>27633279</v>
      </c>
      <c r="T90">
        <v>3</v>
      </c>
      <c r="W90" t="s">
        <v>1050</v>
      </c>
      <c r="Z90" t="s">
        <v>1677</v>
      </c>
      <c r="AB90" t="s">
        <v>1678</v>
      </c>
      <c r="AC90" t="s">
        <v>1678</v>
      </c>
      <c r="AD90">
        <v>2</v>
      </c>
      <c r="AE90">
        <v>0.5</v>
      </c>
      <c r="AF90">
        <v>4.1990010749294902E-4</v>
      </c>
      <c r="AG90">
        <v>232</v>
      </c>
      <c r="AH90">
        <v>0</v>
      </c>
      <c r="AI90">
        <v>6.9385635030823096E-4</v>
      </c>
      <c r="AJ90" t="s">
        <v>1052</v>
      </c>
      <c r="AK90" t="s">
        <v>1053</v>
      </c>
      <c r="AL90" t="b">
        <v>0</v>
      </c>
    </row>
    <row r="91" spans="1:38" x14ac:dyDescent="0.2">
      <c r="A91">
        <v>108</v>
      </c>
      <c r="B91" t="s">
        <v>1679</v>
      </c>
      <c r="C91" t="s">
        <v>1680</v>
      </c>
      <c r="D91" t="s">
        <v>1681</v>
      </c>
      <c r="E91" t="s">
        <v>1682</v>
      </c>
      <c r="F91">
        <v>1968</v>
      </c>
      <c r="G91" t="s">
        <v>1045</v>
      </c>
      <c r="H91" t="s">
        <v>1046</v>
      </c>
      <c r="I91" t="s">
        <v>1683</v>
      </c>
      <c r="J91" t="s">
        <v>942</v>
      </c>
      <c r="K91" t="s">
        <v>6</v>
      </c>
      <c r="L91" t="s">
        <v>1096</v>
      </c>
      <c r="M91" t="s">
        <v>1097</v>
      </c>
      <c r="N91" t="s">
        <v>1684</v>
      </c>
      <c r="O91">
        <v>13</v>
      </c>
      <c r="R91" t="s">
        <v>1050</v>
      </c>
      <c r="W91" t="s">
        <v>1050</v>
      </c>
      <c r="Z91" t="s">
        <v>1050</v>
      </c>
      <c r="AB91" t="s">
        <v>1685</v>
      </c>
      <c r="AC91" t="s">
        <v>1686</v>
      </c>
      <c r="AD91">
        <v>2</v>
      </c>
      <c r="AE91">
        <v>0</v>
      </c>
      <c r="AF91">
        <v>3.8426369350140699E-4</v>
      </c>
      <c r="AG91">
        <v>0</v>
      </c>
      <c r="AH91">
        <v>1</v>
      </c>
      <c r="AI91">
        <v>6.6080002957967998E-4</v>
      </c>
      <c r="AJ91" t="s">
        <v>1052</v>
      </c>
      <c r="AK91" t="s">
        <v>1063</v>
      </c>
      <c r="AL91" t="b">
        <v>0</v>
      </c>
    </row>
    <row r="92" spans="1:38" x14ac:dyDescent="0.2">
      <c r="A92">
        <v>109</v>
      </c>
      <c r="B92" t="s">
        <v>1687</v>
      </c>
      <c r="C92" t="s">
        <v>1688</v>
      </c>
      <c r="D92" t="s">
        <v>1689</v>
      </c>
      <c r="E92" t="s">
        <v>1690</v>
      </c>
      <c r="F92">
        <v>1914</v>
      </c>
      <c r="G92" t="s">
        <v>1089</v>
      </c>
      <c r="H92" t="s">
        <v>1046</v>
      </c>
      <c r="I92" t="s">
        <v>658</v>
      </c>
      <c r="J92" t="s">
        <v>435</v>
      </c>
      <c r="K92" t="s">
        <v>6</v>
      </c>
      <c r="L92" t="s">
        <v>1158</v>
      </c>
      <c r="M92" t="s">
        <v>1159</v>
      </c>
      <c r="N92" t="s">
        <v>1344</v>
      </c>
      <c r="O92">
        <v>56</v>
      </c>
      <c r="R92" t="s">
        <v>1050</v>
      </c>
      <c r="S92">
        <v>124533021</v>
      </c>
      <c r="T92">
        <v>5</v>
      </c>
      <c r="U92">
        <v>656276764</v>
      </c>
      <c r="V92">
        <v>1</v>
      </c>
      <c r="W92" t="s">
        <v>1691</v>
      </c>
      <c r="Z92" t="s">
        <v>1050</v>
      </c>
      <c r="AA92" t="s">
        <v>9</v>
      </c>
      <c r="AB92" t="s">
        <v>1692</v>
      </c>
      <c r="AC92" t="s">
        <v>1693</v>
      </c>
      <c r="AD92">
        <v>6</v>
      </c>
      <c r="AE92">
        <v>0</v>
      </c>
      <c r="AF92">
        <v>1.28783715183126E-3</v>
      </c>
      <c r="AG92">
        <v>831</v>
      </c>
      <c r="AH92">
        <v>4</v>
      </c>
      <c r="AI92">
        <v>1.3167781133886899E-3</v>
      </c>
      <c r="AJ92" t="s">
        <v>1052</v>
      </c>
      <c r="AK92" t="s">
        <v>1053</v>
      </c>
      <c r="AL92" t="b">
        <v>0</v>
      </c>
    </row>
    <row r="93" spans="1:38" x14ac:dyDescent="0.2">
      <c r="A93">
        <v>110</v>
      </c>
      <c r="B93" t="s">
        <v>1694</v>
      </c>
      <c r="C93" t="s">
        <v>1695</v>
      </c>
      <c r="D93" t="s">
        <v>1696</v>
      </c>
      <c r="E93" t="s">
        <v>1697</v>
      </c>
      <c r="F93">
        <v>2003</v>
      </c>
      <c r="G93" t="s">
        <v>1045</v>
      </c>
      <c r="H93" t="s">
        <v>1046</v>
      </c>
      <c r="I93" t="s">
        <v>1698</v>
      </c>
      <c r="J93" t="s">
        <v>269</v>
      </c>
      <c r="K93" t="s">
        <v>6</v>
      </c>
      <c r="L93" t="s">
        <v>1047</v>
      </c>
      <c r="M93" t="s">
        <v>1048</v>
      </c>
      <c r="N93" t="s">
        <v>1049</v>
      </c>
      <c r="O93">
        <v>54</v>
      </c>
      <c r="R93" t="s">
        <v>1050</v>
      </c>
      <c r="W93" t="s">
        <v>1050</v>
      </c>
      <c r="Z93" t="s">
        <v>1050</v>
      </c>
      <c r="AB93" t="s">
        <v>1699</v>
      </c>
      <c r="AC93" t="s">
        <v>1700</v>
      </c>
      <c r="AD93">
        <v>6</v>
      </c>
      <c r="AE93">
        <v>0.16666666666666599</v>
      </c>
      <c r="AF93">
        <v>1.73290695545786E-3</v>
      </c>
      <c r="AG93">
        <v>3159</v>
      </c>
      <c r="AH93">
        <v>9</v>
      </c>
      <c r="AI93">
        <v>1.4855990497064601E-3</v>
      </c>
      <c r="AJ93" t="s">
        <v>1052</v>
      </c>
      <c r="AK93" t="s">
        <v>1053</v>
      </c>
      <c r="AL93" t="b">
        <v>0</v>
      </c>
    </row>
    <row r="94" spans="1:38" x14ac:dyDescent="0.2">
      <c r="A94">
        <v>111</v>
      </c>
      <c r="B94" t="s">
        <v>1701</v>
      </c>
      <c r="C94" t="s">
        <v>1702</v>
      </c>
      <c r="D94" t="s">
        <v>1703</v>
      </c>
      <c r="E94" t="s">
        <v>1704</v>
      </c>
      <c r="G94" t="s">
        <v>1045</v>
      </c>
      <c r="H94" t="s">
        <v>1046</v>
      </c>
      <c r="I94" t="s">
        <v>1705</v>
      </c>
      <c r="J94" t="s">
        <v>1706</v>
      </c>
      <c r="K94" t="s">
        <v>1707</v>
      </c>
      <c r="L94" t="s">
        <v>1205</v>
      </c>
      <c r="M94" t="s">
        <v>1206</v>
      </c>
      <c r="N94" t="s">
        <v>1548</v>
      </c>
      <c r="O94">
        <v>59</v>
      </c>
      <c r="R94" t="s">
        <v>1050</v>
      </c>
      <c r="W94" t="s">
        <v>1050</v>
      </c>
      <c r="Z94" t="s">
        <v>1050</v>
      </c>
      <c r="AB94" t="s">
        <v>1708</v>
      </c>
      <c r="AC94" t="s">
        <v>1708</v>
      </c>
      <c r="AD94">
        <v>9</v>
      </c>
      <c r="AE94">
        <v>0.11111111111111099</v>
      </c>
      <c r="AF94">
        <v>1.93157337143996E-3</v>
      </c>
      <c r="AG94">
        <v>3381</v>
      </c>
      <c r="AH94">
        <v>14</v>
      </c>
      <c r="AI94">
        <v>1.85858909341123E-3</v>
      </c>
      <c r="AJ94" t="s">
        <v>1052</v>
      </c>
      <c r="AK94" t="s">
        <v>1053</v>
      </c>
      <c r="AL94" t="b">
        <v>0</v>
      </c>
    </row>
    <row r="95" spans="1:38" x14ac:dyDescent="0.2">
      <c r="A95">
        <v>112</v>
      </c>
      <c r="B95" t="s">
        <v>1709</v>
      </c>
      <c r="C95" t="s">
        <v>1710</v>
      </c>
      <c r="E95" t="s">
        <v>1711</v>
      </c>
      <c r="F95">
        <v>1922</v>
      </c>
      <c r="G95" t="s">
        <v>1089</v>
      </c>
      <c r="H95" t="s">
        <v>1046</v>
      </c>
      <c r="I95" t="s">
        <v>1712</v>
      </c>
      <c r="J95" t="s">
        <v>1713</v>
      </c>
      <c r="K95" t="s">
        <v>1714</v>
      </c>
      <c r="L95" t="s">
        <v>1130</v>
      </c>
      <c r="M95" t="s">
        <v>1131</v>
      </c>
      <c r="N95" t="s">
        <v>1180</v>
      </c>
      <c r="O95">
        <v>13</v>
      </c>
      <c r="R95" t="s">
        <v>1050</v>
      </c>
      <c r="W95" t="s">
        <v>1244</v>
      </c>
      <c r="Z95" t="s">
        <v>1050</v>
      </c>
      <c r="AB95" t="s">
        <v>1715</v>
      </c>
      <c r="AC95" t="s">
        <v>1715</v>
      </c>
      <c r="AD95">
        <v>6</v>
      </c>
      <c r="AE95">
        <v>0.5</v>
      </c>
      <c r="AF95">
        <v>1.22252860021686E-3</v>
      </c>
      <c r="AG95">
        <v>980</v>
      </c>
      <c r="AH95">
        <v>6</v>
      </c>
      <c r="AI95">
        <v>1.2774733836648699E-3</v>
      </c>
      <c r="AJ95" t="s">
        <v>1052</v>
      </c>
      <c r="AK95" t="s">
        <v>1135</v>
      </c>
      <c r="AL95" t="b">
        <v>0</v>
      </c>
    </row>
    <row r="96" spans="1:38" x14ac:dyDescent="0.2">
      <c r="A96">
        <v>114</v>
      </c>
      <c r="B96" t="s">
        <v>1716</v>
      </c>
      <c r="C96" t="s">
        <v>1717</v>
      </c>
      <c r="D96" t="s">
        <v>1718</v>
      </c>
      <c r="E96" t="s">
        <v>1719</v>
      </c>
      <c r="F96">
        <v>1903</v>
      </c>
      <c r="G96" t="s">
        <v>1045</v>
      </c>
      <c r="H96" t="s">
        <v>1046</v>
      </c>
      <c r="I96" t="s">
        <v>1720</v>
      </c>
      <c r="J96" t="s">
        <v>330</v>
      </c>
      <c r="K96" t="s">
        <v>6</v>
      </c>
      <c r="L96" t="s">
        <v>1059</v>
      </c>
      <c r="M96" t="s">
        <v>1060</v>
      </c>
      <c r="N96" t="s">
        <v>1090</v>
      </c>
      <c r="O96">
        <v>3</v>
      </c>
      <c r="R96" t="s">
        <v>1050</v>
      </c>
      <c r="U96">
        <v>480000000</v>
      </c>
      <c r="V96">
        <v>2</v>
      </c>
      <c r="W96" t="s">
        <v>1050</v>
      </c>
      <c r="Z96" t="s">
        <v>1050</v>
      </c>
      <c r="AA96" t="s">
        <v>9</v>
      </c>
      <c r="AB96" t="s">
        <v>1721</v>
      </c>
      <c r="AC96" t="s">
        <v>1721</v>
      </c>
      <c r="AD96">
        <v>7</v>
      </c>
      <c r="AE96">
        <v>0</v>
      </c>
      <c r="AF96">
        <v>1.52393088866193E-3</v>
      </c>
      <c r="AG96">
        <v>211</v>
      </c>
      <c r="AH96">
        <v>13</v>
      </c>
      <c r="AI96">
        <v>1.62444442398251E-3</v>
      </c>
      <c r="AJ96" t="s">
        <v>1052</v>
      </c>
      <c r="AK96" t="s">
        <v>1063</v>
      </c>
      <c r="AL96" t="b">
        <v>0</v>
      </c>
    </row>
    <row r="97" spans="1:38" x14ac:dyDescent="0.2">
      <c r="A97">
        <v>115</v>
      </c>
      <c r="B97" t="s">
        <v>1722</v>
      </c>
      <c r="C97" t="s">
        <v>1723</v>
      </c>
      <c r="D97" t="s">
        <v>1724</v>
      </c>
      <c r="E97" t="s">
        <v>1725</v>
      </c>
      <c r="F97">
        <v>1986</v>
      </c>
      <c r="G97" t="s">
        <v>1045</v>
      </c>
      <c r="H97" t="s">
        <v>1046</v>
      </c>
      <c r="I97" t="s">
        <v>1726</v>
      </c>
      <c r="J97" t="s">
        <v>942</v>
      </c>
      <c r="K97" t="s">
        <v>6</v>
      </c>
      <c r="L97" t="s">
        <v>1096</v>
      </c>
      <c r="M97" t="s">
        <v>1097</v>
      </c>
      <c r="N97" t="s">
        <v>1098</v>
      </c>
      <c r="O97">
        <v>6</v>
      </c>
      <c r="R97" t="s">
        <v>1050</v>
      </c>
      <c r="W97" t="s">
        <v>1050</v>
      </c>
      <c r="Z97" t="s">
        <v>1050</v>
      </c>
      <c r="AB97" t="s">
        <v>1727</v>
      </c>
      <c r="AC97" t="s">
        <v>1727</v>
      </c>
      <c r="AD97">
        <v>8</v>
      </c>
      <c r="AE97">
        <v>0</v>
      </c>
      <c r="AF97">
        <v>1.79613005569491E-3</v>
      </c>
      <c r="AG97">
        <v>339</v>
      </c>
      <c r="AH97">
        <v>14</v>
      </c>
      <c r="AI97">
        <v>1.85558331234378E-3</v>
      </c>
      <c r="AJ97" t="s">
        <v>1052</v>
      </c>
      <c r="AK97" t="s">
        <v>1063</v>
      </c>
      <c r="AL97" t="b">
        <v>0</v>
      </c>
    </row>
    <row r="98" spans="1:38" x14ac:dyDescent="0.2">
      <c r="A98">
        <v>116</v>
      </c>
      <c r="B98" t="s">
        <v>1728</v>
      </c>
      <c r="C98" t="s">
        <v>1729</v>
      </c>
      <c r="D98" t="s">
        <v>1730</v>
      </c>
      <c r="E98" t="s">
        <v>1731</v>
      </c>
      <c r="F98">
        <v>1992</v>
      </c>
      <c r="G98" t="s">
        <v>1089</v>
      </c>
      <c r="H98" t="s">
        <v>1046</v>
      </c>
      <c r="I98" t="s">
        <v>1732</v>
      </c>
      <c r="K98" t="s">
        <v>1733</v>
      </c>
      <c r="L98" t="s">
        <v>1172</v>
      </c>
      <c r="M98" t="s">
        <v>1173</v>
      </c>
      <c r="N98" t="s">
        <v>1174</v>
      </c>
      <c r="O98">
        <v>6</v>
      </c>
      <c r="R98" t="s">
        <v>1050</v>
      </c>
      <c r="S98">
        <v>31105045</v>
      </c>
      <c r="T98">
        <v>4</v>
      </c>
      <c r="W98" t="s">
        <v>1734</v>
      </c>
      <c r="Z98" t="s">
        <v>1735</v>
      </c>
      <c r="AB98" t="s">
        <v>1736</v>
      </c>
      <c r="AC98" t="s">
        <v>1737</v>
      </c>
      <c r="AD98">
        <v>7</v>
      </c>
      <c r="AE98">
        <v>0</v>
      </c>
      <c r="AF98">
        <v>1.4021675079004599E-3</v>
      </c>
      <c r="AG98">
        <v>6146</v>
      </c>
      <c r="AH98">
        <v>9</v>
      </c>
      <c r="AI98">
        <v>1.4317859694430099E-3</v>
      </c>
      <c r="AJ98" t="s">
        <v>1052</v>
      </c>
      <c r="AK98" t="s">
        <v>1063</v>
      </c>
      <c r="AL98" t="b">
        <v>0</v>
      </c>
    </row>
    <row r="99" spans="1:38" x14ac:dyDescent="0.2">
      <c r="A99">
        <v>117</v>
      </c>
      <c r="B99" t="s">
        <v>1738</v>
      </c>
      <c r="C99" t="s">
        <v>1739</v>
      </c>
      <c r="D99" t="s">
        <v>1740</v>
      </c>
      <c r="E99" t="s">
        <v>1741</v>
      </c>
      <c r="F99">
        <v>2006</v>
      </c>
      <c r="G99" t="s">
        <v>1045</v>
      </c>
      <c r="H99" t="s">
        <v>1046</v>
      </c>
      <c r="I99" t="s">
        <v>24</v>
      </c>
      <c r="J99" t="s">
        <v>25</v>
      </c>
      <c r="K99" t="s">
        <v>6</v>
      </c>
      <c r="L99" t="s">
        <v>1106</v>
      </c>
      <c r="M99" t="s">
        <v>1107</v>
      </c>
      <c r="N99" t="s">
        <v>1108</v>
      </c>
      <c r="O99">
        <v>57</v>
      </c>
      <c r="P99">
        <v>500000</v>
      </c>
      <c r="Q99">
        <v>2</v>
      </c>
      <c r="R99" t="s">
        <v>1742</v>
      </c>
      <c r="W99" t="s">
        <v>1050</v>
      </c>
      <c r="Z99" t="s">
        <v>1050</v>
      </c>
      <c r="AB99" t="s">
        <v>1743</v>
      </c>
      <c r="AC99" t="s">
        <v>1744</v>
      </c>
      <c r="AD99">
        <v>9</v>
      </c>
      <c r="AE99">
        <v>0</v>
      </c>
      <c r="AF99">
        <v>1.93529908381644E-3</v>
      </c>
      <c r="AG99">
        <v>2799</v>
      </c>
      <c r="AH99">
        <v>14</v>
      </c>
      <c r="AI99">
        <v>1.69810751710124E-3</v>
      </c>
      <c r="AJ99" t="s">
        <v>1052</v>
      </c>
      <c r="AK99" t="s">
        <v>1053</v>
      </c>
      <c r="AL99" t="b">
        <v>0</v>
      </c>
    </row>
    <row r="100" spans="1:38" x14ac:dyDescent="0.2">
      <c r="A100">
        <v>118</v>
      </c>
      <c r="B100" t="s">
        <v>1745</v>
      </c>
      <c r="C100" t="s">
        <v>1746</v>
      </c>
      <c r="D100" t="s">
        <v>1747</v>
      </c>
      <c r="E100" t="s">
        <v>1748</v>
      </c>
      <c r="F100">
        <v>1905</v>
      </c>
      <c r="G100" t="s">
        <v>1045</v>
      </c>
      <c r="H100" t="s">
        <v>1046</v>
      </c>
      <c r="I100" t="s">
        <v>1749</v>
      </c>
      <c r="J100" t="s">
        <v>25</v>
      </c>
      <c r="K100" t="s">
        <v>6</v>
      </c>
      <c r="L100" t="s">
        <v>1096</v>
      </c>
      <c r="M100" t="s">
        <v>1097</v>
      </c>
      <c r="N100" t="s">
        <v>1098</v>
      </c>
      <c r="O100">
        <v>6</v>
      </c>
      <c r="P100">
        <v>3000000</v>
      </c>
      <c r="Q100">
        <v>1</v>
      </c>
      <c r="R100" t="s">
        <v>1050</v>
      </c>
      <c r="S100">
        <v>32000000</v>
      </c>
      <c r="T100">
        <v>1</v>
      </c>
      <c r="W100" t="s">
        <v>1050</v>
      </c>
      <c r="Z100" t="s">
        <v>1750</v>
      </c>
      <c r="AB100" t="s">
        <v>1751</v>
      </c>
      <c r="AC100" t="s">
        <v>1752</v>
      </c>
      <c r="AD100">
        <v>2</v>
      </c>
      <c r="AE100">
        <v>0</v>
      </c>
      <c r="AF100">
        <v>3.7938711279257001E-4</v>
      </c>
      <c r="AG100">
        <v>52</v>
      </c>
      <c r="AH100">
        <v>0</v>
      </c>
      <c r="AI100">
        <v>5.8747179948775703E-4</v>
      </c>
      <c r="AJ100" t="s">
        <v>1052</v>
      </c>
      <c r="AK100" t="s">
        <v>1063</v>
      </c>
      <c r="AL100" t="b">
        <v>0</v>
      </c>
    </row>
    <row r="101" spans="1:38" ht="409" x14ac:dyDescent="0.2">
      <c r="A101">
        <v>119</v>
      </c>
      <c r="B101" t="s">
        <v>1753</v>
      </c>
      <c r="C101" t="s">
        <v>1754</v>
      </c>
      <c r="D101" t="s">
        <v>1755</v>
      </c>
      <c r="E101" s="1" t="s">
        <v>1756</v>
      </c>
      <c r="F101">
        <v>2006</v>
      </c>
      <c r="G101" t="s">
        <v>1045</v>
      </c>
      <c r="H101" t="s">
        <v>1046</v>
      </c>
      <c r="I101" t="s">
        <v>1502</v>
      </c>
      <c r="K101" t="s">
        <v>18</v>
      </c>
      <c r="L101" t="s">
        <v>1158</v>
      </c>
      <c r="M101" t="s">
        <v>1159</v>
      </c>
      <c r="N101" t="s">
        <v>1305</v>
      </c>
      <c r="Q101">
        <v>0</v>
      </c>
      <c r="R101" t="s">
        <v>1050</v>
      </c>
      <c r="W101" t="s">
        <v>1050</v>
      </c>
      <c r="Z101" t="s">
        <v>1050</v>
      </c>
      <c r="AB101" t="s">
        <v>1757</v>
      </c>
      <c r="AC101" t="s">
        <v>1757</v>
      </c>
      <c r="AD101">
        <v>10</v>
      </c>
      <c r="AE101">
        <v>0</v>
      </c>
      <c r="AF101">
        <v>2.2970966810919799E-3</v>
      </c>
      <c r="AG101">
        <v>988</v>
      </c>
      <c r="AH101">
        <v>29</v>
      </c>
      <c r="AI101">
        <v>1.75042207476933E-3</v>
      </c>
      <c r="AJ101" t="s">
        <v>1758</v>
      </c>
      <c r="AK101" t="s">
        <v>1053</v>
      </c>
      <c r="AL101" t="b">
        <v>0</v>
      </c>
    </row>
    <row r="102" spans="1:38" x14ac:dyDescent="0.2">
      <c r="A102">
        <v>120</v>
      </c>
      <c r="B102" t="s">
        <v>1759</v>
      </c>
      <c r="C102" t="s">
        <v>1760</v>
      </c>
      <c r="D102" t="s">
        <v>1761</v>
      </c>
      <c r="E102" t="s">
        <v>1762</v>
      </c>
      <c r="F102">
        <v>1924</v>
      </c>
      <c r="G102" t="s">
        <v>1089</v>
      </c>
      <c r="H102" t="s">
        <v>1046</v>
      </c>
      <c r="I102" t="s">
        <v>1763</v>
      </c>
      <c r="J102" t="s">
        <v>35</v>
      </c>
      <c r="K102" t="s">
        <v>6</v>
      </c>
      <c r="L102" t="s">
        <v>1115</v>
      </c>
      <c r="M102" t="s">
        <v>1116</v>
      </c>
      <c r="N102" t="s">
        <v>1196</v>
      </c>
      <c r="O102">
        <v>13</v>
      </c>
      <c r="R102" t="s">
        <v>1050</v>
      </c>
      <c r="U102">
        <v>161921956</v>
      </c>
      <c r="V102">
        <v>1</v>
      </c>
      <c r="W102" t="s">
        <v>1764</v>
      </c>
      <c r="Z102" t="s">
        <v>1050</v>
      </c>
      <c r="AA102" t="s">
        <v>9</v>
      </c>
      <c r="AB102" t="s">
        <v>1765</v>
      </c>
      <c r="AC102" t="s">
        <v>1765</v>
      </c>
      <c r="AD102">
        <v>9</v>
      </c>
      <c r="AE102">
        <v>0</v>
      </c>
      <c r="AF102">
        <v>1.8564654904844799E-3</v>
      </c>
      <c r="AG102">
        <v>1259</v>
      </c>
      <c r="AH102">
        <v>13</v>
      </c>
      <c r="AI102">
        <v>2.3486475475403799E-3</v>
      </c>
      <c r="AJ102" t="s">
        <v>1052</v>
      </c>
      <c r="AK102" t="s">
        <v>1063</v>
      </c>
      <c r="AL102" t="b">
        <v>0</v>
      </c>
    </row>
    <row r="103" spans="1:38" x14ac:dyDescent="0.2">
      <c r="A103">
        <v>121</v>
      </c>
      <c r="B103" t="s">
        <v>1766</v>
      </c>
      <c r="C103" t="s">
        <v>1767</v>
      </c>
      <c r="D103" t="s">
        <v>1768</v>
      </c>
      <c r="E103" t="s">
        <v>1769</v>
      </c>
      <c r="F103">
        <v>1942</v>
      </c>
      <c r="G103" t="s">
        <v>1089</v>
      </c>
      <c r="H103" t="s">
        <v>1046</v>
      </c>
      <c r="I103" t="s">
        <v>1770</v>
      </c>
      <c r="J103" t="s">
        <v>1771</v>
      </c>
      <c r="K103" t="s">
        <v>1772</v>
      </c>
      <c r="L103" t="s">
        <v>1074</v>
      </c>
      <c r="M103" t="s">
        <v>1773</v>
      </c>
      <c r="N103" t="s">
        <v>1774</v>
      </c>
      <c r="O103">
        <v>59</v>
      </c>
      <c r="R103" t="s">
        <v>1050</v>
      </c>
      <c r="W103" t="s">
        <v>1775</v>
      </c>
      <c r="Z103" t="s">
        <v>1050</v>
      </c>
      <c r="AB103" t="s">
        <v>1776</v>
      </c>
      <c r="AC103" t="s">
        <v>1776</v>
      </c>
      <c r="AD103">
        <v>1</v>
      </c>
      <c r="AE103">
        <v>0</v>
      </c>
      <c r="AF103">
        <v>3.8833903513762401E-4</v>
      </c>
      <c r="AG103">
        <v>466</v>
      </c>
      <c r="AH103">
        <v>0</v>
      </c>
      <c r="AI103">
        <v>7.2042818731824496E-4</v>
      </c>
      <c r="AJ103" t="s">
        <v>1052</v>
      </c>
      <c r="AK103" t="s">
        <v>1053</v>
      </c>
      <c r="AL103" t="b">
        <v>0</v>
      </c>
    </row>
    <row r="104" spans="1:38" x14ac:dyDescent="0.2">
      <c r="A104">
        <v>122</v>
      </c>
      <c r="B104" t="s">
        <v>1777</v>
      </c>
      <c r="C104" t="s">
        <v>1778</v>
      </c>
      <c r="D104" t="s">
        <v>1779</v>
      </c>
      <c r="E104" t="s">
        <v>1780</v>
      </c>
      <c r="F104">
        <v>2001</v>
      </c>
      <c r="G104" t="s">
        <v>1045</v>
      </c>
      <c r="H104" t="s">
        <v>1046</v>
      </c>
      <c r="I104" t="s">
        <v>1781</v>
      </c>
      <c r="J104" t="s">
        <v>801</v>
      </c>
      <c r="K104" t="s">
        <v>6</v>
      </c>
      <c r="L104" t="s">
        <v>1130</v>
      </c>
      <c r="M104" t="s">
        <v>1131</v>
      </c>
      <c r="N104" t="s">
        <v>1132</v>
      </c>
      <c r="O104">
        <v>56</v>
      </c>
      <c r="P104">
        <v>2340000</v>
      </c>
      <c r="Q104">
        <v>2</v>
      </c>
      <c r="R104" t="s">
        <v>1782</v>
      </c>
      <c r="W104" t="s">
        <v>1050</v>
      </c>
      <c r="Z104" t="s">
        <v>1050</v>
      </c>
      <c r="AB104" t="s">
        <v>1783</v>
      </c>
      <c r="AC104" t="s">
        <v>1784</v>
      </c>
      <c r="AD104">
        <v>3</v>
      </c>
      <c r="AE104">
        <v>0.33333333333333298</v>
      </c>
      <c r="AF104">
        <v>8.4365866888435801E-4</v>
      </c>
      <c r="AG104">
        <v>2116</v>
      </c>
      <c r="AH104">
        <v>1</v>
      </c>
      <c r="AI104">
        <v>9.3489926459446699E-4</v>
      </c>
      <c r="AJ104" t="s">
        <v>1052</v>
      </c>
      <c r="AK104" t="s">
        <v>1135</v>
      </c>
      <c r="AL104" t="b">
        <v>0</v>
      </c>
    </row>
    <row r="105" spans="1:38" x14ac:dyDescent="0.2">
      <c r="A105">
        <v>123</v>
      </c>
      <c r="B105" t="s">
        <v>1785</v>
      </c>
      <c r="C105" t="s">
        <v>1786</v>
      </c>
      <c r="D105" t="s">
        <v>1787</v>
      </c>
      <c r="E105" t="s">
        <v>1788</v>
      </c>
      <c r="F105">
        <v>1971</v>
      </c>
      <c r="G105" t="s">
        <v>1045</v>
      </c>
      <c r="H105" t="s">
        <v>1046</v>
      </c>
      <c r="I105" t="s">
        <v>1789</v>
      </c>
      <c r="J105" t="s">
        <v>1790</v>
      </c>
      <c r="K105" t="s">
        <v>1791</v>
      </c>
      <c r="L105" t="s">
        <v>1115</v>
      </c>
      <c r="M105" t="s">
        <v>1116</v>
      </c>
      <c r="N105" t="s">
        <v>1792</v>
      </c>
      <c r="O105">
        <v>6</v>
      </c>
      <c r="R105" t="s">
        <v>1050</v>
      </c>
      <c r="W105" t="s">
        <v>1050</v>
      </c>
      <c r="Z105" t="s">
        <v>1050</v>
      </c>
      <c r="AB105" t="s">
        <v>1793</v>
      </c>
      <c r="AC105" t="s">
        <v>1793</v>
      </c>
      <c r="AD105">
        <v>2</v>
      </c>
      <c r="AE105">
        <v>0</v>
      </c>
      <c r="AF105">
        <v>3.7575230938107098E-4</v>
      </c>
      <c r="AG105">
        <v>544</v>
      </c>
      <c r="AH105">
        <v>0</v>
      </c>
      <c r="AI105">
        <v>7.7935600340669499E-4</v>
      </c>
      <c r="AJ105" t="s">
        <v>1052</v>
      </c>
      <c r="AK105" t="s">
        <v>1063</v>
      </c>
      <c r="AL105" t="b">
        <v>0</v>
      </c>
    </row>
    <row r="106" spans="1:38" ht="409" x14ac:dyDescent="0.2">
      <c r="A106">
        <v>124</v>
      </c>
      <c r="B106" t="s">
        <v>1794</v>
      </c>
      <c r="C106" t="s">
        <v>1795</v>
      </c>
      <c r="D106" t="s">
        <v>1796</v>
      </c>
      <c r="E106" s="1" t="s">
        <v>1797</v>
      </c>
      <c r="G106" t="s">
        <v>1045</v>
      </c>
      <c r="H106" t="s">
        <v>1046</v>
      </c>
      <c r="I106" t="s">
        <v>1798</v>
      </c>
      <c r="K106" t="s">
        <v>1799</v>
      </c>
      <c r="L106" t="s">
        <v>1130</v>
      </c>
      <c r="M106" t="s">
        <v>1131</v>
      </c>
      <c r="N106" t="s">
        <v>1132</v>
      </c>
      <c r="Q106">
        <v>0</v>
      </c>
      <c r="R106" t="s">
        <v>1050</v>
      </c>
      <c r="W106" t="s">
        <v>1050</v>
      </c>
      <c r="Z106" t="s">
        <v>1050</v>
      </c>
      <c r="AB106" t="s">
        <v>1800</v>
      </c>
      <c r="AC106" t="s">
        <v>1800</v>
      </c>
      <c r="AD106">
        <v>9</v>
      </c>
      <c r="AE106">
        <v>0</v>
      </c>
      <c r="AF106">
        <v>1.94774752184689E-3</v>
      </c>
      <c r="AG106">
        <v>1661</v>
      </c>
      <c r="AH106">
        <v>12</v>
      </c>
      <c r="AI106">
        <v>1.85877950038893E-3</v>
      </c>
      <c r="AJ106" t="s">
        <v>1801</v>
      </c>
      <c r="AK106" t="s">
        <v>1135</v>
      </c>
      <c r="AL106" t="b">
        <v>0</v>
      </c>
    </row>
    <row r="107" spans="1:38" x14ac:dyDescent="0.2">
      <c r="A107">
        <v>125</v>
      </c>
      <c r="B107" t="s">
        <v>1802</v>
      </c>
      <c r="C107" t="s">
        <v>1803</v>
      </c>
      <c r="D107" t="s">
        <v>1804</v>
      </c>
      <c r="E107" t="s">
        <v>1805</v>
      </c>
      <c r="F107">
        <v>1986</v>
      </c>
      <c r="G107" t="s">
        <v>1045</v>
      </c>
      <c r="H107" t="s">
        <v>1046</v>
      </c>
      <c r="I107" t="s">
        <v>385</v>
      </c>
      <c r="J107" t="s">
        <v>15</v>
      </c>
      <c r="K107" t="s">
        <v>16</v>
      </c>
      <c r="L107" t="s">
        <v>1122</v>
      </c>
      <c r="M107" t="s">
        <v>1123</v>
      </c>
      <c r="N107" t="s">
        <v>1124</v>
      </c>
      <c r="O107">
        <v>1</v>
      </c>
      <c r="P107">
        <v>2444390</v>
      </c>
      <c r="Q107">
        <v>1</v>
      </c>
      <c r="R107" t="s">
        <v>1806</v>
      </c>
      <c r="W107" t="s">
        <v>1050</v>
      </c>
      <c r="Z107" t="s">
        <v>1050</v>
      </c>
      <c r="AB107" t="s">
        <v>1807</v>
      </c>
      <c r="AC107" t="s">
        <v>1808</v>
      </c>
      <c r="AD107">
        <v>9</v>
      </c>
      <c r="AE107">
        <v>0</v>
      </c>
      <c r="AF107">
        <v>2.0169345345168602E-3</v>
      </c>
      <c r="AG107">
        <v>148</v>
      </c>
      <c r="AH107">
        <v>18</v>
      </c>
      <c r="AI107">
        <v>1.8649117666862101E-3</v>
      </c>
      <c r="AJ107" t="s">
        <v>1052</v>
      </c>
      <c r="AK107" t="s">
        <v>1053</v>
      </c>
      <c r="AL107" t="b">
        <v>0</v>
      </c>
    </row>
    <row r="108" spans="1:38" x14ac:dyDescent="0.2">
      <c r="A108">
        <v>127</v>
      </c>
      <c r="B108" t="s">
        <v>1809</v>
      </c>
      <c r="C108" t="s">
        <v>1810</v>
      </c>
      <c r="D108" t="s">
        <v>1811</v>
      </c>
      <c r="E108" t="s">
        <v>1812</v>
      </c>
      <c r="F108">
        <v>2015</v>
      </c>
      <c r="G108" t="s">
        <v>1045</v>
      </c>
      <c r="H108" t="s">
        <v>1046</v>
      </c>
      <c r="I108" t="s">
        <v>1813</v>
      </c>
      <c r="J108" t="s">
        <v>269</v>
      </c>
      <c r="K108" t="s">
        <v>6</v>
      </c>
      <c r="L108" t="s">
        <v>1158</v>
      </c>
      <c r="M108" t="s">
        <v>1159</v>
      </c>
      <c r="N108" t="s">
        <v>1305</v>
      </c>
      <c r="O108">
        <v>54</v>
      </c>
      <c r="R108" t="s">
        <v>1050</v>
      </c>
      <c r="T108">
        <v>1</v>
      </c>
      <c r="W108" t="s">
        <v>1050</v>
      </c>
      <c r="Z108" t="s">
        <v>1050</v>
      </c>
      <c r="AB108" t="s">
        <v>1814</v>
      </c>
      <c r="AC108" t="s">
        <v>1814</v>
      </c>
      <c r="AD108">
        <v>11</v>
      </c>
      <c r="AE108">
        <v>0</v>
      </c>
      <c r="AF108">
        <v>2.6406514211550999E-3</v>
      </c>
      <c r="AG108">
        <v>552</v>
      </c>
      <c r="AH108">
        <v>32</v>
      </c>
      <c r="AI108">
        <v>1.91895001533849E-3</v>
      </c>
      <c r="AJ108" t="s">
        <v>1052</v>
      </c>
      <c r="AK108" t="s">
        <v>1053</v>
      </c>
      <c r="AL108" t="b">
        <v>0</v>
      </c>
    </row>
    <row r="109" spans="1:38" x14ac:dyDescent="0.2">
      <c r="A109">
        <v>128</v>
      </c>
      <c r="B109" t="s">
        <v>1815</v>
      </c>
      <c r="C109" t="s">
        <v>1816</v>
      </c>
      <c r="D109" t="s">
        <v>1817</v>
      </c>
      <c r="E109" t="s">
        <v>1818</v>
      </c>
      <c r="F109">
        <v>2005</v>
      </c>
      <c r="G109" t="s">
        <v>1089</v>
      </c>
      <c r="H109" t="s">
        <v>1046</v>
      </c>
      <c r="I109" t="s">
        <v>1819</v>
      </c>
      <c r="J109" t="s">
        <v>1820</v>
      </c>
      <c r="K109" t="s">
        <v>1650</v>
      </c>
      <c r="L109" t="s">
        <v>1122</v>
      </c>
      <c r="M109" t="s">
        <v>1123</v>
      </c>
      <c r="N109" t="s">
        <v>1558</v>
      </c>
      <c r="O109">
        <v>16</v>
      </c>
      <c r="R109" t="s">
        <v>1050</v>
      </c>
      <c r="U109">
        <v>227453</v>
      </c>
      <c r="V109">
        <v>1</v>
      </c>
      <c r="W109" t="s">
        <v>1821</v>
      </c>
      <c r="Z109" t="s">
        <v>1050</v>
      </c>
      <c r="AA109" t="s">
        <v>9</v>
      </c>
      <c r="AB109" t="s">
        <v>1822</v>
      </c>
      <c r="AC109" t="s">
        <v>1823</v>
      </c>
      <c r="AD109">
        <v>2</v>
      </c>
      <c r="AE109">
        <v>0.5</v>
      </c>
      <c r="AF109">
        <v>3.4233542018721503E-4</v>
      </c>
      <c r="AG109">
        <v>6754</v>
      </c>
      <c r="AH109">
        <v>0</v>
      </c>
      <c r="AI109">
        <v>6.1695241895192397E-4</v>
      </c>
      <c r="AJ109" t="s">
        <v>1052</v>
      </c>
      <c r="AK109" t="s">
        <v>1053</v>
      </c>
      <c r="AL109" t="b">
        <v>0</v>
      </c>
    </row>
    <row r="110" spans="1:38" x14ac:dyDescent="0.2">
      <c r="A110">
        <v>129</v>
      </c>
      <c r="B110" t="s">
        <v>1824</v>
      </c>
      <c r="C110" t="s">
        <v>1825</v>
      </c>
      <c r="D110" t="s">
        <v>1826</v>
      </c>
      <c r="E110" t="s">
        <v>1827</v>
      </c>
      <c r="F110">
        <v>1990</v>
      </c>
      <c r="G110" t="s">
        <v>1045</v>
      </c>
      <c r="H110" t="s">
        <v>1046</v>
      </c>
      <c r="I110" t="s">
        <v>1828</v>
      </c>
      <c r="J110" t="s">
        <v>446</v>
      </c>
      <c r="K110" t="s">
        <v>18</v>
      </c>
      <c r="L110" t="s">
        <v>1205</v>
      </c>
      <c r="M110" t="s">
        <v>1206</v>
      </c>
      <c r="N110" t="s">
        <v>1829</v>
      </c>
      <c r="O110">
        <v>59</v>
      </c>
      <c r="R110" t="s">
        <v>1050</v>
      </c>
      <c r="T110">
        <v>1</v>
      </c>
      <c r="W110" t="s">
        <v>1050</v>
      </c>
      <c r="Z110" t="s">
        <v>1050</v>
      </c>
      <c r="AB110" t="s">
        <v>1830</v>
      </c>
      <c r="AC110" t="s">
        <v>1830</v>
      </c>
      <c r="AD110">
        <v>6</v>
      </c>
      <c r="AE110">
        <v>0.33333333333333298</v>
      </c>
      <c r="AF110">
        <v>1.22472558730664E-3</v>
      </c>
      <c r="AG110">
        <v>2119</v>
      </c>
      <c r="AH110">
        <v>3</v>
      </c>
      <c r="AI110">
        <v>1.2612628890090901E-3</v>
      </c>
      <c r="AJ110" t="s">
        <v>1052</v>
      </c>
      <c r="AK110" t="s">
        <v>1053</v>
      </c>
      <c r="AL110" t="b">
        <v>0</v>
      </c>
    </row>
    <row r="111" spans="1:38" x14ac:dyDescent="0.2">
      <c r="A111">
        <v>130</v>
      </c>
      <c r="B111" t="s">
        <v>1831</v>
      </c>
      <c r="C111" t="s">
        <v>1832</v>
      </c>
      <c r="D111" t="s">
        <v>1833</v>
      </c>
      <c r="E111" t="s">
        <v>1834</v>
      </c>
      <c r="F111">
        <v>1991</v>
      </c>
      <c r="G111" t="s">
        <v>1045</v>
      </c>
      <c r="H111" t="s">
        <v>1046</v>
      </c>
      <c r="I111" t="s">
        <v>1835</v>
      </c>
      <c r="J111" t="s">
        <v>269</v>
      </c>
      <c r="K111" t="s">
        <v>6</v>
      </c>
      <c r="L111" t="s">
        <v>1158</v>
      </c>
      <c r="M111" t="s">
        <v>1159</v>
      </c>
      <c r="N111" t="s">
        <v>1305</v>
      </c>
      <c r="O111">
        <v>54</v>
      </c>
      <c r="R111" t="s">
        <v>1050</v>
      </c>
      <c r="W111" t="s">
        <v>1050</v>
      </c>
      <c r="Z111" t="s">
        <v>1050</v>
      </c>
      <c r="AB111" t="s">
        <v>1836</v>
      </c>
      <c r="AC111" t="s">
        <v>1837</v>
      </c>
      <c r="AD111">
        <v>7</v>
      </c>
      <c r="AE111">
        <v>0</v>
      </c>
      <c r="AF111">
        <v>1.51232159573903E-3</v>
      </c>
      <c r="AG111">
        <v>3</v>
      </c>
      <c r="AH111">
        <v>18</v>
      </c>
      <c r="AI111">
        <v>1.19454127928789E-3</v>
      </c>
      <c r="AJ111" t="s">
        <v>1052</v>
      </c>
      <c r="AK111" t="s">
        <v>1053</v>
      </c>
      <c r="AL111" t="b">
        <v>0</v>
      </c>
    </row>
    <row r="112" spans="1:38" x14ac:dyDescent="0.2">
      <c r="A112">
        <v>131</v>
      </c>
      <c r="B112" t="s">
        <v>1838</v>
      </c>
      <c r="C112" t="s">
        <v>1839</v>
      </c>
      <c r="D112" t="s">
        <v>1840</v>
      </c>
      <c r="E112" t="s">
        <v>1841</v>
      </c>
      <c r="F112">
        <v>2008</v>
      </c>
      <c r="G112" t="s">
        <v>1045</v>
      </c>
      <c r="H112" t="s">
        <v>1046</v>
      </c>
      <c r="I112" t="s">
        <v>1842</v>
      </c>
      <c r="J112" t="s">
        <v>17</v>
      </c>
      <c r="K112" t="s">
        <v>18</v>
      </c>
      <c r="L112" t="s">
        <v>1047</v>
      </c>
      <c r="M112" t="s">
        <v>1048</v>
      </c>
      <c r="N112" t="s">
        <v>1843</v>
      </c>
      <c r="O112">
        <v>13</v>
      </c>
      <c r="P112">
        <v>1586378</v>
      </c>
      <c r="Q112">
        <v>1</v>
      </c>
      <c r="R112" t="s">
        <v>1844</v>
      </c>
      <c r="W112" t="s">
        <v>1050</v>
      </c>
      <c r="Z112" t="s">
        <v>1050</v>
      </c>
      <c r="AB112" t="s">
        <v>1845</v>
      </c>
      <c r="AC112" t="s">
        <v>1846</v>
      </c>
      <c r="AD112">
        <v>7</v>
      </c>
      <c r="AE112">
        <v>0</v>
      </c>
      <c r="AF112">
        <v>1.46078157562743E-3</v>
      </c>
      <c r="AG112">
        <v>228</v>
      </c>
      <c r="AH112">
        <v>9</v>
      </c>
      <c r="AI112">
        <v>1.4671913380651801E-3</v>
      </c>
      <c r="AJ112" t="s">
        <v>1052</v>
      </c>
      <c r="AK112" t="s">
        <v>1053</v>
      </c>
      <c r="AL112" t="b">
        <v>0</v>
      </c>
    </row>
    <row r="113" spans="1:38" x14ac:dyDescent="0.2">
      <c r="A113">
        <v>132</v>
      </c>
      <c r="B113" t="s">
        <v>1847</v>
      </c>
      <c r="C113" t="s">
        <v>1848</v>
      </c>
      <c r="D113" t="s">
        <v>1849</v>
      </c>
      <c r="E113" t="s">
        <v>1850</v>
      </c>
      <c r="F113">
        <v>1986</v>
      </c>
      <c r="G113" t="s">
        <v>1089</v>
      </c>
      <c r="H113" t="s">
        <v>1046</v>
      </c>
      <c r="I113" t="s">
        <v>30</v>
      </c>
      <c r="J113" t="s">
        <v>31</v>
      </c>
      <c r="K113" t="s">
        <v>16</v>
      </c>
      <c r="L113" t="s">
        <v>1106</v>
      </c>
      <c r="M113" t="s">
        <v>1107</v>
      </c>
      <c r="N113" t="s">
        <v>1851</v>
      </c>
      <c r="O113">
        <v>61</v>
      </c>
      <c r="R113" t="s">
        <v>1050</v>
      </c>
      <c r="S113">
        <v>3686194</v>
      </c>
      <c r="T113">
        <v>3</v>
      </c>
      <c r="U113">
        <v>40940000</v>
      </c>
      <c r="V113">
        <v>2</v>
      </c>
      <c r="W113" t="s">
        <v>1852</v>
      </c>
      <c r="Z113" t="s">
        <v>1050</v>
      </c>
      <c r="AA113" t="s">
        <v>9</v>
      </c>
      <c r="AB113" t="s">
        <v>1853</v>
      </c>
      <c r="AC113" t="s">
        <v>1853</v>
      </c>
      <c r="AD113">
        <v>2</v>
      </c>
      <c r="AE113">
        <v>0.5</v>
      </c>
      <c r="AF113">
        <v>4.0945845621117699E-4</v>
      </c>
      <c r="AG113">
        <v>288</v>
      </c>
      <c r="AH113">
        <v>0</v>
      </c>
      <c r="AI113">
        <v>6.2578545939102003E-4</v>
      </c>
      <c r="AJ113" t="s">
        <v>1052</v>
      </c>
      <c r="AK113" t="s">
        <v>1053</v>
      </c>
      <c r="AL113" t="b">
        <v>0</v>
      </c>
    </row>
    <row r="114" spans="1:38" x14ac:dyDescent="0.2">
      <c r="A114">
        <v>134</v>
      </c>
      <c r="B114" t="s">
        <v>410</v>
      </c>
      <c r="C114" t="s">
        <v>411</v>
      </c>
      <c r="D114" t="s">
        <v>1854</v>
      </c>
      <c r="E114" t="s">
        <v>1855</v>
      </c>
      <c r="G114" t="s">
        <v>1045</v>
      </c>
      <c r="H114" t="s">
        <v>1095</v>
      </c>
      <c r="I114" t="s">
        <v>313</v>
      </c>
      <c r="J114" t="s">
        <v>312</v>
      </c>
      <c r="K114" t="s">
        <v>14</v>
      </c>
      <c r="L114" t="s">
        <v>1115</v>
      </c>
      <c r="M114" t="s">
        <v>1116</v>
      </c>
      <c r="N114" t="s">
        <v>1117</v>
      </c>
      <c r="O114">
        <v>11</v>
      </c>
      <c r="R114" t="s">
        <v>1050</v>
      </c>
      <c r="W114" t="s">
        <v>1050</v>
      </c>
      <c r="X114">
        <v>37605875</v>
      </c>
      <c r="Y114">
        <v>1</v>
      </c>
      <c r="Z114" t="s">
        <v>1856</v>
      </c>
      <c r="AA114" t="s">
        <v>305</v>
      </c>
      <c r="AB114" t="s">
        <v>1857</v>
      </c>
      <c r="AC114" t="s">
        <v>1858</v>
      </c>
      <c r="AD114">
        <v>3</v>
      </c>
      <c r="AE114">
        <v>0</v>
      </c>
      <c r="AF114">
        <v>6.5389660624259795E-4</v>
      </c>
      <c r="AG114">
        <v>0</v>
      </c>
      <c r="AH114">
        <v>2</v>
      </c>
      <c r="AI114">
        <v>1.12429969039367E-3</v>
      </c>
      <c r="AJ114" t="s">
        <v>1052</v>
      </c>
      <c r="AK114" t="s">
        <v>1063</v>
      </c>
      <c r="AL114" t="b">
        <v>0</v>
      </c>
    </row>
    <row r="115" spans="1:38" x14ac:dyDescent="0.2">
      <c r="A115">
        <v>135</v>
      </c>
      <c r="B115" t="s">
        <v>1859</v>
      </c>
      <c r="C115" t="s">
        <v>1860</v>
      </c>
      <c r="D115" t="s">
        <v>1861</v>
      </c>
      <c r="E115" t="s">
        <v>1862</v>
      </c>
      <c r="F115">
        <v>1982</v>
      </c>
      <c r="G115" t="s">
        <v>1089</v>
      </c>
      <c r="H115" t="s">
        <v>1046</v>
      </c>
      <c r="I115" t="s">
        <v>1863</v>
      </c>
      <c r="J115" t="s">
        <v>1864</v>
      </c>
      <c r="K115" t="s">
        <v>6</v>
      </c>
      <c r="L115" t="s">
        <v>1096</v>
      </c>
      <c r="M115" t="s">
        <v>1097</v>
      </c>
      <c r="N115" t="s">
        <v>1865</v>
      </c>
      <c r="O115">
        <v>13</v>
      </c>
      <c r="R115" t="s">
        <v>1050</v>
      </c>
      <c r="V115">
        <v>1</v>
      </c>
      <c r="W115" t="s">
        <v>1866</v>
      </c>
      <c r="Z115" t="s">
        <v>1050</v>
      </c>
      <c r="AA115" t="s">
        <v>9</v>
      </c>
      <c r="AB115" t="s">
        <v>1867</v>
      </c>
      <c r="AC115" t="s">
        <v>1867</v>
      </c>
      <c r="AD115">
        <v>2</v>
      </c>
      <c r="AE115">
        <v>0.5</v>
      </c>
      <c r="AF115">
        <v>3.9333567259607402E-4</v>
      </c>
      <c r="AG115">
        <v>152</v>
      </c>
      <c r="AH115">
        <v>0</v>
      </c>
      <c r="AI115">
        <v>6.6377068432353799E-4</v>
      </c>
      <c r="AJ115" t="s">
        <v>1052</v>
      </c>
      <c r="AK115" t="s">
        <v>1063</v>
      </c>
      <c r="AL115" t="b">
        <v>0</v>
      </c>
    </row>
    <row r="116" spans="1:38" x14ac:dyDescent="0.2">
      <c r="A116">
        <v>136</v>
      </c>
      <c r="B116" t="s">
        <v>1868</v>
      </c>
      <c r="C116" t="s">
        <v>1869</v>
      </c>
      <c r="D116" t="s">
        <v>1870</v>
      </c>
      <c r="E116" t="s">
        <v>1871</v>
      </c>
      <c r="F116">
        <v>1987</v>
      </c>
      <c r="G116" t="s">
        <v>1045</v>
      </c>
      <c r="H116" t="s">
        <v>1046</v>
      </c>
      <c r="I116" t="s">
        <v>1872</v>
      </c>
      <c r="J116" t="s">
        <v>1873</v>
      </c>
      <c r="K116" t="s">
        <v>5</v>
      </c>
      <c r="L116" t="s">
        <v>1096</v>
      </c>
      <c r="M116" t="s">
        <v>1097</v>
      </c>
      <c r="N116" t="s">
        <v>1684</v>
      </c>
      <c r="O116">
        <v>13</v>
      </c>
      <c r="R116" t="s">
        <v>1050</v>
      </c>
      <c r="W116" t="s">
        <v>1050</v>
      </c>
      <c r="Z116" t="s">
        <v>1050</v>
      </c>
      <c r="AB116" t="s">
        <v>1874</v>
      </c>
      <c r="AC116" t="s">
        <v>1874</v>
      </c>
      <c r="AD116">
        <v>3</v>
      </c>
      <c r="AE116">
        <v>0</v>
      </c>
      <c r="AF116">
        <v>6.1874408559821803E-4</v>
      </c>
      <c r="AG116">
        <v>311</v>
      </c>
      <c r="AH116">
        <v>1</v>
      </c>
      <c r="AI116">
        <v>1.0098554385911901E-3</v>
      </c>
      <c r="AJ116" t="s">
        <v>1052</v>
      </c>
      <c r="AK116" t="s">
        <v>1063</v>
      </c>
      <c r="AL116" t="b">
        <v>0</v>
      </c>
    </row>
    <row r="117" spans="1:38" x14ac:dyDescent="0.2">
      <c r="A117">
        <v>137</v>
      </c>
      <c r="B117" t="s">
        <v>1875</v>
      </c>
      <c r="C117" t="s">
        <v>1876</v>
      </c>
      <c r="D117" t="s">
        <v>1877</v>
      </c>
      <c r="E117" t="s">
        <v>1878</v>
      </c>
      <c r="F117">
        <v>1850</v>
      </c>
      <c r="G117" t="s">
        <v>1089</v>
      </c>
      <c r="H117" t="s">
        <v>1046</v>
      </c>
      <c r="I117" t="s">
        <v>1879</v>
      </c>
      <c r="J117" t="s">
        <v>19</v>
      </c>
      <c r="K117" t="s">
        <v>6</v>
      </c>
      <c r="L117" t="s">
        <v>1074</v>
      </c>
      <c r="M117" t="s">
        <v>1075</v>
      </c>
      <c r="N117" t="s">
        <v>1076</v>
      </c>
      <c r="O117">
        <v>15</v>
      </c>
      <c r="R117" t="s">
        <v>1050</v>
      </c>
      <c r="T117">
        <v>1</v>
      </c>
      <c r="W117" t="s">
        <v>1880</v>
      </c>
      <c r="Z117" t="s">
        <v>1050</v>
      </c>
      <c r="AB117" t="s">
        <v>1881</v>
      </c>
      <c r="AC117" t="s">
        <v>1882</v>
      </c>
      <c r="AD117">
        <v>6</v>
      </c>
      <c r="AE117">
        <v>0.16666666666666599</v>
      </c>
      <c r="AF117">
        <v>1.2377125064839099E-3</v>
      </c>
      <c r="AG117">
        <v>3239</v>
      </c>
      <c r="AH117">
        <v>5</v>
      </c>
      <c r="AI117">
        <v>1.2958516348576699E-3</v>
      </c>
      <c r="AJ117" t="s">
        <v>1052</v>
      </c>
      <c r="AK117" t="s">
        <v>1053</v>
      </c>
      <c r="AL117" t="b">
        <v>0</v>
      </c>
    </row>
    <row r="118" spans="1:38" x14ac:dyDescent="0.2">
      <c r="A118">
        <v>138</v>
      </c>
      <c r="B118" t="s">
        <v>272</v>
      </c>
      <c r="C118" t="s">
        <v>273</v>
      </c>
      <c r="D118" t="s">
        <v>1883</v>
      </c>
      <c r="E118" t="s">
        <v>1884</v>
      </c>
      <c r="G118" t="s">
        <v>1045</v>
      </c>
      <c r="H118" t="s">
        <v>1095</v>
      </c>
      <c r="I118" t="s">
        <v>274</v>
      </c>
      <c r="J118" t="s">
        <v>50</v>
      </c>
      <c r="K118" t="s">
        <v>16</v>
      </c>
      <c r="L118" t="s">
        <v>1047</v>
      </c>
      <c r="M118" t="s">
        <v>1048</v>
      </c>
      <c r="N118" t="s">
        <v>1049</v>
      </c>
      <c r="O118">
        <v>15</v>
      </c>
      <c r="P118">
        <v>10409159</v>
      </c>
      <c r="Q118">
        <v>11</v>
      </c>
      <c r="R118" t="s">
        <v>1885</v>
      </c>
      <c r="T118">
        <v>1</v>
      </c>
      <c r="W118" t="s">
        <v>1050</v>
      </c>
      <c r="Z118" t="s">
        <v>1886</v>
      </c>
      <c r="AB118" t="s">
        <v>1887</v>
      </c>
      <c r="AC118" t="s">
        <v>1888</v>
      </c>
      <c r="AD118">
        <v>6</v>
      </c>
      <c r="AE118">
        <v>0.16666666666666599</v>
      </c>
      <c r="AF118">
        <v>1.19455726065967E-3</v>
      </c>
      <c r="AG118">
        <v>3409</v>
      </c>
      <c r="AH118">
        <v>3</v>
      </c>
      <c r="AI118">
        <v>1.1822451783530801E-3</v>
      </c>
      <c r="AJ118" t="s">
        <v>1052</v>
      </c>
      <c r="AK118" t="s">
        <v>1053</v>
      </c>
      <c r="AL118" t="b">
        <v>0</v>
      </c>
    </row>
    <row r="119" spans="1:38" x14ac:dyDescent="0.2">
      <c r="A119">
        <v>139</v>
      </c>
      <c r="B119" t="s">
        <v>1889</v>
      </c>
      <c r="C119" t="s">
        <v>1890</v>
      </c>
      <c r="D119" t="s">
        <v>1891</v>
      </c>
      <c r="E119" t="s">
        <v>1892</v>
      </c>
      <c r="F119">
        <v>1997</v>
      </c>
      <c r="G119" t="s">
        <v>1057</v>
      </c>
      <c r="H119" t="s">
        <v>1046</v>
      </c>
      <c r="I119" t="s">
        <v>1893</v>
      </c>
      <c r="K119" t="s">
        <v>415</v>
      </c>
      <c r="L119" t="s">
        <v>1106</v>
      </c>
      <c r="M119" t="s">
        <v>1107</v>
      </c>
      <c r="N119" t="s">
        <v>1108</v>
      </c>
      <c r="R119" t="s">
        <v>1050</v>
      </c>
      <c r="W119" t="s">
        <v>1050</v>
      </c>
      <c r="Z119" t="s">
        <v>1050</v>
      </c>
      <c r="AB119" t="s">
        <v>1894</v>
      </c>
      <c r="AC119" t="s">
        <v>1894</v>
      </c>
      <c r="AD119">
        <v>15</v>
      </c>
      <c r="AE119">
        <v>0</v>
      </c>
      <c r="AF119">
        <v>3.28544769112332E-3</v>
      </c>
      <c r="AG119">
        <v>5882</v>
      </c>
      <c r="AH119">
        <v>40</v>
      </c>
      <c r="AI119">
        <v>2.7518650483120402E-3</v>
      </c>
      <c r="AJ119" t="s">
        <v>1052</v>
      </c>
      <c r="AK119" t="s">
        <v>1053</v>
      </c>
      <c r="AL119" t="b">
        <v>0</v>
      </c>
    </row>
    <row r="120" spans="1:38" x14ac:dyDescent="0.2">
      <c r="A120">
        <v>140</v>
      </c>
      <c r="B120" t="s">
        <v>383</v>
      </c>
      <c r="C120" t="s">
        <v>384</v>
      </c>
      <c r="E120" t="s">
        <v>1895</v>
      </c>
      <c r="F120">
        <v>2011</v>
      </c>
      <c r="G120" t="s">
        <v>1635</v>
      </c>
      <c r="H120" t="s">
        <v>1095</v>
      </c>
      <c r="I120" t="s">
        <v>385</v>
      </c>
      <c r="J120" t="s">
        <v>15</v>
      </c>
      <c r="K120" t="s">
        <v>16</v>
      </c>
      <c r="L120" t="s">
        <v>1059</v>
      </c>
      <c r="M120" t="s">
        <v>1060</v>
      </c>
      <c r="N120" t="s">
        <v>1896</v>
      </c>
      <c r="O120">
        <v>6</v>
      </c>
      <c r="Q120">
        <v>7</v>
      </c>
      <c r="R120" t="s">
        <v>1050</v>
      </c>
      <c r="V120">
        <v>1</v>
      </c>
      <c r="W120" t="s">
        <v>1897</v>
      </c>
      <c r="X120">
        <v>754755</v>
      </c>
      <c r="Y120">
        <v>1</v>
      </c>
      <c r="Z120" t="s">
        <v>1898</v>
      </c>
      <c r="AA120" t="s">
        <v>9</v>
      </c>
      <c r="AB120" t="s">
        <v>1899</v>
      </c>
      <c r="AC120" t="s">
        <v>1899</v>
      </c>
      <c r="AD120">
        <v>2</v>
      </c>
      <c r="AE120">
        <v>0.5</v>
      </c>
      <c r="AF120">
        <v>3.7966279493489499E-4</v>
      </c>
      <c r="AG120">
        <v>0</v>
      </c>
      <c r="AH120">
        <v>1</v>
      </c>
      <c r="AI120">
        <v>5.4926531146084199E-4</v>
      </c>
      <c r="AJ120" t="s">
        <v>1052</v>
      </c>
      <c r="AK120" t="s">
        <v>1063</v>
      </c>
      <c r="AL120" t="b">
        <v>0</v>
      </c>
    </row>
    <row r="121" spans="1:38" x14ac:dyDescent="0.2">
      <c r="A121">
        <v>141</v>
      </c>
      <c r="B121" t="s">
        <v>1900</v>
      </c>
      <c r="C121" t="s">
        <v>1901</v>
      </c>
      <c r="D121" t="s">
        <v>1902</v>
      </c>
      <c r="E121" t="s">
        <v>1903</v>
      </c>
      <c r="F121">
        <v>1997</v>
      </c>
      <c r="G121" t="s">
        <v>1089</v>
      </c>
      <c r="H121" t="s">
        <v>1046</v>
      </c>
      <c r="I121" t="s">
        <v>1904</v>
      </c>
      <c r="J121" t="s">
        <v>715</v>
      </c>
      <c r="K121" t="s">
        <v>6</v>
      </c>
      <c r="L121" t="s">
        <v>1172</v>
      </c>
      <c r="M121" t="s">
        <v>1173</v>
      </c>
      <c r="N121" t="s">
        <v>1174</v>
      </c>
      <c r="O121">
        <v>13</v>
      </c>
      <c r="R121" t="s">
        <v>1050</v>
      </c>
      <c r="T121">
        <v>1</v>
      </c>
      <c r="W121" t="s">
        <v>1905</v>
      </c>
      <c r="Z121" t="s">
        <v>1050</v>
      </c>
      <c r="AB121" t="s">
        <v>1906</v>
      </c>
      <c r="AC121" t="s">
        <v>1906</v>
      </c>
      <c r="AD121">
        <v>14</v>
      </c>
      <c r="AE121">
        <v>0</v>
      </c>
      <c r="AF121">
        <v>3.0962025395768699E-3</v>
      </c>
      <c r="AG121">
        <v>2489</v>
      </c>
      <c r="AH121">
        <v>37</v>
      </c>
      <c r="AI121">
        <v>2.7629133872466901E-3</v>
      </c>
      <c r="AJ121" t="s">
        <v>1052</v>
      </c>
      <c r="AK121" t="s">
        <v>1063</v>
      </c>
      <c r="AL121" t="b">
        <v>0</v>
      </c>
    </row>
    <row r="122" spans="1:38" x14ac:dyDescent="0.2">
      <c r="A122">
        <v>142</v>
      </c>
      <c r="B122" t="s">
        <v>1907</v>
      </c>
      <c r="C122" t="s">
        <v>1908</v>
      </c>
      <c r="D122" t="s">
        <v>1909</v>
      </c>
      <c r="E122" t="s">
        <v>1910</v>
      </c>
      <c r="F122">
        <v>1953</v>
      </c>
      <c r="G122" t="s">
        <v>1045</v>
      </c>
      <c r="H122" t="s">
        <v>1046</v>
      </c>
      <c r="I122" t="s">
        <v>1911</v>
      </c>
      <c r="J122" t="s">
        <v>1912</v>
      </c>
      <c r="K122" t="s">
        <v>14</v>
      </c>
      <c r="L122" t="s">
        <v>1059</v>
      </c>
      <c r="M122" t="s">
        <v>1060</v>
      </c>
      <c r="N122" t="s">
        <v>1243</v>
      </c>
      <c r="O122">
        <v>10</v>
      </c>
      <c r="R122" t="s">
        <v>1050</v>
      </c>
      <c r="W122" t="s">
        <v>1050</v>
      </c>
      <c r="Z122" t="s">
        <v>1050</v>
      </c>
      <c r="AB122" t="s">
        <v>1913</v>
      </c>
      <c r="AC122" t="s">
        <v>1913</v>
      </c>
      <c r="AD122">
        <v>2</v>
      </c>
      <c r="AE122">
        <v>0.5</v>
      </c>
      <c r="AF122">
        <v>3.90603094949985E-4</v>
      </c>
      <c r="AG122">
        <v>384</v>
      </c>
      <c r="AH122">
        <v>0</v>
      </c>
      <c r="AI122">
        <v>5.8350881508556897E-4</v>
      </c>
      <c r="AJ122" t="s">
        <v>1052</v>
      </c>
      <c r="AK122" t="s">
        <v>1063</v>
      </c>
      <c r="AL122" t="b">
        <v>0</v>
      </c>
    </row>
    <row r="123" spans="1:38" x14ac:dyDescent="0.2">
      <c r="A123">
        <v>143</v>
      </c>
      <c r="B123" t="s">
        <v>831</v>
      </c>
      <c r="C123" t="s">
        <v>832</v>
      </c>
      <c r="D123" t="s">
        <v>1914</v>
      </c>
      <c r="E123" t="s">
        <v>1915</v>
      </c>
      <c r="F123">
        <v>1985</v>
      </c>
      <c r="G123" t="s">
        <v>1045</v>
      </c>
      <c r="H123" t="s">
        <v>1046</v>
      </c>
      <c r="I123" t="s">
        <v>833</v>
      </c>
      <c r="J123" t="s">
        <v>537</v>
      </c>
      <c r="K123" t="s">
        <v>6</v>
      </c>
      <c r="L123" t="s">
        <v>1074</v>
      </c>
      <c r="M123" t="s">
        <v>1075</v>
      </c>
      <c r="N123" t="s">
        <v>1331</v>
      </c>
      <c r="O123">
        <v>59</v>
      </c>
      <c r="R123" t="s">
        <v>1050</v>
      </c>
      <c r="T123">
        <v>1</v>
      </c>
      <c r="W123" t="s">
        <v>1050</v>
      </c>
      <c r="Z123" t="s">
        <v>1916</v>
      </c>
      <c r="AB123" t="s">
        <v>1917</v>
      </c>
      <c r="AC123" t="s">
        <v>1918</v>
      </c>
      <c r="AD123">
        <v>3</v>
      </c>
      <c r="AE123">
        <v>0</v>
      </c>
      <c r="AF123">
        <v>6.0667248565410899E-4</v>
      </c>
      <c r="AG123">
        <v>44</v>
      </c>
      <c r="AH123">
        <v>1</v>
      </c>
      <c r="AI123">
        <v>7.5071695208593495E-4</v>
      </c>
      <c r="AJ123" t="s">
        <v>1052</v>
      </c>
      <c r="AK123" t="s">
        <v>1053</v>
      </c>
      <c r="AL123" t="b">
        <v>0</v>
      </c>
    </row>
    <row r="124" spans="1:38" x14ac:dyDescent="0.2">
      <c r="A124">
        <v>144</v>
      </c>
      <c r="B124" t="s">
        <v>1919</v>
      </c>
      <c r="C124" t="s">
        <v>1920</v>
      </c>
      <c r="D124" t="s">
        <v>1921</v>
      </c>
      <c r="E124" t="s">
        <v>1922</v>
      </c>
      <c r="F124">
        <v>1867</v>
      </c>
      <c r="G124" t="s">
        <v>1089</v>
      </c>
      <c r="H124" t="s">
        <v>1095</v>
      </c>
      <c r="I124" t="s">
        <v>1923</v>
      </c>
      <c r="J124" t="s">
        <v>1924</v>
      </c>
      <c r="K124" t="s">
        <v>440</v>
      </c>
      <c r="L124" t="s">
        <v>1130</v>
      </c>
      <c r="M124" t="s">
        <v>1131</v>
      </c>
      <c r="N124" t="s">
        <v>1132</v>
      </c>
      <c r="O124">
        <v>12</v>
      </c>
      <c r="R124" t="s">
        <v>1050</v>
      </c>
      <c r="S124">
        <v>3212800</v>
      </c>
      <c r="T124">
        <v>1</v>
      </c>
      <c r="W124" t="s">
        <v>1925</v>
      </c>
      <c r="Z124" t="s">
        <v>1926</v>
      </c>
      <c r="AB124" t="s">
        <v>1927</v>
      </c>
      <c r="AC124" t="s">
        <v>1928</v>
      </c>
      <c r="AD124">
        <v>5</v>
      </c>
      <c r="AE124">
        <v>0</v>
      </c>
      <c r="AF124">
        <v>1.0047114326284499E-3</v>
      </c>
      <c r="AG124">
        <v>155</v>
      </c>
      <c r="AH124">
        <v>8</v>
      </c>
      <c r="AI124">
        <v>9.6596157418594498E-4</v>
      </c>
      <c r="AJ124" t="s">
        <v>1052</v>
      </c>
      <c r="AK124" t="s">
        <v>1135</v>
      </c>
      <c r="AL124" t="b">
        <v>0</v>
      </c>
    </row>
    <row r="125" spans="1:38" x14ac:dyDescent="0.2">
      <c r="A125">
        <v>145</v>
      </c>
      <c r="B125" t="s">
        <v>982</v>
      </c>
      <c r="C125" t="s">
        <v>983</v>
      </c>
      <c r="D125" t="s">
        <v>1929</v>
      </c>
      <c r="E125" t="s">
        <v>1930</v>
      </c>
      <c r="G125" t="s">
        <v>1089</v>
      </c>
      <c r="H125" t="s">
        <v>1046</v>
      </c>
      <c r="I125" t="s">
        <v>985</v>
      </c>
      <c r="J125" t="s">
        <v>984</v>
      </c>
      <c r="K125" t="s">
        <v>14</v>
      </c>
      <c r="L125" t="s">
        <v>1115</v>
      </c>
      <c r="M125" t="s">
        <v>1116</v>
      </c>
      <c r="N125" t="s">
        <v>1360</v>
      </c>
      <c r="O125">
        <v>13</v>
      </c>
      <c r="P125">
        <v>20153131</v>
      </c>
      <c r="Q125">
        <v>1</v>
      </c>
      <c r="R125" t="s">
        <v>1931</v>
      </c>
      <c r="U125">
        <v>12732642</v>
      </c>
      <c r="V125">
        <v>2</v>
      </c>
      <c r="W125" t="s">
        <v>1931</v>
      </c>
      <c r="Z125" t="s">
        <v>1050</v>
      </c>
      <c r="AA125" t="s">
        <v>9</v>
      </c>
      <c r="AB125" t="s">
        <v>1932</v>
      </c>
      <c r="AC125" t="s">
        <v>1932</v>
      </c>
      <c r="AD125">
        <v>6</v>
      </c>
      <c r="AE125">
        <v>0</v>
      </c>
      <c r="AF125">
        <v>1.40026386735928E-3</v>
      </c>
      <c r="AG125">
        <v>510</v>
      </c>
      <c r="AH125">
        <v>12</v>
      </c>
      <c r="AI125">
        <v>1.7350505902753699E-3</v>
      </c>
      <c r="AJ125" t="s">
        <v>1052</v>
      </c>
      <c r="AK125" t="s">
        <v>1063</v>
      </c>
      <c r="AL125" t="b">
        <v>0</v>
      </c>
    </row>
    <row r="126" spans="1:38" x14ac:dyDescent="0.2">
      <c r="A126">
        <v>146</v>
      </c>
      <c r="B126" t="s">
        <v>1933</v>
      </c>
      <c r="C126" t="s">
        <v>1934</v>
      </c>
      <c r="D126" t="s">
        <v>1935</v>
      </c>
      <c r="E126" t="s">
        <v>1936</v>
      </c>
      <c r="F126">
        <v>2014</v>
      </c>
      <c r="G126" t="s">
        <v>1045</v>
      </c>
      <c r="H126" t="s">
        <v>1046</v>
      </c>
      <c r="I126" t="s">
        <v>1937</v>
      </c>
      <c r="J126" t="s">
        <v>1938</v>
      </c>
      <c r="K126" t="s">
        <v>5</v>
      </c>
      <c r="L126" t="s">
        <v>1106</v>
      </c>
      <c r="M126" t="s">
        <v>1107</v>
      </c>
      <c r="N126" t="s">
        <v>1108</v>
      </c>
      <c r="O126">
        <v>41</v>
      </c>
      <c r="R126" t="s">
        <v>1050</v>
      </c>
      <c r="T126">
        <v>1</v>
      </c>
      <c r="W126" t="s">
        <v>1050</v>
      </c>
      <c r="Z126" t="s">
        <v>1050</v>
      </c>
      <c r="AB126" t="s">
        <v>1939</v>
      </c>
      <c r="AC126" t="s">
        <v>1939</v>
      </c>
      <c r="AD126">
        <v>6</v>
      </c>
      <c r="AE126">
        <v>0</v>
      </c>
      <c r="AF126">
        <v>1.27550973589794E-3</v>
      </c>
      <c r="AG126">
        <v>68</v>
      </c>
      <c r="AH126">
        <v>13</v>
      </c>
      <c r="AI126">
        <v>1.1204231808268901E-3</v>
      </c>
      <c r="AJ126" t="s">
        <v>1052</v>
      </c>
      <c r="AK126" t="s">
        <v>1053</v>
      </c>
      <c r="AL126" t="b">
        <v>0</v>
      </c>
    </row>
    <row r="127" spans="1:38" x14ac:dyDescent="0.2">
      <c r="A127">
        <v>147</v>
      </c>
      <c r="B127" t="s">
        <v>834</v>
      </c>
      <c r="C127" t="s">
        <v>835</v>
      </c>
      <c r="D127" t="s">
        <v>1940</v>
      </c>
      <c r="E127" t="s">
        <v>1941</v>
      </c>
      <c r="F127">
        <v>2000</v>
      </c>
      <c r="G127" t="s">
        <v>1045</v>
      </c>
      <c r="H127" t="s">
        <v>1046</v>
      </c>
      <c r="I127" t="s">
        <v>837</v>
      </c>
      <c r="J127" t="s">
        <v>836</v>
      </c>
      <c r="K127" t="s">
        <v>440</v>
      </c>
      <c r="L127" t="s">
        <v>1158</v>
      </c>
      <c r="M127" t="s">
        <v>1480</v>
      </c>
      <c r="N127" t="s">
        <v>1942</v>
      </c>
      <c r="O127">
        <v>55</v>
      </c>
      <c r="R127" t="s">
        <v>1050</v>
      </c>
      <c r="U127">
        <v>926500</v>
      </c>
      <c r="V127">
        <v>1</v>
      </c>
      <c r="W127" t="s">
        <v>1050</v>
      </c>
      <c r="Z127" t="s">
        <v>1050</v>
      </c>
      <c r="AA127" t="s">
        <v>9</v>
      </c>
      <c r="AB127" t="s">
        <v>1943</v>
      </c>
      <c r="AC127" t="s">
        <v>1944</v>
      </c>
      <c r="AD127">
        <v>5</v>
      </c>
      <c r="AE127">
        <v>0</v>
      </c>
      <c r="AF127">
        <v>1.70693690459022E-3</v>
      </c>
      <c r="AG127">
        <v>2831</v>
      </c>
      <c r="AH127">
        <v>5</v>
      </c>
      <c r="AI127">
        <v>1.5006940556107299E-3</v>
      </c>
      <c r="AJ127" t="s">
        <v>1052</v>
      </c>
      <c r="AK127" t="s">
        <v>1053</v>
      </c>
      <c r="AL127" t="b">
        <v>0</v>
      </c>
    </row>
    <row r="128" spans="1:38" x14ac:dyDescent="0.2">
      <c r="A128">
        <v>148</v>
      </c>
      <c r="B128" t="s">
        <v>1945</v>
      </c>
      <c r="C128" t="s">
        <v>1946</v>
      </c>
      <c r="D128" t="s">
        <v>1947</v>
      </c>
      <c r="E128" t="s">
        <v>1948</v>
      </c>
      <c r="F128">
        <v>1986</v>
      </c>
      <c r="G128" t="s">
        <v>1045</v>
      </c>
      <c r="H128" t="s">
        <v>1046</v>
      </c>
      <c r="I128" t="s">
        <v>1949</v>
      </c>
      <c r="J128" t="s">
        <v>612</v>
      </c>
      <c r="K128" t="s">
        <v>6</v>
      </c>
      <c r="L128" t="s">
        <v>1047</v>
      </c>
      <c r="M128" t="s">
        <v>1048</v>
      </c>
      <c r="N128" t="s">
        <v>1049</v>
      </c>
      <c r="O128">
        <v>29</v>
      </c>
      <c r="R128" t="s">
        <v>1050</v>
      </c>
      <c r="W128" t="s">
        <v>1050</v>
      </c>
      <c r="Z128" t="s">
        <v>1050</v>
      </c>
      <c r="AB128" t="s">
        <v>1950</v>
      </c>
      <c r="AC128" t="s">
        <v>1950</v>
      </c>
      <c r="AD128">
        <v>5</v>
      </c>
      <c r="AE128">
        <v>0</v>
      </c>
      <c r="AF128">
        <v>1.4608325207202499E-3</v>
      </c>
      <c r="AG128">
        <v>1509</v>
      </c>
      <c r="AH128">
        <v>7</v>
      </c>
      <c r="AI128">
        <v>1.2528446513428301E-3</v>
      </c>
      <c r="AJ128" t="s">
        <v>1052</v>
      </c>
      <c r="AK128" t="s">
        <v>1053</v>
      </c>
      <c r="AL128" t="b">
        <v>0</v>
      </c>
    </row>
    <row r="129" spans="1:38" ht="409" x14ac:dyDescent="0.2">
      <c r="A129">
        <v>149</v>
      </c>
      <c r="B129" t="s">
        <v>652</v>
      </c>
      <c r="C129" t="s">
        <v>653</v>
      </c>
      <c r="D129" t="s">
        <v>1951</v>
      </c>
      <c r="E129" s="1" t="s">
        <v>1952</v>
      </c>
      <c r="F129">
        <v>2004</v>
      </c>
      <c r="G129" t="s">
        <v>1635</v>
      </c>
      <c r="H129" t="s">
        <v>1046</v>
      </c>
      <c r="I129" t="s">
        <v>654</v>
      </c>
      <c r="J129" t="s">
        <v>446</v>
      </c>
      <c r="K129" t="s">
        <v>18</v>
      </c>
      <c r="L129" t="s">
        <v>1122</v>
      </c>
      <c r="M129" t="s">
        <v>1123</v>
      </c>
      <c r="N129" t="s">
        <v>1124</v>
      </c>
      <c r="O129">
        <v>15</v>
      </c>
      <c r="R129" t="s">
        <v>1050</v>
      </c>
      <c r="U129">
        <v>1065909</v>
      </c>
      <c r="V129">
        <v>1</v>
      </c>
      <c r="W129" t="s">
        <v>1953</v>
      </c>
      <c r="Z129" t="s">
        <v>1050</v>
      </c>
      <c r="AA129" t="s">
        <v>9</v>
      </c>
      <c r="AB129" t="s">
        <v>1954</v>
      </c>
      <c r="AC129" t="s">
        <v>1955</v>
      </c>
      <c r="AD129">
        <v>7</v>
      </c>
      <c r="AE129">
        <v>0</v>
      </c>
      <c r="AF129">
        <v>1.4729351409929999E-3</v>
      </c>
      <c r="AG129">
        <v>2019</v>
      </c>
      <c r="AH129">
        <v>12</v>
      </c>
      <c r="AI129">
        <v>1.42311991594191E-3</v>
      </c>
      <c r="AJ129" t="s">
        <v>1052</v>
      </c>
      <c r="AK129" t="s">
        <v>1053</v>
      </c>
      <c r="AL129" t="b">
        <v>0</v>
      </c>
    </row>
    <row r="130" spans="1:38" x14ac:dyDescent="0.2">
      <c r="A130">
        <v>150</v>
      </c>
      <c r="B130" t="s">
        <v>1956</v>
      </c>
      <c r="C130" t="s">
        <v>1957</v>
      </c>
      <c r="D130" t="s">
        <v>1958</v>
      </c>
      <c r="E130" t="s">
        <v>1959</v>
      </c>
      <c r="F130">
        <v>1987</v>
      </c>
      <c r="G130" t="s">
        <v>1089</v>
      </c>
      <c r="H130" t="s">
        <v>1046</v>
      </c>
      <c r="I130" t="s">
        <v>1960</v>
      </c>
      <c r="J130" t="s">
        <v>1509</v>
      </c>
      <c r="K130" t="s">
        <v>6</v>
      </c>
      <c r="L130" t="s">
        <v>1074</v>
      </c>
      <c r="M130" t="s">
        <v>1075</v>
      </c>
      <c r="N130" t="s">
        <v>1076</v>
      </c>
      <c r="O130">
        <v>13</v>
      </c>
      <c r="R130" t="s">
        <v>1050</v>
      </c>
      <c r="W130" t="s">
        <v>1961</v>
      </c>
      <c r="Z130" t="s">
        <v>1050</v>
      </c>
      <c r="AB130" t="s">
        <v>1962</v>
      </c>
      <c r="AC130" t="s">
        <v>1962</v>
      </c>
      <c r="AD130">
        <v>10</v>
      </c>
      <c r="AE130">
        <v>0</v>
      </c>
      <c r="AF130">
        <v>2.2062832858872599E-3</v>
      </c>
      <c r="AG130">
        <v>628</v>
      </c>
      <c r="AH130">
        <v>17</v>
      </c>
      <c r="AI130">
        <v>2.0542687071415898E-3</v>
      </c>
      <c r="AJ130" t="s">
        <v>1052</v>
      </c>
      <c r="AK130" t="s">
        <v>1053</v>
      </c>
      <c r="AL130" t="b">
        <v>0</v>
      </c>
    </row>
    <row r="131" spans="1:38" x14ac:dyDescent="0.2">
      <c r="A131">
        <v>151</v>
      </c>
      <c r="B131" t="s">
        <v>581</v>
      </c>
      <c r="C131" t="s">
        <v>582</v>
      </c>
      <c r="D131" t="s">
        <v>1963</v>
      </c>
      <c r="E131" t="s">
        <v>1964</v>
      </c>
      <c r="F131">
        <v>2005</v>
      </c>
      <c r="G131" t="s">
        <v>1045</v>
      </c>
      <c r="H131" t="s">
        <v>1046</v>
      </c>
      <c r="I131" t="s">
        <v>583</v>
      </c>
      <c r="J131" t="s">
        <v>364</v>
      </c>
      <c r="K131" t="s">
        <v>6</v>
      </c>
      <c r="L131" t="s">
        <v>1172</v>
      </c>
      <c r="M131" t="s">
        <v>1173</v>
      </c>
      <c r="N131" t="s">
        <v>1174</v>
      </c>
      <c r="O131">
        <v>13</v>
      </c>
      <c r="P131">
        <v>850000</v>
      </c>
      <c r="Q131">
        <v>1</v>
      </c>
      <c r="R131" t="s">
        <v>1050</v>
      </c>
      <c r="W131" t="s">
        <v>1050</v>
      </c>
      <c r="Z131" t="s">
        <v>1050</v>
      </c>
      <c r="AB131" t="s">
        <v>1965</v>
      </c>
      <c r="AC131" t="s">
        <v>1966</v>
      </c>
      <c r="AD131">
        <v>13</v>
      </c>
      <c r="AE131">
        <v>0</v>
      </c>
      <c r="AF131">
        <v>2.7978120461700099E-3</v>
      </c>
      <c r="AG131">
        <v>1427</v>
      </c>
      <c r="AH131">
        <v>36</v>
      </c>
      <c r="AI131">
        <v>2.5446124431737099E-3</v>
      </c>
      <c r="AJ131" t="s">
        <v>1052</v>
      </c>
      <c r="AK131" t="s">
        <v>1063</v>
      </c>
      <c r="AL131" t="b">
        <v>0</v>
      </c>
    </row>
    <row r="132" spans="1:38" x14ac:dyDescent="0.2">
      <c r="A132">
        <v>152</v>
      </c>
      <c r="B132" t="s">
        <v>1967</v>
      </c>
      <c r="C132" t="s">
        <v>1968</v>
      </c>
      <c r="D132" t="s">
        <v>1969</v>
      </c>
      <c r="E132" t="s">
        <v>1970</v>
      </c>
      <c r="F132">
        <v>1967</v>
      </c>
      <c r="G132" t="s">
        <v>1045</v>
      </c>
      <c r="H132" t="s">
        <v>1046</v>
      </c>
      <c r="I132" t="s">
        <v>1971</v>
      </c>
      <c r="J132" t="s">
        <v>1972</v>
      </c>
      <c r="K132" t="s">
        <v>51</v>
      </c>
      <c r="L132" t="s">
        <v>1115</v>
      </c>
      <c r="M132" t="s">
        <v>1116</v>
      </c>
      <c r="N132" t="s">
        <v>1973</v>
      </c>
      <c r="O132">
        <v>13</v>
      </c>
      <c r="R132" t="s">
        <v>1050</v>
      </c>
      <c r="W132" t="s">
        <v>1050</v>
      </c>
      <c r="Z132" t="s">
        <v>1050</v>
      </c>
      <c r="AB132" t="s">
        <v>1974</v>
      </c>
      <c r="AC132" t="s">
        <v>1975</v>
      </c>
      <c r="AD132">
        <v>6</v>
      </c>
      <c r="AE132">
        <v>0</v>
      </c>
      <c r="AF132">
        <v>1.3382079130740401E-3</v>
      </c>
      <c r="AG132">
        <v>0</v>
      </c>
      <c r="AH132">
        <v>11</v>
      </c>
      <c r="AI132">
        <v>1.6500330237915E-3</v>
      </c>
      <c r="AJ132" t="s">
        <v>1052</v>
      </c>
      <c r="AK132" t="s">
        <v>1063</v>
      </c>
      <c r="AL132" t="b">
        <v>0</v>
      </c>
    </row>
    <row r="133" spans="1:38" x14ac:dyDescent="0.2">
      <c r="A133">
        <v>153</v>
      </c>
      <c r="B133" t="s">
        <v>1976</v>
      </c>
      <c r="C133" t="s">
        <v>1977</v>
      </c>
      <c r="D133" t="s">
        <v>1978</v>
      </c>
      <c r="E133" t="s">
        <v>1979</v>
      </c>
      <c r="F133">
        <v>1981</v>
      </c>
      <c r="G133" t="s">
        <v>1089</v>
      </c>
      <c r="H133" t="s">
        <v>1046</v>
      </c>
      <c r="I133" t="s">
        <v>1980</v>
      </c>
      <c r="J133" t="s">
        <v>1981</v>
      </c>
      <c r="K133" t="s">
        <v>18</v>
      </c>
      <c r="L133" t="s">
        <v>1106</v>
      </c>
      <c r="M133" t="s">
        <v>1107</v>
      </c>
      <c r="N133" t="s">
        <v>1108</v>
      </c>
      <c r="O133">
        <v>13</v>
      </c>
      <c r="R133" t="s">
        <v>1050</v>
      </c>
      <c r="U133">
        <v>1403955</v>
      </c>
      <c r="V133">
        <v>1</v>
      </c>
      <c r="W133" t="s">
        <v>1982</v>
      </c>
      <c r="Z133" t="s">
        <v>1050</v>
      </c>
      <c r="AA133" t="s">
        <v>9</v>
      </c>
      <c r="AB133" t="s">
        <v>1983</v>
      </c>
      <c r="AC133" t="s">
        <v>1983</v>
      </c>
      <c r="AD133">
        <v>11</v>
      </c>
      <c r="AE133">
        <v>0</v>
      </c>
      <c r="AF133">
        <v>2.5533238441613399E-3</v>
      </c>
      <c r="AG133">
        <v>96</v>
      </c>
      <c r="AH133">
        <v>36</v>
      </c>
      <c r="AI133">
        <v>2.00346168682528E-3</v>
      </c>
      <c r="AJ133" t="s">
        <v>1052</v>
      </c>
      <c r="AK133" t="s">
        <v>1053</v>
      </c>
      <c r="AL133" t="b">
        <v>0</v>
      </c>
    </row>
    <row r="134" spans="1:38" x14ac:dyDescent="0.2">
      <c r="A134">
        <v>154</v>
      </c>
      <c r="B134" t="s">
        <v>1984</v>
      </c>
      <c r="C134" t="s">
        <v>1985</v>
      </c>
      <c r="D134" t="s">
        <v>1986</v>
      </c>
      <c r="E134" t="s">
        <v>1987</v>
      </c>
      <c r="F134">
        <v>1985</v>
      </c>
      <c r="G134" t="s">
        <v>1089</v>
      </c>
      <c r="H134" t="s">
        <v>1046</v>
      </c>
      <c r="I134" t="s">
        <v>1988</v>
      </c>
      <c r="J134" t="s">
        <v>17</v>
      </c>
      <c r="K134" t="s">
        <v>18</v>
      </c>
      <c r="L134" t="s">
        <v>1122</v>
      </c>
      <c r="M134" t="s">
        <v>1123</v>
      </c>
      <c r="N134" t="s">
        <v>1124</v>
      </c>
      <c r="O134">
        <v>16</v>
      </c>
      <c r="R134" t="s">
        <v>1050</v>
      </c>
      <c r="U134">
        <v>1034608</v>
      </c>
      <c r="V134">
        <v>1</v>
      </c>
      <c r="W134" t="s">
        <v>1989</v>
      </c>
      <c r="Z134" t="s">
        <v>1050</v>
      </c>
      <c r="AA134" t="s">
        <v>9</v>
      </c>
      <c r="AB134" t="s">
        <v>1990</v>
      </c>
      <c r="AC134" t="s">
        <v>1990</v>
      </c>
      <c r="AD134">
        <v>11</v>
      </c>
      <c r="AE134">
        <v>9.0909090909090898E-2</v>
      </c>
      <c r="AF134">
        <v>2.6183553341519099E-3</v>
      </c>
      <c r="AG134">
        <v>3606</v>
      </c>
      <c r="AH134">
        <v>25</v>
      </c>
      <c r="AI134">
        <v>2.3790964251691601E-3</v>
      </c>
      <c r="AJ134" t="s">
        <v>1052</v>
      </c>
      <c r="AK134" t="s">
        <v>1053</v>
      </c>
      <c r="AL134" t="b">
        <v>0</v>
      </c>
    </row>
    <row r="135" spans="1:38" x14ac:dyDescent="0.2">
      <c r="A135">
        <v>155</v>
      </c>
      <c r="B135" t="s">
        <v>396</v>
      </c>
      <c r="C135" t="s">
        <v>397</v>
      </c>
      <c r="D135" t="s">
        <v>1991</v>
      </c>
      <c r="E135" t="s">
        <v>1992</v>
      </c>
      <c r="F135">
        <v>1999</v>
      </c>
      <c r="G135" t="s">
        <v>1045</v>
      </c>
      <c r="H135" t="s">
        <v>1095</v>
      </c>
      <c r="I135" t="s">
        <v>398</v>
      </c>
      <c r="K135" t="s">
        <v>398</v>
      </c>
      <c r="L135" t="s">
        <v>1074</v>
      </c>
      <c r="M135" t="s">
        <v>1075</v>
      </c>
      <c r="N135" t="s">
        <v>1993</v>
      </c>
      <c r="O135">
        <v>10</v>
      </c>
      <c r="Q135">
        <v>1</v>
      </c>
      <c r="R135" t="s">
        <v>1050</v>
      </c>
      <c r="S135">
        <v>13066046</v>
      </c>
      <c r="T135">
        <v>4</v>
      </c>
      <c r="W135" t="s">
        <v>1050</v>
      </c>
      <c r="X135">
        <v>5083310</v>
      </c>
      <c r="Y135">
        <v>1</v>
      </c>
      <c r="Z135" t="s">
        <v>1994</v>
      </c>
      <c r="AA135" t="s">
        <v>305</v>
      </c>
      <c r="AB135" t="s">
        <v>1995</v>
      </c>
      <c r="AC135" t="s">
        <v>1996</v>
      </c>
      <c r="AD135">
        <v>7</v>
      </c>
      <c r="AE135">
        <v>0</v>
      </c>
      <c r="AF135">
        <v>1.3730341263543701E-3</v>
      </c>
      <c r="AG135">
        <v>5494</v>
      </c>
      <c r="AH135">
        <v>4</v>
      </c>
      <c r="AI135">
        <v>1.50501347938242E-3</v>
      </c>
      <c r="AJ135" t="s">
        <v>1052</v>
      </c>
      <c r="AK135" t="s">
        <v>1053</v>
      </c>
      <c r="AL135" t="b">
        <v>0</v>
      </c>
    </row>
    <row r="136" spans="1:38" ht="409" x14ac:dyDescent="0.2">
      <c r="A136">
        <v>156</v>
      </c>
      <c r="B136" t="s">
        <v>1997</v>
      </c>
      <c r="C136" t="s">
        <v>1998</v>
      </c>
      <c r="D136" t="s">
        <v>1999</v>
      </c>
      <c r="E136" s="1" t="s">
        <v>2000</v>
      </c>
      <c r="F136">
        <v>2013</v>
      </c>
      <c r="G136" t="s">
        <v>1045</v>
      </c>
      <c r="H136" t="s">
        <v>1046</v>
      </c>
      <c r="I136" t="s">
        <v>525</v>
      </c>
      <c r="K136" t="s">
        <v>38</v>
      </c>
      <c r="L136" t="s">
        <v>1047</v>
      </c>
      <c r="M136" t="s">
        <v>1048</v>
      </c>
      <c r="N136" t="s">
        <v>1049</v>
      </c>
      <c r="Q136">
        <v>0</v>
      </c>
      <c r="R136" t="s">
        <v>1050</v>
      </c>
      <c r="W136" t="s">
        <v>1050</v>
      </c>
      <c r="Z136" t="s">
        <v>1050</v>
      </c>
      <c r="AB136" t="s">
        <v>2001</v>
      </c>
      <c r="AC136" t="s">
        <v>2002</v>
      </c>
      <c r="AD136">
        <v>4</v>
      </c>
      <c r="AE136">
        <v>0.25</v>
      </c>
      <c r="AF136">
        <v>1.2587724801320899E-3</v>
      </c>
      <c r="AG136">
        <v>2380</v>
      </c>
      <c r="AH136">
        <v>8</v>
      </c>
      <c r="AI136">
        <v>1.0949743734789399E-3</v>
      </c>
      <c r="AJ136" t="s">
        <v>2003</v>
      </c>
      <c r="AK136" t="s">
        <v>1053</v>
      </c>
      <c r="AL136" t="b">
        <v>0</v>
      </c>
    </row>
    <row r="137" spans="1:38" x14ac:dyDescent="0.2">
      <c r="A137">
        <v>157</v>
      </c>
      <c r="B137" t="s">
        <v>2004</v>
      </c>
      <c r="C137" t="s">
        <v>2005</v>
      </c>
      <c r="D137" t="s">
        <v>2006</v>
      </c>
      <c r="E137" t="s">
        <v>2007</v>
      </c>
      <c r="F137">
        <v>1978</v>
      </c>
      <c r="G137" t="s">
        <v>1045</v>
      </c>
      <c r="H137" t="s">
        <v>1046</v>
      </c>
      <c r="I137" t="s">
        <v>2008</v>
      </c>
      <c r="J137" t="s">
        <v>52</v>
      </c>
      <c r="K137" t="s">
        <v>6</v>
      </c>
      <c r="L137" t="s">
        <v>1047</v>
      </c>
      <c r="M137" t="s">
        <v>1048</v>
      </c>
      <c r="N137" t="s">
        <v>1049</v>
      </c>
      <c r="O137">
        <v>10</v>
      </c>
      <c r="R137" t="s">
        <v>1050</v>
      </c>
      <c r="W137" t="s">
        <v>1050</v>
      </c>
      <c r="Z137" t="s">
        <v>1050</v>
      </c>
      <c r="AB137" t="s">
        <v>2009</v>
      </c>
      <c r="AC137" t="s">
        <v>2009</v>
      </c>
      <c r="AD137">
        <v>3</v>
      </c>
      <c r="AE137">
        <v>0</v>
      </c>
      <c r="AF137">
        <v>8.2476857060840496E-4</v>
      </c>
      <c r="AG137">
        <v>122</v>
      </c>
      <c r="AH137">
        <v>5</v>
      </c>
      <c r="AI137">
        <v>9.1803922544729196E-4</v>
      </c>
      <c r="AJ137" t="s">
        <v>1052</v>
      </c>
      <c r="AK137" t="s">
        <v>1053</v>
      </c>
      <c r="AL137" t="b">
        <v>0</v>
      </c>
    </row>
    <row r="138" spans="1:38" x14ac:dyDescent="0.2">
      <c r="A138">
        <v>159</v>
      </c>
      <c r="B138" t="s">
        <v>372</v>
      </c>
      <c r="C138" t="s">
        <v>373</v>
      </c>
      <c r="D138" t="s">
        <v>2010</v>
      </c>
      <c r="E138" t="s">
        <v>2011</v>
      </c>
      <c r="G138" t="s">
        <v>1045</v>
      </c>
      <c r="H138" t="s">
        <v>1095</v>
      </c>
      <c r="I138" t="s">
        <v>324</v>
      </c>
      <c r="K138" t="s">
        <v>14</v>
      </c>
      <c r="L138" t="s">
        <v>1158</v>
      </c>
      <c r="M138" t="s">
        <v>1159</v>
      </c>
      <c r="N138" t="s">
        <v>1305</v>
      </c>
      <c r="O138">
        <v>14</v>
      </c>
      <c r="P138">
        <v>41770000</v>
      </c>
      <c r="Q138">
        <v>3</v>
      </c>
      <c r="R138" t="s">
        <v>2012</v>
      </c>
      <c r="S138">
        <v>15473242</v>
      </c>
      <c r="T138">
        <v>4</v>
      </c>
      <c r="W138" t="s">
        <v>1050</v>
      </c>
      <c r="Z138" t="s">
        <v>2013</v>
      </c>
      <c r="AB138" t="s">
        <v>2014</v>
      </c>
      <c r="AC138" t="s">
        <v>2014</v>
      </c>
      <c r="AD138">
        <v>6</v>
      </c>
      <c r="AE138">
        <v>0</v>
      </c>
      <c r="AF138">
        <v>1.3831111882951399E-3</v>
      </c>
      <c r="AG138">
        <v>111</v>
      </c>
      <c r="AH138">
        <v>13</v>
      </c>
      <c r="AI138">
        <v>1.0923659885392701E-3</v>
      </c>
      <c r="AJ138" t="s">
        <v>1052</v>
      </c>
      <c r="AK138" t="s">
        <v>1053</v>
      </c>
      <c r="AL138" t="b">
        <v>0</v>
      </c>
    </row>
    <row r="139" spans="1:38" x14ac:dyDescent="0.2">
      <c r="A139">
        <v>160</v>
      </c>
      <c r="B139" t="s">
        <v>2015</v>
      </c>
      <c r="C139" t="s">
        <v>2016</v>
      </c>
      <c r="D139" t="s">
        <v>2017</v>
      </c>
      <c r="E139" t="s">
        <v>2018</v>
      </c>
      <c r="F139">
        <v>1987</v>
      </c>
      <c r="G139" t="s">
        <v>1089</v>
      </c>
      <c r="H139" t="s">
        <v>1046</v>
      </c>
      <c r="I139" t="s">
        <v>2019</v>
      </c>
      <c r="J139" t="s">
        <v>2020</v>
      </c>
      <c r="K139" t="s">
        <v>978</v>
      </c>
      <c r="L139" t="s">
        <v>1115</v>
      </c>
      <c r="M139" t="s">
        <v>2021</v>
      </c>
      <c r="N139" t="s">
        <v>2022</v>
      </c>
      <c r="O139">
        <v>8</v>
      </c>
      <c r="R139" t="s">
        <v>1050</v>
      </c>
      <c r="W139" t="s">
        <v>2023</v>
      </c>
      <c r="Z139" t="s">
        <v>1050</v>
      </c>
      <c r="AB139" t="s">
        <v>2024</v>
      </c>
      <c r="AC139" t="s">
        <v>2024</v>
      </c>
      <c r="AD139">
        <v>2</v>
      </c>
      <c r="AE139">
        <v>0</v>
      </c>
      <c r="AF139">
        <v>4.0682051646775502E-4</v>
      </c>
      <c r="AG139">
        <v>326</v>
      </c>
      <c r="AH139">
        <v>0</v>
      </c>
      <c r="AI139">
        <v>1.09679355094939E-3</v>
      </c>
      <c r="AJ139" t="s">
        <v>1052</v>
      </c>
      <c r="AK139" t="s">
        <v>1063</v>
      </c>
      <c r="AL139" t="b">
        <v>0</v>
      </c>
    </row>
    <row r="140" spans="1:38" x14ac:dyDescent="0.2">
      <c r="A140">
        <v>162</v>
      </c>
      <c r="B140" t="s">
        <v>2025</v>
      </c>
      <c r="C140" t="s">
        <v>2026</v>
      </c>
      <c r="D140" t="s">
        <v>2027</v>
      </c>
      <c r="E140" t="s">
        <v>2028</v>
      </c>
      <c r="F140">
        <v>2007</v>
      </c>
      <c r="G140" t="s">
        <v>1045</v>
      </c>
      <c r="H140" t="s">
        <v>1046</v>
      </c>
      <c r="I140" t="s">
        <v>2029</v>
      </c>
      <c r="J140" t="s">
        <v>53</v>
      </c>
      <c r="K140" t="s">
        <v>6</v>
      </c>
      <c r="L140" t="s">
        <v>1083</v>
      </c>
      <c r="M140" t="s">
        <v>1084</v>
      </c>
      <c r="N140" t="s">
        <v>1084</v>
      </c>
      <c r="O140">
        <v>15</v>
      </c>
      <c r="R140" t="s">
        <v>1050</v>
      </c>
      <c r="T140">
        <v>5</v>
      </c>
      <c r="V140">
        <v>2</v>
      </c>
      <c r="W140" t="s">
        <v>1050</v>
      </c>
      <c r="Z140" t="s">
        <v>1050</v>
      </c>
      <c r="AA140" t="s">
        <v>9</v>
      </c>
      <c r="AB140" t="s">
        <v>2030</v>
      </c>
      <c r="AC140" t="s">
        <v>2031</v>
      </c>
      <c r="AD140">
        <v>5</v>
      </c>
      <c r="AE140">
        <v>0.4</v>
      </c>
      <c r="AF140">
        <v>9.8424334194931705E-4</v>
      </c>
      <c r="AG140">
        <v>1808</v>
      </c>
      <c r="AH140">
        <v>2</v>
      </c>
      <c r="AI140">
        <v>1.3133118143671099E-3</v>
      </c>
      <c r="AJ140" t="s">
        <v>1052</v>
      </c>
      <c r="AK140" t="s">
        <v>1063</v>
      </c>
      <c r="AL140" t="b">
        <v>0</v>
      </c>
    </row>
    <row r="141" spans="1:38" x14ac:dyDescent="0.2">
      <c r="A141">
        <v>163</v>
      </c>
      <c r="B141" t="s">
        <v>968</v>
      </c>
      <c r="C141" t="s">
        <v>969</v>
      </c>
      <c r="E141" t="s">
        <v>2032</v>
      </c>
      <c r="G141" t="s">
        <v>1089</v>
      </c>
      <c r="H141" t="s">
        <v>1046</v>
      </c>
      <c r="I141" t="s">
        <v>970</v>
      </c>
      <c r="J141" t="s">
        <v>17</v>
      </c>
      <c r="K141" t="s">
        <v>18</v>
      </c>
      <c r="L141" t="s">
        <v>1074</v>
      </c>
      <c r="M141" t="s">
        <v>1075</v>
      </c>
      <c r="N141" t="s">
        <v>1298</v>
      </c>
      <c r="O141">
        <v>13</v>
      </c>
      <c r="P141">
        <v>71905435</v>
      </c>
      <c r="Q141">
        <v>4</v>
      </c>
      <c r="R141" t="s">
        <v>2033</v>
      </c>
      <c r="S141">
        <v>286308609</v>
      </c>
      <c r="T141">
        <v>12</v>
      </c>
      <c r="U141">
        <v>705779168</v>
      </c>
      <c r="V141">
        <v>1</v>
      </c>
      <c r="W141" t="s">
        <v>2034</v>
      </c>
      <c r="Z141" t="s">
        <v>2035</v>
      </c>
      <c r="AA141" t="s">
        <v>9</v>
      </c>
      <c r="AB141" t="s">
        <v>2036</v>
      </c>
      <c r="AC141" t="s">
        <v>2037</v>
      </c>
      <c r="AD141">
        <v>6</v>
      </c>
      <c r="AE141">
        <v>0</v>
      </c>
      <c r="AF141">
        <v>1.2245870164321901E-3</v>
      </c>
      <c r="AG141">
        <v>1006</v>
      </c>
      <c r="AH141">
        <v>7</v>
      </c>
      <c r="AI141">
        <v>1.4126367226258501E-3</v>
      </c>
      <c r="AJ141" t="s">
        <v>1052</v>
      </c>
      <c r="AK141" t="s">
        <v>1053</v>
      </c>
      <c r="AL141" t="b">
        <v>0</v>
      </c>
    </row>
    <row r="142" spans="1:38" x14ac:dyDescent="0.2">
      <c r="A142">
        <v>164</v>
      </c>
      <c r="B142" t="s">
        <v>54</v>
      </c>
      <c r="C142" t="s">
        <v>55</v>
      </c>
      <c r="D142" t="s">
        <v>2038</v>
      </c>
      <c r="E142" t="s">
        <v>2039</v>
      </c>
      <c r="F142">
        <v>1984</v>
      </c>
      <c r="G142" t="s">
        <v>1089</v>
      </c>
      <c r="H142" t="s">
        <v>1046</v>
      </c>
      <c r="I142" t="s">
        <v>56</v>
      </c>
      <c r="J142" t="s">
        <v>27</v>
      </c>
      <c r="K142" t="s">
        <v>5</v>
      </c>
      <c r="L142" t="s">
        <v>1158</v>
      </c>
      <c r="M142" t="s">
        <v>1480</v>
      </c>
      <c r="N142" t="s">
        <v>1942</v>
      </c>
      <c r="O142">
        <v>16</v>
      </c>
      <c r="R142" t="s">
        <v>1050</v>
      </c>
      <c r="S142">
        <v>31379550</v>
      </c>
      <c r="T142">
        <v>4</v>
      </c>
      <c r="U142">
        <v>105086808</v>
      </c>
      <c r="V142">
        <v>1</v>
      </c>
      <c r="W142" t="s">
        <v>2040</v>
      </c>
      <c r="Z142" t="s">
        <v>2041</v>
      </c>
      <c r="AA142" t="s">
        <v>9</v>
      </c>
      <c r="AB142" t="s">
        <v>2042</v>
      </c>
      <c r="AC142" t="s">
        <v>2042</v>
      </c>
      <c r="AD142">
        <v>10</v>
      </c>
      <c r="AE142">
        <v>0</v>
      </c>
      <c r="AF142">
        <v>2.2885456366379901E-3</v>
      </c>
      <c r="AG142">
        <v>338</v>
      </c>
      <c r="AH142">
        <v>21</v>
      </c>
      <c r="AI142">
        <v>1.8765962947739699E-3</v>
      </c>
      <c r="AJ142" t="s">
        <v>1052</v>
      </c>
      <c r="AK142" t="s">
        <v>1053</v>
      </c>
      <c r="AL142" t="b">
        <v>0</v>
      </c>
    </row>
    <row r="143" spans="1:38" x14ac:dyDescent="0.2">
      <c r="A143">
        <v>165</v>
      </c>
      <c r="B143" t="s">
        <v>826</v>
      </c>
      <c r="C143" t="s">
        <v>827</v>
      </c>
      <c r="D143" t="s">
        <v>2043</v>
      </c>
      <c r="E143" t="s">
        <v>2044</v>
      </c>
      <c r="F143">
        <v>2011</v>
      </c>
      <c r="G143" t="s">
        <v>1045</v>
      </c>
      <c r="H143" t="s">
        <v>1046</v>
      </c>
      <c r="I143" t="s">
        <v>829</v>
      </c>
      <c r="J143" t="s">
        <v>828</v>
      </c>
      <c r="K143" t="s">
        <v>16</v>
      </c>
      <c r="L143" t="s">
        <v>1158</v>
      </c>
      <c r="M143" t="s">
        <v>1159</v>
      </c>
      <c r="N143" t="s">
        <v>1344</v>
      </c>
      <c r="O143">
        <v>56</v>
      </c>
      <c r="P143">
        <v>2382654</v>
      </c>
      <c r="Q143">
        <v>1</v>
      </c>
      <c r="R143" t="s">
        <v>2045</v>
      </c>
      <c r="W143" t="s">
        <v>1050</v>
      </c>
      <c r="Z143" t="s">
        <v>1050</v>
      </c>
      <c r="AB143" t="s">
        <v>2046</v>
      </c>
      <c r="AC143" t="s">
        <v>2047</v>
      </c>
      <c r="AD143">
        <v>12</v>
      </c>
      <c r="AE143">
        <v>0</v>
      </c>
      <c r="AF143">
        <v>3.06359777662668E-3</v>
      </c>
      <c r="AG143">
        <v>4348</v>
      </c>
      <c r="AH143">
        <v>21</v>
      </c>
      <c r="AI143">
        <v>2.4842088551239698E-3</v>
      </c>
      <c r="AJ143" t="s">
        <v>1052</v>
      </c>
      <c r="AK143" t="s">
        <v>1053</v>
      </c>
      <c r="AL143" t="b">
        <v>0</v>
      </c>
    </row>
    <row r="144" spans="1:38" x14ac:dyDescent="0.2">
      <c r="A144">
        <v>166</v>
      </c>
      <c r="B144" t="s">
        <v>2048</v>
      </c>
      <c r="C144" t="s">
        <v>2049</v>
      </c>
      <c r="D144" t="s">
        <v>2050</v>
      </c>
      <c r="E144" t="s">
        <v>2051</v>
      </c>
      <c r="F144">
        <v>1990</v>
      </c>
      <c r="G144" t="s">
        <v>1089</v>
      </c>
      <c r="H144" t="s">
        <v>1046</v>
      </c>
      <c r="I144" t="s">
        <v>2052</v>
      </c>
      <c r="J144" t="s">
        <v>2053</v>
      </c>
      <c r="K144" t="s">
        <v>5</v>
      </c>
      <c r="L144" t="s">
        <v>1074</v>
      </c>
      <c r="M144" t="s">
        <v>1075</v>
      </c>
      <c r="N144" t="s">
        <v>1298</v>
      </c>
      <c r="O144">
        <v>15</v>
      </c>
      <c r="R144" t="s">
        <v>1050</v>
      </c>
      <c r="V144">
        <v>1</v>
      </c>
      <c r="W144" t="s">
        <v>2054</v>
      </c>
      <c r="Z144" t="s">
        <v>1050</v>
      </c>
      <c r="AA144" t="s">
        <v>9</v>
      </c>
      <c r="AB144" t="s">
        <v>2055</v>
      </c>
      <c r="AC144" t="s">
        <v>2055</v>
      </c>
      <c r="AD144">
        <v>8</v>
      </c>
      <c r="AE144">
        <v>0.125</v>
      </c>
      <c r="AF144">
        <v>1.6779706755206301E-3</v>
      </c>
      <c r="AG144">
        <v>1314</v>
      </c>
      <c r="AH144">
        <v>9</v>
      </c>
      <c r="AI144">
        <v>1.82902107941262E-3</v>
      </c>
      <c r="AJ144" t="s">
        <v>1052</v>
      </c>
      <c r="AK144" t="s">
        <v>1053</v>
      </c>
      <c r="AL144" t="b">
        <v>0</v>
      </c>
    </row>
    <row r="145" spans="1:38" x14ac:dyDescent="0.2">
      <c r="A145">
        <v>167</v>
      </c>
      <c r="B145" t="s">
        <v>789</v>
      </c>
      <c r="C145" t="s">
        <v>790</v>
      </c>
      <c r="D145" t="s">
        <v>2056</v>
      </c>
      <c r="E145" t="s">
        <v>2057</v>
      </c>
      <c r="F145">
        <v>2012</v>
      </c>
      <c r="G145" t="s">
        <v>1089</v>
      </c>
      <c r="H145" t="s">
        <v>1046</v>
      </c>
      <c r="I145" t="s">
        <v>792</v>
      </c>
      <c r="J145" t="s">
        <v>792</v>
      </c>
      <c r="K145" t="s">
        <v>791</v>
      </c>
      <c r="L145" t="s">
        <v>1047</v>
      </c>
      <c r="M145" t="s">
        <v>1048</v>
      </c>
      <c r="N145" t="s">
        <v>1049</v>
      </c>
      <c r="O145">
        <v>56</v>
      </c>
      <c r="R145" t="s">
        <v>1050</v>
      </c>
      <c r="V145">
        <v>1</v>
      </c>
      <c r="W145" t="s">
        <v>2058</v>
      </c>
      <c r="Z145" t="s">
        <v>1050</v>
      </c>
      <c r="AA145" t="s">
        <v>9</v>
      </c>
      <c r="AB145" t="s">
        <v>2059</v>
      </c>
      <c r="AC145" t="s">
        <v>2060</v>
      </c>
      <c r="AD145">
        <v>4</v>
      </c>
      <c r="AE145">
        <v>0</v>
      </c>
      <c r="AF145">
        <v>1.31590736496523E-3</v>
      </c>
      <c r="AG145">
        <v>20</v>
      </c>
      <c r="AH145">
        <v>9</v>
      </c>
      <c r="AI145">
        <v>1.08812116019026E-3</v>
      </c>
      <c r="AJ145" t="s">
        <v>1052</v>
      </c>
      <c r="AK145" t="s">
        <v>1053</v>
      </c>
      <c r="AL145" t="b">
        <v>0</v>
      </c>
    </row>
    <row r="146" spans="1:38" x14ac:dyDescent="0.2">
      <c r="A146">
        <v>168</v>
      </c>
      <c r="B146" t="s">
        <v>2061</v>
      </c>
      <c r="C146" t="s">
        <v>2062</v>
      </c>
      <c r="E146" t="s">
        <v>2063</v>
      </c>
      <c r="F146">
        <v>2002</v>
      </c>
      <c r="G146" t="s">
        <v>1089</v>
      </c>
      <c r="H146" t="s">
        <v>1046</v>
      </c>
      <c r="I146" t="s">
        <v>2064</v>
      </c>
      <c r="J146" t="s">
        <v>364</v>
      </c>
      <c r="K146" t="s">
        <v>6</v>
      </c>
      <c r="L146" t="s">
        <v>1047</v>
      </c>
      <c r="M146" t="s">
        <v>1048</v>
      </c>
      <c r="N146" t="s">
        <v>1049</v>
      </c>
      <c r="O146">
        <v>16</v>
      </c>
      <c r="Q146">
        <v>1</v>
      </c>
      <c r="R146" t="s">
        <v>2065</v>
      </c>
      <c r="T146">
        <v>2</v>
      </c>
      <c r="U146">
        <v>41800008</v>
      </c>
      <c r="V146">
        <v>1</v>
      </c>
      <c r="W146" t="s">
        <v>2066</v>
      </c>
      <c r="Z146" t="s">
        <v>1050</v>
      </c>
      <c r="AA146" t="s">
        <v>9</v>
      </c>
      <c r="AB146" t="s">
        <v>2067</v>
      </c>
      <c r="AC146" t="s">
        <v>2068</v>
      </c>
      <c r="AD146">
        <v>11</v>
      </c>
      <c r="AE146">
        <v>9.0909090909090898E-2</v>
      </c>
      <c r="AF146">
        <v>2.9237600753580701E-3</v>
      </c>
      <c r="AG146">
        <v>3427</v>
      </c>
      <c r="AH146">
        <v>25</v>
      </c>
      <c r="AI146">
        <v>2.2906277446321801E-3</v>
      </c>
      <c r="AJ146" t="s">
        <v>1052</v>
      </c>
      <c r="AK146" t="s">
        <v>1053</v>
      </c>
      <c r="AL146" t="b">
        <v>0</v>
      </c>
    </row>
    <row r="147" spans="1:38" x14ac:dyDescent="0.2">
      <c r="A147">
        <v>169</v>
      </c>
      <c r="B147" t="s">
        <v>2069</v>
      </c>
      <c r="C147" t="s">
        <v>2070</v>
      </c>
      <c r="E147" t="s">
        <v>2071</v>
      </c>
      <c r="F147">
        <v>1921</v>
      </c>
      <c r="G147" t="s">
        <v>1089</v>
      </c>
      <c r="H147" t="s">
        <v>1046</v>
      </c>
      <c r="I147" t="s">
        <v>57</v>
      </c>
      <c r="J147" t="s">
        <v>58</v>
      </c>
      <c r="K147" t="s">
        <v>43</v>
      </c>
      <c r="L147" t="s">
        <v>1059</v>
      </c>
      <c r="M147" t="s">
        <v>1060</v>
      </c>
      <c r="N147" t="s">
        <v>1090</v>
      </c>
      <c r="O147">
        <v>13</v>
      </c>
      <c r="R147" t="s">
        <v>1050</v>
      </c>
      <c r="S147">
        <v>60089704</v>
      </c>
      <c r="T147">
        <v>3</v>
      </c>
      <c r="W147" t="s">
        <v>2072</v>
      </c>
      <c r="Z147" t="s">
        <v>1050</v>
      </c>
      <c r="AB147" t="s">
        <v>2073</v>
      </c>
      <c r="AC147" t="s">
        <v>2073</v>
      </c>
      <c r="AD147">
        <v>4</v>
      </c>
      <c r="AE147">
        <v>0.5</v>
      </c>
      <c r="AF147">
        <v>8.0081311925676705E-4</v>
      </c>
      <c r="AG147">
        <v>3932</v>
      </c>
      <c r="AH147">
        <v>0</v>
      </c>
      <c r="AI147">
        <v>9.3143403398078496E-4</v>
      </c>
      <c r="AJ147" t="s">
        <v>1052</v>
      </c>
      <c r="AK147" t="s">
        <v>1063</v>
      </c>
      <c r="AL147" t="b">
        <v>0</v>
      </c>
    </row>
    <row r="148" spans="1:38" x14ac:dyDescent="0.2">
      <c r="A148">
        <v>170</v>
      </c>
      <c r="B148" t="s">
        <v>2074</v>
      </c>
      <c r="C148" t="s">
        <v>2075</v>
      </c>
      <c r="D148" t="s">
        <v>2076</v>
      </c>
      <c r="E148" t="s">
        <v>2077</v>
      </c>
      <c r="F148">
        <v>1973</v>
      </c>
      <c r="G148" t="s">
        <v>1045</v>
      </c>
      <c r="H148" t="s">
        <v>1046</v>
      </c>
      <c r="I148" t="s">
        <v>2078</v>
      </c>
      <c r="J148" t="s">
        <v>29</v>
      </c>
      <c r="K148" t="s">
        <v>6</v>
      </c>
      <c r="L148" t="s">
        <v>1115</v>
      </c>
      <c r="M148" t="s">
        <v>1116</v>
      </c>
      <c r="N148" t="s">
        <v>1792</v>
      </c>
      <c r="O148">
        <v>6</v>
      </c>
      <c r="R148" t="s">
        <v>1050</v>
      </c>
      <c r="W148" t="s">
        <v>1050</v>
      </c>
      <c r="Z148" t="s">
        <v>1050</v>
      </c>
      <c r="AB148" t="s">
        <v>2079</v>
      </c>
      <c r="AC148" t="s">
        <v>2080</v>
      </c>
      <c r="AD148">
        <v>2</v>
      </c>
      <c r="AE148">
        <v>0</v>
      </c>
      <c r="AF148">
        <v>3.8301027693548201E-4</v>
      </c>
      <c r="AG148">
        <v>824</v>
      </c>
      <c r="AH148">
        <v>0</v>
      </c>
      <c r="AI148">
        <v>8.4472321410692004E-4</v>
      </c>
      <c r="AJ148" t="s">
        <v>1052</v>
      </c>
      <c r="AK148" t="s">
        <v>1063</v>
      </c>
      <c r="AL148" t="b">
        <v>0</v>
      </c>
    </row>
    <row r="149" spans="1:38" x14ac:dyDescent="0.2">
      <c r="A149">
        <v>171</v>
      </c>
      <c r="B149" t="s">
        <v>2081</v>
      </c>
      <c r="C149" t="s">
        <v>2082</v>
      </c>
      <c r="E149" t="s">
        <v>2083</v>
      </c>
      <c r="G149" t="s">
        <v>1045</v>
      </c>
      <c r="H149" t="s">
        <v>1046</v>
      </c>
      <c r="I149" t="s">
        <v>2084</v>
      </c>
      <c r="J149" t="s">
        <v>359</v>
      </c>
      <c r="K149" t="s">
        <v>14</v>
      </c>
      <c r="L149" t="s">
        <v>1059</v>
      </c>
      <c r="M149" t="s">
        <v>1060</v>
      </c>
      <c r="N149" t="s">
        <v>2085</v>
      </c>
      <c r="R149" t="s">
        <v>1050</v>
      </c>
      <c r="W149" t="s">
        <v>1050</v>
      </c>
      <c r="Z149" t="s">
        <v>1050</v>
      </c>
      <c r="AB149" t="s">
        <v>2086</v>
      </c>
      <c r="AC149" t="s">
        <v>2086</v>
      </c>
      <c r="AD149">
        <v>2</v>
      </c>
      <c r="AE149">
        <v>0.5</v>
      </c>
      <c r="AF149">
        <v>3.6857638983259401E-4</v>
      </c>
      <c r="AG149">
        <v>2591</v>
      </c>
      <c r="AH149">
        <v>0</v>
      </c>
      <c r="AI149">
        <v>6.8478631139818702E-4</v>
      </c>
      <c r="AJ149" t="s">
        <v>1052</v>
      </c>
      <c r="AK149" t="s">
        <v>1063</v>
      </c>
      <c r="AL149" t="b">
        <v>0</v>
      </c>
    </row>
    <row r="150" spans="1:38" x14ac:dyDescent="0.2">
      <c r="A150">
        <v>172</v>
      </c>
      <c r="B150" t="s">
        <v>2087</v>
      </c>
      <c r="C150" t="s">
        <v>2088</v>
      </c>
      <c r="D150" t="s">
        <v>2089</v>
      </c>
      <c r="E150" t="s">
        <v>2090</v>
      </c>
      <c r="F150">
        <v>1994</v>
      </c>
      <c r="G150" t="s">
        <v>1089</v>
      </c>
      <c r="H150" t="s">
        <v>1046</v>
      </c>
      <c r="I150" t="s">
        <v>2091</v>
      </c>
      <c r="K150" t="s">
        <v>978</v>
      </c>
      <c r="L150" t="s">
        <v>1074</v>
      </c>
      <c r="M150" t="s">
        <v>1075</v>
      </c>
      <c r="N150" t="s">
        <v>1331</v>
      </c>
      <c r="O150">
        <v>55</v>
      </c>
      <c r="R150" t="s">
        <v>1050</v>
      </c>
      <c r="U150">
        <v>827118</v>
      </c>
      <c r="V150">
        <v>1</v>
      </c>
      <c r="W150" t="s">
        <v>2092</v>
      </c>
      <c r="Z150" t="s">
        <v>1050</v>
      </c>
      <c r="AA150" t="s">
        <v>9</v>
      </c>
      <c r="AB150" t="s">
        <v>2093</v>
      </c>
      <c r="AC150" t="s">
        <v>2093</v>
      </c>
      <c r="AD150">
        <v>5</v>
      </c>
      <c r="AE150">
        <v>0</v>
      </c>
      <c r="AF150">
        <v>1.1857148665381601E-3</v>
      </c>
      <c r="AG150">
        <v>2316</v>
      </c>
      <c r="AH150">
        <v>5</v>
      </c>
      <c r="AI150">
        <v>1.2001292538067101E-3</v>
      </c>
      <c r="AJ150" t="s">
        <v>1052</v>
      </c>
      <c r="AK150" t="s">
        <v>1053</v>
      </c>
      <c r="AL150" t="b">
        <v>0</v>
      </c>
    </row>
    <row r="151" spans="1:38" x14ac:dyDescent="0.2">
      <c r="A151">
        <v>173</v>
      </c>
      <c r="B151" t="s">
        <v>2094</v>
      </c>
      <c r="C151" t="s">
        <v>2095</v>
      </c>
      <c r="E151" t="s">
        <v>2096</v>
      </c>
      <c r="F151">
        <v>1955</v>
      </c>
      <c r="G151" t="s">
        <v>1089</v>
      </c>
      <c r="H151" t="s">
        <v>1046</v>
      </c>
      <c r="I151" t="s">
        <v>2097</v>
      </c>
      <c r="J151" t="s">
        <v>25</v>
      </c>
      <c r="K151" t="s">
        <v>6</v>
      </c>
      <c r="L151" t="s">
        <v>1205</v>
      </c>
      <c r="M151" t="s">
        <v>1206</v>
      </c>
      <c r="N151" t="s">
        <v>1829</v>
      </c>
      <c r="O151">
        <v>55</v>
      </c>
      <c r="R151" t="s">
        <v>1050</v>
      </c>
      <c r="U151">
        <v>4400000</v>
      </c>
      <c r="V151">
        <v>1</v>
      </c>
      <c r="W151" t="s">
        <v>2098</v>
      </c>
      <c r="Z151" t="s">
        <v>1050</v>
      </c>
      <c r="AA151" t="s">
        <v>9</v>
      </c>
      <c r="AB151" t="s">
        <v>2099</v>
      </c>
      <c r="AC151" t="s">
        <v>2099</v>
      </c>
      <c r="AD151">
        <v>8</v>
      </c>
      <c r="AE151">
        <v>0</v>
      </c>
      <c r="AF151">
        <v>1.65499744651309E-3</v>
      </c>
      <c r="AG151">
        <v>755</v>
      </c>
      <c r="AH151">
        <v>14</v>
      </c>
      <c r="AI151">
        <v>1.6870720860956501E-3</v>
      </c>
      <c r="AJ151" t="s">
        <v>1052</v>
      </c>
      <c r="AK151" t="s">
        <v>1053</v>
      </c>
      <c r="AL151" t="b">
        <v>0</v>
      </c>
    </row>
    <row r="152" spans="1:38" x14ac:dyDescent="0.2">
      <c r="A152">
        <v>175</v>
      </c>
      <c r="B152" t="s">
        <v>2100</v>
      </c>
      <c r="C152" t="s">
        <v>2101</v>
      </c>
      <c r="D152" t="s">
        <v>2102</v>
      </c>
      <c r="E152" t="s">
        <v>2103</v>
      </c>
      <c r="F152">
        <v>1998</v>
      </c>
      <c r="G152" t="s">
        <v>1045</v>
      </c>
      <c r="H152" t="s">
        <v>1046</v>
      </c>
      <c r="I152" t="s">
        <v>511</v>
      </c>
      <c r="J152" t="s">
        <v>269</v>
      </c>
      <c r="K152" t="s">
        <v>6</v>
      </c>
      <c r="L152" t="s">
        <v>1205</v>
      </c>
      <c r="M152" t="s">
        <v>1206</v>
      </c>
      <c r="N152" t="s">
        <v>1548</v>
      </c>
      <c r="O152">
        <v>57</v>
      </c>
      <c r="R152" t="s">
        <v>1050</v>
      </c>
      <c r="S152">
        <v>48000000</v>
      </c>
      <c r="T152">
        <v>2</v>
      </c>
      <c r="W152" t="s">
        <v>1050</v>
      </c>
      <c r="Z152" t="s">
        <v>1050</v>
      </c>
      <c r="AB152" t="s">
        <v>2104</v>
      </c>
      <c r="AC152" t="s">
        <v>2105</v>
      </c>
      <c r="AD152">
        <v>8</v>
      </c>
      <c r="AE152">
        <v>0.125</v>
      </c>
      <c r="AF152">
        <v>1.8165439530930701E-3</v>
      </c>
      <c r="AG152">
        <v>124</v>
      </c>
      <c r="AH152">
        <v>16</v>
      </c>
      <c r="AI152">
        <v>1.6456302765689699E-3</v>
      </c>
      <c r="AJ152" t="s">
        <v>1052</v>
      </c>
      <c r="AK152" t="s">
        <v>1053</v>
      </c>
      <c r="AL152" t="b">
        <v>0</v>
      </c>
    </row>
    <row r="153" spans="1:38" x14ac:dyDescent="0.2">
      <c r="A153">
        <v>176</v>
      </c>
      <c r="B153" t="s">
        <v>2106</v>
      </c>
      <c r="C153" t="s">
        <v>2107</v>
      </c>
      <c r="D153" t="s">
        <v>2108</v>
      </c>
      <c r="E153" t="s">
        <v>2109</v>
      </c>
      <c r="F153">
        <v>2008</v>
      </c>
      <c r="G153" t="s">
        <v>1089</v>
      </c>
      <c r="H153" t="s">
        <v>1046</v>
      </c>
      <c r="I153" t="s">
        <v>2110</v>
      </c>
      <c r="J153" t="s">
        <v>2111</v>
      </c>
      <c r="K153" t="s">
        <v>5</v>
      </c>
      <c r="L153" t="s">
        <v>1074</v>
      </c>
      <c r="M153" t="s">
        <v>1075</v>
      </c>
      <c r="N153" t="s">
        <v>1993</v>
      </c>
      <c r="O153">
        <v>54</v>
      </c>
      <c r="R153" t="s">
        <v>1050</v>
      </c>
      <c r="W153" t="s">
        <v>1665</v>
      </c>
      <c r="Z153" t="s">
        <v>1050</v>
      </c>
      <c r="AB153" t="s">
        <v>2112</v>
      </c>
      <c r="AC153" t="s">
        <v>2112</v>
      </c>
      <c r="AD153">
        <v>7</v>
      </c>
      <c r="AE153">
        <v>0.42857142857142799</v>
      </c>
      <c r="AF153">
        <v>1.67939845876854E-3</v>
      </c>
      <c r="AG153">
        <v>1766</v>
      </c>
      <c r="AH153">
        <v>9</v>
      </c>
      <c r="AI153">
        <v>1.63363810873111E-3</v>
      </c>
      <c r="AJ153" t="s">
        <v>1052</v>
      </c>
      <c r="AK153" t="s">
        <v>1053</v>
      </c>
      <c r="AL153" t="b">
        <v>0</v>
      </c>
    </row>
    <row r="154" spans="1:38" x14ac:dyDescent="0.2">
      <c r="A154">
        <v>177</v>
      </c>
      <c r="B154" s="2" t="s">
        <v>821</v>
      </c>
      <c r="C154" t="s">
        <v>822</v>
      </c>
      <c r="D154" t="s">
        <v>2113</v>
      </c>
      <c r="E154" t="s">
        <v>2114</v>
      </c>
      <c r="F154">
        <v>1999</v>
      </c>
      <c r="G154" t="s">
        <v>1045</v>
      </c>
      <c r="H154" t="s">
        <v>1046</v>
      </c>
      <c r="I154" t="s">
        <v>771</v>
      </c>
      <c r="J154" t="s">
        <v>435</v>
      </c>
      <c r="K154" t="s">
        <v>6</v>
      </c>
      <c r="L154" t="s">
        <v>1047</v>
      </c>
      <c r="M154" t="s">
        <v>1048</v>
      </c>
      <c r="N154" t="s">
        <v>1049</v>
      </c>
      <c r="O154">
        <v>54</v>
      </c>
      <c r="P154">
        <v>201182000</v>
      </c>
      <c r="Q154">
        <v>5</v>
      </c>
      <c r="R154" t="s">
        <v>2115</v>
      </c>
      <c r="T154">
        <v>9</v>
      </c>
      <c r="W154" t="s">
        <v>1050</v>
      </c>
      <c r="Z154" t="s">
        <v>1050</v>
      </c>
      <c r="AB154" t="s">
        <v>2116</v>
      </c>
      <c r="AC154" t="s">
        <v>2117</v>
      </c>
      <c r="AD154">
        <v>9</v>
      </c>
      <c r="AE154">
        <v>0</v>
      </c>
      <c r="AF154">
        <v>2.1785601574228698E-3</v>
      </c>
      <c r="AG154">
        <v>2579</v>
      </c>
      <c r="AH154">
        <v>14</v>
      </c>
      <c r="AI154">
        <v>1.8335681553929501E-3</v>
      </c>
      <c r="AJ154" t="s">
        <v>1052</v>
      </c>
      <c r="AK154" t="s">
        <v>1053</v>
      </c>
      <c r="AL154" t="b">
        <v>0</v>
      </c>
    </row>
    <row r="155" spans="1:38" x14ac:dyDescent="0.2">
      <c r="A155">
        <v>178</v>
      </c>
      <c r="B155" t="s">
        <v>2118</v>
      </c>
      <c r="C155" t="s">
        <v>2119</v>
      </c>
      <c r="D155" t="s">
        <v>2120</v>
      </c>
      <c r="E155" t="s">
        <v>2121</v>
      </c>
      <c r="F155">
        <v>1976</v>
      </c>
      <c r="G155" t="s">
        <v>1089</v>
      </c>
      <c r="H155" t="s">
        <v>1046</v>
      </c>
      <c r="I155" t="s">
        <v>2122</v>
      </c>
      <c r="J155" t="s">
        <v>21</v>
      </c>
      <c r="K155" t="s">
        <v>18</v>
      </c>
      <c r="L155" t="s">
        <v>1083</v>
      </c>
      <c r="M155" t="s">
        <v>1084</v>
      </c>
      <c r="N155" t="s">
        <v>1084</v>
      </c>
      <c r="O155">
        <v>6</v>
      </c>
      <c r="R155" t="s">
        <v>1050</v>
      </c>
      <c r="U155">
        <v>3542435</v>
      </c>
      <c r="V155">
        <v>1</v>
      </c>
      <c r="W155" t="s">
        <v>2123</v>
      </c>
      <c r="Z155" t="s">
        <v>1050</v>
      </c>
      <c r="AA155" t="s">
        <v>9</v>
      </c>
      <c r="AB155" t="s">
        <v>2124</v>
      </c>
      <c r="AC155" t="s">
        <v>2124</v>
      </c>
      <c r="AD155">
        <v>6</v>
      </c>
      <c r="AE155">
        <v>0</v>
      </c>
      <c r="AF155">
        <v>1.2916018677466201E-3</v>
      </c>
      <c r="AG155">
        <v>77</v>
      </c>
      <c r="AH155">
        <v>8</v>
      </c>
      <c r="AI155">
        <v>1.1600126105340801E-3</v>
      </c>
      <c r="AJ155" t="s">
        <v>1052</v>
      </c>
      <c r="AK155" t="s">
        <v>1063</v>
      </c>
      <c r="AL155" t="b">
        <v>0</v>
      </c>
    </row>
    <row r="156" spans="1:38" x14ac:dyDescent="0.2">
      <c r="A156">
        <v>179</v>
      </c>
      <c r="B156" t="s">
        <v>779</v>
      </c>
      <c r="C156" t="s">
        <v>780</v>
      </c>
      <c r="D156" t="s">
        <v>2125</v>
      </c>
      <c r="E156" t="s">
        <v>2126</v>
      </c>
      <c r="F156">
        <v>2013</v>
      </c>
      <c r="G156" t="s">
        <v>1045</v>
      </c>
      <c r="H156" t="s">
        <v>1046</v>
      </c>
      <c r="I156" t="s">
        <v>782</v>
      </c>
      <c r="J156" t="s">
        <v>781</v>
      </c>
      <c r="K156" t="s">
        <v>6</v>
      </c>
      <c r="L156" t="s">
        <v>1158</v>
      </c>
      <c r="M156" t="s">
        <v>1159</v>
      </c>
      <c r="N156" t="s">
        <v>1344</v>
      </c>
      <c r="O156">
        <v>54</v>
      </c>
      <c r="P156">
        <v>1892914</v>
      </c>
      <c r="Q156">
        <v>2</v>
      </c>
      <c r="R156" t="s">
        <v>2127</v>
      </c>
      <c r="W156" t="s">
        <v>1050</v>
      </c>
      <c r="Z156" t="s">
        <v>1050</v>
      </c>
      <c r="AB156" t="s">
        <v>2128</v>
      </c>
      <c r="AC156" t="s">
        <v>2129</v>
      </c>
      <c r="AD156">
        <v>10</v>
      </c>
      <c r="AE156">
        <v>0</v>
      </c>
      <c r="AF156">
        <v>2.4844160903653399E-3</v>
      </c>
      <c r="AG156">
        <v>320</v>
      </c>
      <c r="AH156">
        <v>22</v>
      </c>
      <c r="AI156">
        <v>1.9609303570449102E-3</v>
      </c>
      <c r="AJ156" t="s">
        <v>1052</v>
      </c>
      <c r="AK156" t="s">
        <v>1053</v>
      </c>
      <c r="AL156" t="b">
        <v>0</v>
      </c>
    </row>
    <row r="157" spans="1:38" x14ac:dyDescent="0.2">
      <c r="A157">
        <v>180</v>
      </c>
      <c r="B157" t="s">
        <v>2130</v>
      </c>
      <c r="C157" t="s">
        <v>2131</v>
      </c>
      <c r="D157" t="s">
        <v>2132</v>
      </c>
      <c r="E157" t="s">
        <v>2133</v>
      </c>
      <c r="F157">
        <v>1941</v>
      </c>
      <c r="G157" t="s">
        <v>1089</v>
      </c>
      <c r="H157" t="s">
        <v>1046</v>
      </c>
      <c r="I157" t="s">
        <v>2134</v>
      </c>
      <c r="J157" t="s">
        <v>2135</v>
      </c>
      <c r="K157" t="s">
        <v>28</v>
      </c>
      <c r="L157" t="s">
        <v>1059</v>
      </c>
      <c r="M157" t="s">
        <v>1060</v>
      </c>
      <c r="N157" t="s">
        <v>1243</v>
      </c>
      <c r="O157">
        <v>13</v>
      </c>
      <c r="R157" t="s">
        <v>1050</v>
      </c>
      <c r="V157">
        <v>1</v>
      </c>
      <c r="W157" t="s">
        <v>2136</v>
      </c>
      <c r="Z157" t="s">
        <v>2137</v>
      </c>
      <c r="AA157" t="s">
        <v>9</v>
      </c>
      <c r="AB157" t="s">
        <v>2138</v>
      </c>
      <c r="AC157" t="s">
        <v>2138</v>
      </c>
      <c r="AD157">
        <v>3</v>
      </c>
      <c r="AE157">
        <v>0.33333333333333298</v>
      </c>
      <c r="AF157">
        <v>6.7425693254776799E-4</v>
      </c>
      <c r="AG157">
        <v>0</v>
      </c>
      <c r="AH157">
        <v>2</v>
      </c>
      <c r="AI157">
        <v>8.8777556932231698E-4</v>
      </c>
      <c r="AJ157" t="s">
        <v>1052</v>
      </c>
      <c r="AK157" t="s">
        <v>1063</v>
      </c>
      <c r="AL157" t="b">
        <v>0</v>
      </c>
    </row>
    <row r="158" spans="1:38" x14ac:dyDescent="0.2">
      <c r="A158">
        <v>181</v>
      </c>
      <c r="B158" t="s">
        <v>754</v>
      </c>
      <c r="C158" t="s">
        <v>755</v>
      </c>
      <c r="D158" t="s">
        <v>2139</v>
      </c>
      <c r="E158" t="s">
        <v>2140</v>
      </c>
      <c r="F158">
        <v>2013</v>
      </c>
      <c r="G158" t="s">
        <v>1045</v>
      </c>
      <c r="H158" t="s">
        <v>1046</v>
      </c>
      <c r="I158" t="s">
        <v>756</v>
      </c>
      <c r="J158" t="s">
        <v>59</v>
      </c>
      <c r="K158" t="s">
        <v>16</v>
      </c>
      <c r="L158" t="s">
        <v>1172</v>
      </c>
      <c r="M158" t="s">
        <v>1173</v>
      </c>
      <c r="N158" t="s">
        <v>1174</v>
      </c>
      <c r="O158">
        <v>11</v>
      </c>
      <c r="P158">
        <v>250000</v>
      </c>
      <c r="Q158">
        <v>1</v>
      </c>
      <c r="R158" t="s">
        <v>2141</v>
      </c>
      <c r="W158" t="s">
        <v>1050</v>
      </c>
      <c r="Z158" t="s">
        <v>1050</v>
      </c>
      <c r="AB158" t="s">
        <v>2142</v>
      </c>
      <c r="AC158" t="s">
        <v>2143</v>
      </c>
      <c r="AD158">
        <v>4</v>
      </c>
      <c r="AE158">
        <v>0</v>
      </c>
      <c r="AF158">
        <v>8.0563655773493699E-4</v>
      </c>
      <c r="AG158">
        <v>1</v>
      </c>
      <c r="AH158">
        <v>4</v>
      </c>
      <c r="AI158">
        <v>8.5419520076756596E-4</v>
      </c>
      <c r="AJ158" t="s">
        <v>1052</v>
      </c>
      <c r="AK158" t="s">
        <v>1063</v>
      </c>
      <c r="AL158" t="b">
        <v>0</v>
      </c>
    </row>
    <row r="159" spans="1:38" x14ac:dyDescent="0.2">
      <c r="A159">
        <v>182</v>
      </c>
      <c r="B159" t="s">
        <v>2144</v>
      </c>
      <c r="C159" t="s">
        <v>2145</v>
      </c>
      <c r="E159" t="s">
        <v>2146</v>
      </c>
      <c r="F159">
        <v>1985</v>
      </c>
      <c r="G159" t="s">
        <v>1635</v>
      </c>
      <c r="H159" t="s">
        <v>1046</v>
      </c>
      <c r="I159" t="s">
        <v>2147</v>
      </c>
      <c r="J159" t="s">
        <v>31</v>
      </c>
      <c r="K159" t="s">
        <v>16</v>
      </c>
      <c r="L159" t="s">
        <v>1221</v>
      </c>
      <c r="M159" t="s">
        <v>1222</v>
      </c>
      <c r="N159" t="s">
        <v>1585</v>
      </c>
      <c r="O159">
        <v>18</v>
      </c>
      <c r="R159" t="s">
        <v>1050</v>
      </c>
      <c r="W159" t="s">
        <v>2148</v>
      </c>
      <c r="Z159" t="s">
        <v>1050</v>
      </c>
      <c r="AB159" t="s">
        <v>2149</v>
      </c>
      <c r="AC159" t="s">
        <v>2150</v>
      </c>
      <c r="AD159">
        <v>4</v>
      </c>
      <c r="AE159">
        <v>0.25</v>
      </c>
      <c r="AF159">
        <v>8.15044560257653E-4</v>
      </c>
      <c r="AG159">
        <v>267</v>
      </c>
      <c r="AH159">
        <v>3</v>
      </c>
      <c r="AI159">
        <v>9.8400958987706396E-4</v>
      </c>
      <c r="AJ159" t="s">
        <v>1052</v>
      </c>
      <c r="AK159" t="s">
        <v>1135</v>
      </c>
      <c r="AL159" t="b">
        <v>0</v>
      </c>
    </row>
    <row r="160" spans="1:38" x14ac:dyDescent="0.2">
      <c r="A160">
        <v>183</v>
      </c>
      <c r="B160" t="s">
        <v>2151</v>
      </c>
      <c r="C160" t="s">
        <v>2152</v>
      </c>
      <c r="D160" t="s">
        <v>2153</v>
      </c>
      <c r="E160" t="s">
        <v>2154</v>
      </c>
      <c r="F160">
        <v>1951</v>
      </c>
      <c r="G160" t="s">
        <v>1045</v>
      </c>
      <c r="H160" t="s">
        <v>1046</v>
      </c>
      <c r="I160" t="s">
        <v>2155</v>
      </c>
      <c r="J160" t="s">
        <v>1509</v>
      </c>
      <c r="K160" t="s">
        <v>6</v>
      </c>
      <c r="L160" t="s">
        <v>1083</v>
      </c>
      <c r="M160" t="s">
        <v>1084</v>
      </c>
      <c r="N160" t="s">
        <v>1084</v>
      </c>
      <c r="O160">
        <v>15</v>
      </c>
      <c r="R160" t="s">
        <v>1050</v>
      </c>
      <c r="W160" t="s">
        <v>1050</v>
      </c>
      <c r="Z160" t="s">
        <v>1050</v>
      </c>
      <c r="AB160" t="s">
        <v>2156</v>
      </c>
      <c r="AC160" t="s">
        <v>2157</v>
      </c>
      <c r="AD160">
        <v>8</v>
      </c>
      <c r="AE160">
        <v>0</v>
      </c>
      <c r="AF160">
        <v>1.8063302731380999E-3</v>
      </c>
      <c r="AG160">
        <v>424</v>
      </c>
      <c r="AH160">
        <v>17</v>
      </c>
      <c r="AI160">
        <v>1.61584279765498E-3</v>
      </c>
      <c r="AJ160" t="s">
        <v>1052</v>
      </c>
      <c r="AK160" t="s">
        <v>1063</v>
      </c>
      <c r="AL160" t="b">
        <v>0</v>
      </c>
    </row>
    <row r="161" spans="1:38" x14ac:dyDescent="0.2">
      <c r="A161">
        <v>184</v>
      </c>
      <c r="B161" t="s">
        <v>2158</v>
      </c>
      <c r="C161" t="s">
        <v>2159</v>
      </c>
      <c r="D161" t="s">
        <v>2160</v>
      </c>
      <c r="E161" t="s">
        <v>2161</v>
      </c>
      <c r="F161">
        <v>2014</v>
      </c>
      <c r="G161" t="s">
        <v>1045</v>
      </c>
      <c r="H161" t="s">
        <v>1046</v>
      </c>
      <c r="I161" t="s">
        <v>313</v>
      </c>
      <c r="J161" t="s">
        <v>312</v>
      </c>
      <c r="K161" t="s">
        <v>14</v>
      </c>
      <c r="L161" t="s">
        <v>1221</v>
      </c>
      <c r="M161" t="s">
        <v>1222</v>
      </c>
      <c r="N161" t="s">
        <v>2162</v>
      </c>
      <c r="O161">
        <v>8</v>
      </c>
      <c r="R161" t="s">
        <v>1050</v>
      </c>
      <c r="W161" t="s">
        <v>1050</v>
      </c>
      <c r="Z161" t="s">
        <v>1050</v>
      </c>
      <c r="AB161" t="s">
        <v>2163</v>
      </c>
      <c r="AC161" t="s">
        <v>2163</v>
      </c>
      <c r="AD161">
        <v>7</v>
      </c>
      <c r="AE161">
        <v>0.42857142857142799</v>
      </c>
      <c r="AF161">
        <v>1.5015949977537301E-3</v>
      </c>
      <c r="AG161">
        <v>97</v>
      </c>
      <c r="AH161">
        <v>9</v>
      </c>
      <c r="AI161">
        <v>1.5234593504044E-3</v>
      </c>
      <c r="AJ161" t="s">
        <v>1052</v>
      </c>
      <c r="AK161" t="s">
        <v>1135</v>
      </c>
      <c r="AL161" t="b">
        <v>0</v>
      </c>
    </row>
    <row r="162" spans="1:38" x14ac:dyDescent="0.2">
      <c r="A162">
        <v>185</v>
      </c>
      <c r="B162" t="s">
        <v>2164</v>
      </c>
      <c r="C162" t="s">
        <v>2165</v>
      </c>
      <c r="D162" t="s">
        <v>2166</v>
      </c>
      <c r="E162" t="s">
        <v>2167</v>
      </c>
      <c r="F162">
        <v>1997</v>
      </c>
      <c r="G162" t="s">
        <v>1045</v>
      </c>
      <c r="H162" t="s">
        <v>1046</v>
      </c>
      <c r="I162" t="s">
        <v>2168</v>
      </c>
      <c r="J162" t="s">
        <v>269</v>
      </c>
      <c r="K162" t="s">
        <v>6</v>
      </c>
      <c r="L162" t="s">
        <v>1059</v>
      </c>
      <c r="M162" t="s">
        <v>1060</v>
      </c>
      <c r="N162" t="s">
        <v>1531</v>
      </c>
      <c r="O162">
        <v>3</v>
      </c>
      <c r="P162">
        <v>5460000</v>
      </c>
      <c r="Q162">
        <v>3</v>
      </c>
      <c r="R162" t="s">
        <v>1050</v>
      </c>
      <c r="T162">
        <v>1</v>
      </c>
      <c r="W162" t="s">
        <v>1050</v>
      </c>
      <c r="Z162" t="s">
        <v>2169</v>
      </c>
      <c r="AB162" t="s">
        <v>2170</v>
      </c>
      <c r="AC162" t="s">
        <v>2170</v>
      </c>
      <c r="AD162">
        <v>7</v>
      </c>
      <c r="AE162">
        <v>0.42857142857142799</v>
      </c>
      <c r="AF162">
        <v>1.4370527519603599E-3</v>
      </c>
      <c r="AG162">
        <v>4362</v>
      </c>
      <c r="AH162">
        <v>4</v>
      </c>
      <c r="AI162">
        <v>1.57674408405873E-3</v>
      </c>
      <c r="AJ162" t="s">
        <v>1052</v>
      </c>
      <c r="AK162" t="s">
        <v>1063</v>
      </c>
      <c r="AL162" t="b">
        <v>0</v>
      </c>
    </row>
    <row r="163" spans="1:38" x14ac:dyDescent="0.2">
      <c r="A163">
        <v>186</v>
      </c>
      <c r="B163" t="s">
        <v>2171</v>
      </c>
      <c r="C163" t="s">
        <v>2172</v>
      </c>
      <c r="D163" t="s">
        <v>2173</v>
      </c>
      <c r="E163" t="s">
        <v>2174</v>
      </c>
      <c r="F163">
        <v>2010</v>
      </c>
      <c r="G163" t="s">
        <v>1045</v>
      </c>
      <c r="H163" t="s">
        <v>1046</v>
      </c>
      <c r="I163" t="s">
        <v>2175</v>
      </c>
      <c r="J163" t="s">
        <v>60</v>
      </c>
      <c r="K163" t="s">
        <v>14</v>
      </c>
      <c r="L163" t="s">
        <v>1205</v>
      </c>
      <c r="M163" t="s">
        <v>1206</v>
      </c>
      <c r="N163" t="s">
        <v>1207</v>
      </c>
      <c r="O163">
        <v>59</v>
      </c>
      <c r="R163" t="s">
        <v>1050</v>
      </c>
      <c r="W163" t="s">
        <v>1050</v>
      </c>
      <c r="Z163" t="s">
        <v>1050</v>
      </c>
      <c r="AB163" t="s">
        <v>2176</v>
      </c>
      <c r="AC163" t="s">
        <v>2176</v>
      </c>
      <c r="AD163">
        <v>6</v>
      </c>
      <c r="AE163">
        <v>0</v>
      </c>
      <c r="AF163">
        <v>1.2295843805286001E-3</v>
      </c>
      <c r="AG163">
        <v>643</v>
      </c>
      <c r="AH163">
        <v>6</v>
      </c>
      <c r="AI163">
        <v>1.44421899990203E-3</v>
      </c>
      <c r="AJ163" t="s">
        <v>1052</v>
      </c>
      <c r="AK163" t="s">
        <v>1053</v>
      </c>
      <c r="AL163" t="b">
        <v>0</v>
      </c>
    </row>
    <row r="164" spans="1:38" x14ac:dyDescent="0.2">
      <c r="A164">
        <v>187</v>
      </c>
      <c r="B164" t="s">
        <v>2177</v>
      </c>
      <c r="C164" t="s">
        <v>2178</v>
      </c>
      <c r="D164" t="s">
        <v>2179</v>
      </c>
      <c r="E164" t="s">
        <v>2180</v>
      </c>
      <c r="F164">
        <v>1996</v>
      </c>
      <c r="G164" t="s">
        <v>1045</v>
      </c>
      <c r="H164" t="s">
        <v>1046</v>
      </c>
      <c r="I164" t="s">
        <v>2181</v>
      </c>
      <c r="J164" t="s">
        <v>740</v>
      </c>
      <c r="K164" t="s">
        <v>6</v>
      </c>
      <c r="L164" t="s">
        <v>1205</v>
      </c>
      <c r="M164" t="s">
        <v>1206</v>
      </c>
      <c r="N164" t="s">
        <v>1548</v>
      </c>
      <c r="O164">
        <v>59</v>
      </c>
      <c r="P164">
        <v>195430000</v>
      </c>
      <c r="Q164">
        <v>7</v>
      </c>
      <c r="R164" t="s">
        <v>2182</v>
      </c>
      <c r="W164" t="s">
        <v>1050</v>
      </c>
      <c r="Z164" t="s">
        <v>1050</v>
      </c>
      <c r="AB164" t="s">
        <v>2183</v>
      </c>
      <c r="AC164" t="s">
        <v>2184</v>
      </c>
      <c r="AD164">
        <v>11</v>
      </c>
      <c r="AE164">
        <v>0</v>
      </c>
      <c r="AF164">
        <v>2.33824274551207E-3</v>
      </c>
      <c r="AG164">
        <v>2258</v>
      </c>
      <c r="AH164">
        <v>18</v>
      </c>
      <c r="AI164">
        <v>2.21000226726859E-3</v>
      </c>
      <c r="AJ164" t="s">
        <v>1052</v>
      </c>
      <c r="AK164" t="s">
        <v>1053</v>
      </c>
      <c r="AL164" t="b">
        <v>0</v>
      </c>
    </row>
    <row r="165" spans="1:38" x14ac:dyDescent="0.2">
      <c r="A165">
        <v>188</v>
      </c>
      <c r="B165" t="s">
        <v>61</v>
      </c>
      <c r="C165" t="s">
        <v>62</v>
      </c>
      <c r="D165" t="s">
        <v>2185</v>
      </c>
      <c r="E165" t="s">
        <v>2186</v>
      </c>
      <c r="F165">
        <v>2002</v>
      </c>
      <c r="G165" t="s">
        <v>1089</v>
      </c>
      <c r="H165" t="s">
        <v>1046</v>
      </c>
      <c r="I165" t="s">
        <v>63</v>
      </c>
      <c r="J165" t="s">
        <v>15</v>
      </c>
      <c r="K165" t="s">
        <v>16</v>
      </c>
      <c r="L165" t="s">
        <v>1221</v>
      </c>
      <c r="M165" t="s">
        <v>1222</v>
      </c>
      <c r="N165" t="s">
        <v>1585</v>
      </c>
      <c r="O165">
        <v>10</v>
      </c>
      <c r="R165" t="s">
        <v>1050</v>
      </c>
      <c r="V165">
        <v>1</v>
      </c>
      <c r="W165" t="s">
        <v>2187</v>
      </c>
      <c r="Z165" t="s">
        <v>1050</v>
      </c>
      <c r="AA165" t="s">
        <v>9</v>
      </c>
      <c r="AB165" t="s">
        <v>2188</v>
      </c>
      <c r="AC165" t="s">
        <v>2189</v>
      </c>
      <c r="AD165">
        <v>10</v>
      </c>
      <c r="AE165">
        <v>0</v>
      </c>
      <c r="AF165">
        <v>2.1463255768624798E-3</v>
      </c>
      <c r="AG165">
        <v>931</v>
      </c>
      <c r="AH165">
        <v>17</v>
      </c>
      <c r="AI165">
        <v>2.2466716546483698E-3</v>
      </c>
      <c r="AJ165" t="s">
        <v>1052</v>
      </c>
      <c r="AK165" t="s">
        <v>1135</v>
      </c>
      <c r="AL165" t="b">
        <v>0</v>
      </c>
    </row>
    <row r="166" spans="1:38" x14ac:dyDescent="0.2">
      <c r="A166">
        <v>190</v>
      </c>
      <c r="B166" t="s">
        <v>2190</v>
      </c>
      <c r="C166" t="s">
        <v>2191</v>
      </c>
      <c r="D166" t="s">
        <v>2192</v>
      </c>
      <c r="E166" t="s">
        <v>2193</v>
      </c>
      <c r="F166">
        <v>1916</v>
      </c>
      <c r="G166" t="s">
        <v>1089</v>
      </c>
      <c r="H166" t="s">
        <v>1046</v>
      </c>
      <c r="I166" t="s">
        <v>2194</v>
      </c>
      <c r="J166" t="s">
        <v>2195</v>
      </c>
      <c r="K166" t="s">
        <v>624</v>
      </c>
      <c r="L166" t="s">
        <v>1115</v>
      </c>
      <c r="M166" t="s">
        <v>1116</v>
      </c>
      <c r="N166" t="s">
        <v>1973</v>
      </c>
      <c r="O166">
        <v>13</v>
      </c>
      <c r="R166" t="s">
        <v>1050</v>
      </c>
      <c r="T166">
        <v>1</v>
      </c>
      <c r="U166">
        <v>48539820</v>
      </c>
      <c r="V166">
        <v>1</v>
      </c>
      <c r="W166" t="s">
        <v>2196</v>
      </c>
      <c r="Z166" t="s">
        <v>2197</v>
      </c>
      <c r="AA166" t="s">
        <v>9</v>
      </c>
      <c r="AB166" t="s">
        <v>2198</v>
      </c>
      <c r="AC166" t="s">
        <v>2198</v>
      </c>
      <c r="AD166">
        <v>6</v>
      </c>
      <c r="AE166">
        <v>0</v>
      </c>
      <c r="AF166">
        <v>1.31139562248967E-3</v>
      </c>
      <c r="AG166">
        <v>928</v>
      </c>
      <c r="AH166">
        <v>9</v>
      </c>
      <c r="AI166">
        <v>1.7136622346417599E-3</v>
      </c>
      <c r="AJ166" t="s">
        <v>1052</v>
      </c>
      <c r="AK166" t="s">
        <v>1063</v>
      </c>
      <c r="AL166" t="b">
        <v>0</v>
      </c>
    </row>
    <row r="167" spans="1:38" x14ac:dyDescent="0.2">
      <c r="A167">
        <v>191</v>
      </c>
      <c r="B167" t="s">
        <v>635</v>
      </c>
      <c r="C167" t="s">
        <v>636</v>
      </c>
      <c r="D167" t="s">
        <v>2199</v>
      </c>
      <c r="E167" t="s">
        <v>2200</v>
      </c>
      <c r="F167">
        <v>2012</v>
      </c>
      <c r="G167" t="s">
        <v>1089</v>
      </c>
      <c r="H167" t="s">
        <v>1046</v>
      </c>
      <c r="I167" t="s">
        <v>638</v>
      </c>
      <c r="J167" t="s">
        <v>637</v>
      </c>
      <c r="K167" t="s">
        <v>300</v>
      </c>
      <c r="L167" t="s">
        <v>1221</v>
      </c>
      <c r="M167" t="s">
        <v>1222</v>
      </c>
      <c r="N167" t="s">
        <v>1223</v>
      </c>
      <c r="O167">
        <v>54</v>
      </c>
      <c r="P167">
        <v>2154128</v>
      </c>
      <c r="Q167">
        <v>2</v>
      </c>
      <c r="R167" t="s">
        <v>2201</v>
      </c>
      <c r="V167">
        <v>1</v>
      </c>
      <c r="W167" t="s">
        <v>2202</v>
      </c>
      <c r="Z167" t="s">
        <v>1050</v>
      </c>
      <c r="AA167" t="s">
        <v>9</v>
      </c>
      <c r="AB167" t="s">
        <v>2203</v>
      </c>
      <c r="AC167" t="s">
        <v>2204</v>
      </c>
      <c r="AD167">
        <v>6</v>
      </c>
      <c r="AE167">
        <v>0</v>
      </c>
      <c r="AF167">
        <v>1.2485557893337901E-3</v>
      </c>
      <c r="AG167">
        <v>797</v>
      </c>
      <c r="AH167">
        <v>5</v>
      </c>
      <c r="AI167">
        <v>1.43143649794218E-3</v>
      </c>
      <c r="AJ167" t="s">
        <v>1052</v>
      </c>
      <c r="AK167" t="s">
        <v>1135</v>
      </c>
      <c r="AL167" t="b">
        <v>0</v>
      </c>
    </row>
    <row r="168" spans="1:38" x14ac:dyDescent="0.2">
      <c r="A168">
        <v>192</v>
      </c>
      <c r="B168" t="s">
        <v>484</v>
      </c>
      <c r="C168" t="s">
        <v>485</v>
      </c>
      <c r="D168" t="s">
        <v>2205</v>
      </c>
      <c r="E168" t="s">
        <v>2206</v>
      </c>
      <c r="F168">
        <v>2013</v>
      </c>
      <c r="G168" t="s">
        <v>1045</v>
      </c>
      <c r="H168" t="s">
        <v>1046</v>
      </c>
      <c r="I168" t="s">
        <v>486</v>
      </c>
      <c r="J168" t="s">
        <v>269</v>
      </c>
      <c r="K168" t="s">
        <v>6</v>
      </c>
      <c r="L168" t="s">
        <v>1158</v>
      </c>
      <c r="M168" t="s">
        <v>1159</v>
      </c>
      <c r="N168" t="s">
        <v>1344</v>
      </c>
      <c r="O168">
        <v>56</v>
      </c>
      <c r="P168">
        <v>1870000</v>
      </c>
      <c r="Q168">
        <v>2</v>
      </c>
      <c r="R168" t="s">
        <v>2207</v>
      </c>
      <c r="W168" t="s">
        <v>1050</v>
      </c>
      <c r="Z168" t="s">
        <v>1050</v>
      </c>
      <c r="AB168" t="s">
        <v>2208</v>
      </c>
      <c r="AC168" t="s">
        <v>2209</v>
      </c>
      <c r="AD168">
        <v>6</v>
      </c>
      <c r="AE168">
        <v>0.16666666666666599</v>
      </c>
      <c r="AF168">
        <v>1.69151814304999E-3</v>
      </c>
      <c r="AG168">
        <v>4213</v>
      </c>
      <c r="AH168">
        <v>10</v>
      </c>
      <c r="AI168">
        <v>1.4661460209554999E-3</v>
      </c>
      <c r="AJ168" t="s">
        <v>1052</v>
      </c>
      <c r="AK168" t="s">
        <v>1053</v>
      </c>
      <c r="AL168" t="b">
        <v>0</v>
      </c>
    </row>
    <row r="169" spans="1:38" x14ac:dyDescent="0.2">
      <c r="A169">
        <v>193</v>
      </c>
      <c r="B169" t="s">
        <v>2210</v>
      </c>
      <c r="C169" t="s">
        <v>2211</v>
      </c>
      <c r="E169" t="s">
        <v>2212</v>
      </c>
      <c r="F169">
        <v>1972</v>
      </c>
      <c r="G169" t="s">
        <v>1089</v>
      </c>
      <c r="H169" t="s">
        <v>1046</v>
      </c>
      <c r="I169" t="s">
        <v>64</v>
      </c>
      <c r="J169" t="s">
        <v>15</v>
      </c>
      <c r="K169" t="s">
        <v>16</v>
      </c>
      <c r="L169" t="s">
        <v>1074</v>
      </c>
      <c r="M169" t="s">
        <v>1075</v>
      </c>
      <c r="N169" t="s">
        <v>1993</v>
      </c>
      <c r="O169">
        <v>16</v>
      </c>
      <c r="R169" t="s">
        <v>1050</v>
      </c>
      <c r="T169">
        <v>1</v>
      </c>
      <c r="W169" t="s">
        <v>2213</v>
      </c>
      <c r="Z169" t="s">
        <v>1050</v>
      </c>
      <c r="AB169" t="s">
        <v>2214</v>
      </c>
      <c r="AC169" t="s">
        <v>2215</v>
      </c>
      <c r="AD169">
        <v>6</v>
      </c>
      <c r="AE169">
        <v>0.16666666666666599</v>
      </c>
      <c r="AF169">
        <v>1.2926763375606799E-3</v>
      </c>
      <c r="AG169">
        <v>2900</v>
      </c>
      <c r="AH169">
        <v>6</v>
      </c>
      <c r="AI169">
        <v>1.32467343412713E-3</v>
      </c>
      <c r="AJ169" t="s">
        <v>1052</v>
      </c>
      <c r="AK169" t="s">
        <v>1053</v>
      </c>
      <c r="AL169" t="b">
        <v>0</v>
      </c>
    </row>
    <row r="170" spans="1:38" ht="409" x14ac:dyDescent="0.2">
      <c r="A170">
        <v>194</v>
      </c>
      <c r="B170" t="s">
        <v>65</v>
      </c>
      <c r="C170" t="s">
        <v>66</v>
      </c>
      <c r="D170" t="s">
        <v>2216</v>
      </c>
      <c r="E170" s="1" t="s">
        <v>2217</v>
      </c>
      <c r="F170">
        <v>2015</v>
      </c>
      <c r="G170" t="s">
        <v>1045</v>
      </c>
      <c r="H170" t="s">
        <v>1046</v>
      </c>
      <c r="I170" t="s">
        <v>67</v>
      </c>
      <c r="K170" t="s">
        <v>68</v>
      </c>
      <c r="L170" t="s">
        <v>1130</v>
      </c>
      <c r="M170" t="s">
        <v>1131</v>
      </c>
      <c r="N170" t="s">
        <v>1132</v>
      </c>
      <c r="Q170">
        <v>0</v>
      </c>
      <c r="R170" t="s">
        <v>1050</v>
      </c>
      <c r="W170" t="s">
        <v>1050</v>
      </c>
      <c r="Z170" t="s">
        <v>1050</v>
      </c>
      <c r="AB170" t="s">
        <v>2218</v>
      </c>
      <c r="AC170" t="s">
        <v>2219</v>
      </c>
      <c r="AD170">
        <v>4</v>
      </c>
      <c r="AE170">
        <v>0</v>
      </c>
      <c r="AF170">
        <v>1.0417214686939901E-3</v>
      </c>
      <c r="AG170">
        <v>3098</v>
      </c>
      <c r="AH170">
        <v>1</v>
      </c>
      <c r="AI170">
        <v>1.1442096826684699E-3</v>
      </c>
      <c r="AJ170" t="s">
        <v>2220</v>
      </c>
      <c r="AK170" t="s">
        <v>1135</v>
      </c>
      <c r="AL170" t="b">
        <v>0</v>
      </c>
    </row>
    <row r="171" spans="1:38" x14ac:dyDescent="0.2">
      <c r="A171">
        <v>195</v>
      </c>
      <c r="B171" t="s">
        <v>2221</v>
      </c>
      <c r="C171" t="s">
        <v>2222</v>
      </c>
      <c r="D171" t="s">
        <v>2223</v>
      </c>
      <c r="E171" t="s">
        <v>2224</v>
      </c>
      <c r="F171">
        <v>1955</v>
      </c>
      <c r="G171" t="s">
        <v>1045</v>
      </c>
      <c r="H171" t="s">
        <v>1095</v>
      </c>
      <c r="I171" t="s">
        <v>2225</v>
      </c>
      <c r="J171" t="s">
        <v>2226</v>
      </c>
      <c r="K171" t="s">
        <v>14</v>
      </c>
      <c r="L171" t="s">
        <v>1115</v>
      </c>
      <c r="M171" t="s">
        <v>1116</v>
      </c>
      <c r="N171" t="s">
        <v>2227</v>
      </c>
      <c r="O171">
        <v>13</v>
      </c>
      <c r="R171" t="s">
        <v>1050</v>
      </c>
      <c r="S171">
        <v>159732629</v>
      </c>
      <c r="T171">
        <v>10</v>
      </c>
      <c r="W171" t="s">
        <v>1050</v>
      </c>
      <c r="Z171" t="s">
        <v>2228</v>
      </c>
      <c r="AB171" t="s">
        <v>2229</v>
      </c>
      <c r="AC171" t="s">
        <v>2229</v>
      </c>
      <c r="AD171">
        <v>4</v>
      </c>
      <c r="AE171">
        <v>0.25</v>
      </c>
      <c r="AF171">
        <v>8.1202280747543301E-4</v>
      </c>
      <c r="AG171">
        <v>2107</v>
      </c>
      <c r="AH171">
        <v>1</v>
      </c>
      <c r="AI171">
        <v>1.47474375123241E-3</v>
      </c>
      <c r="AJ171" t="s">
        <v>1052</v>
      </c>
      <c r="AK171" t="s">
        <v>1063</v>
      </c>
      <c r="AL171" t="b">
        <v>0</v>
      </c>
    </row>
    <row r="172" spans="1:38" x14ac:dyDescent="0.2">
      <c r="A172">
        <v>196</v>
      </c>
      <c r="B172" s="2" t="s">
        <v>2230</v>
      </c>
      <c r="C172" t="s">
        <v>2231</v>
      </c>
      <c r="D172" t="s">
        <v>2232</v>
      </c>
      <c r="E172" t="s">
        <v>2233</v>
      </c>
      <c r="F172">
        <v>1996</v>
      </c>
      <c r="G172" t="s">
        <v>1089</v>
      </c>
      <c r="H172" t="s">
        <v>1046</v>
      </c>
      <c r="I172" t="s">
        <v>2234</v>
      </c>
      <c r="J172" t="s">
        <v>979</v>
      </c>
      <c r="K172" t="s">
        <v>978</v>
      </c>
      <c r="L172" t="s">
        <v>1074</v>
      </c>
      <c r="M172" t="s">
        <v>1075</v>
      </c>
      <c r="N172" t="s">
        <v>1076</v>
      </c>
      <c r="O172">
        <v>10</v>
      </c>
      <c r="R172" t="s">
        <v>1050</v>
      </c>
      <c r="W172" t="s">
        <v>2235</v>
      </c>
      <c r="Z172" t="s">
        <v>1050</v>
      </c>
      <c r="AB172" t="s">
        <v>2236</v>
      </c>
      <c r="AC172" t="s">
        <v>2236</v>
      </c>
      <c r="AD172">
        <v>13</v>
      </c>
      <c r="AE172">
        <v>7.6923076923076802E-2</v>
      </c>
      <c r="AF172">
        <v>2.69918041368677E-3</v>
      </c>
      <c r="AG172">
        <v>3403</v>
      </c>
      <c r="AH172">
        <v>14</v>
      </c>
      <c r="AI172">
        <v>2.6382002212022699E-3</v>
      </c>
      <c r="AJ172" t="s">
        <v>1052</v>
      </c>
      <c r="AK172" t="s">
        <v>1053</v>
      </c>
      <c r="AL172" t="b">
        <v>0</v>
      </c>
    </row>
    <row r="173" spans="1:38" x14ac:dyDescent="0.2">
      <c r="A173">
        <v>197</v>
      </c>
      <c r="B173" t="s">
        <v>2237</v>
      </c>
      <c r="C173" t="s">
        <v>2238</v>
      </c>
      <c r="D173" t="s">
        <v>2239</v>
      </c>
      <c r="E173" t="s">
        <v>2240</v>
      </c>
      <c r="F173">
        <v>1955</v>
      </c>
      <c r="G173" t="s">
        <v>1089</v>
      </c>
      <c r="H173" t="s">
        <v>1046</v>
      </c>
      <c r="I173" t="s">
        <v>2241</v>
      </c>
      <c r="J173" t="s">
        <v>2242</v>
      </c>
      <c r="K173" t="s">
        <v>28</v>
      </c>
      <c r="L173" t="s">
        <v>1059</v>
      </c>
      <c r="M173" t="s">
        <v>1060</v>
      </c>
      <c r="N173" t="s">
        <v>1243</v>
      </c>
      <c r="O173">
        <v>13</v>
      </c>
      <c r="P173">
        <v>3070890</v>
      </c>
      <c r="Q173">
        <v>1</v>
      </c>
      <c r="R173" t="s">
        <v>2243</v>
      </c>
      <c r="W173" t="s">
        <v>1244</v>
      </c>
      <c r="Z173" t="s">
        <v>1050</v>
      </c>
      <c r="AB173" t="s">
        <v>2244</v>
      </c>
      <c r="AC173" t="s">
        <v>2244</v>
      </c>
      <c r="AD173">
        <v>6</v>
      </c>
      <c r="AE173">
        <v>0.33333333333333298</v>
      </c>
      <c r="AF173">
        <v>1.1887241152363E-3</v>
      </c>
      <c r="AG173">
        <v>8335</v>
      </c>
      <c r="AH173">
        <v>2</v>
      </c>
      <c r="AI173">
        <v>1.3515320064707199E-3</v>
      </c>
      <c r="AJ173" t="s">
        <v>1052</v>
      </c>
      <c r="AK173" t="s">
        <v>1063</v>
      </c>
      <c r="AL173" t="b">
        <v>0</v>
      </c>
    </row>
    <row r="174" spans="1:38" x14ac:dyDescent="0.2">
      <c r="A174">
        <v>198</v>
      </c>
      <c r="B174" t="s">
        <v>957</v>
      </c>
      <c r="C174" t="s">
        <v>958</v>
      </c>
      <c r="E174" t="s">
        <v>2245</v>
      </c>
      <c r="G174" t="s">
        <v>1089</v>
      </c>
      <c r="H174" t="s">
        <v>1046</v>
      </c>
      <c r="I174" t="s">
        <v>947</v>
      </c>
      <c r="J174" t="s">
        <v>31</v>
      </c>
      <c r="K174" t="s">
        <v>16</v>
      </c>
      <c r="L174" t="s">
        <v>1115</v>
      </c>
      <c r="M174" t="s">
        <v>1116</v>
      </c>
      <c r="N174" t="s">
        <v>1360</v>
      </c>
      <c r="O174">
        <v>14</v>
      </c>
      <c r="R174" t="s">
        <v>1050</v>
      </c>
      <c r="V174">
        <v>1</v>
      </c>
      <c r="W174" t="s">
        <v>2246</v>
      </c>
      <c r="Z174" t="s">
        <v>1050</v>
      </c>
      <c r="AA174" t="s">
        <v>9</v>
      </c>
      <c r="AB174" t="s">
        <v>2247</v>
      </c>
      <c r="AC174" t="s">
        <v>2247</v>
      </c>
      <c r="AD174">
        <v>7</v>
      </c>
      <c r="AE174">
        <v>0</v>
      </c>
      <c r="AF174">
        <v>1.58896824438154E-3</v>
      </c>
      <c r="AG174">
        <v>146</v>
      </c>
      <c r="AH174">
        <v>13</v>
      </c>
      <c r="AI174">
        <v>1.98216628126571E-3</v>
      </c>
      <c r="AJ174" t="s">
        <v>1052</v>
      </c>
      <c r="AK174" t="s">
        <v>1063</v>
      </c>
      <c r="AL174" t="b">
        <v>0</v>
      </c>
    </row>
    <row r="175" spans="1:38" x14ac:dyDescent="0.2">
      <c r="A175">
        <v>199</v>
      </c>
      <c r="B175" t="s">
        <v>2248</v>
      </c>
      <c r="C175" t="s">
        <v>2249</v>
      </c>
      <c r="D175" t="s">
        <v>2250</v>
      </c>
      <c r="E175" t="s">
        <v>2251</v>
      </c>
      <c r="G175" t="s">
        <v>1045</v>
      </c>
      <c r="H175" t="s">
        <v>1046</v>
      </c>
      <c r="I175" t="s">
        <v>2252</v>
      </c>
      <c r="J175" t="s">
        <v>979</v>
      </c>
      <c r="K175" t="s">
        <v>978</v>
      </c>
      <c r="L175" t="s">
        <v>1158</v>
      </c>
      <c r="M175" t="s">
        <v>1480</v>
      </c>
      <c r="N175" t="s">
        <v>1942</v>
      </c>
      <c r="O175">
        <v>55</v>
      </c>
      <c r="R175" t="s">
        <v>1050</v>
      </c>
      <c r="S175">
        <v>40263271</v>
      </c>
      <c r="T175">
        <v>4</v>
      </c>
      <c r="W175" t="s">
        <v>1050</v>
      </c>
      <c r="Z175" t="s">
        <v>2253</v>
      </c>
      <c r="AB175" t="s">
        <v>2254</v>
      </c>
      <c r="AC175" t="s">
        <v>2254</v>
      </c>
      <c r="AD175">
        <v>8</v>
      </c>
      <c r="AE175">
        <v>0</v>
      </c>
      <c r="AF175">
        <v>1.8703586244251901E-3</v>
      </c>
      <c r="AG175">
        <v>96</v>
      </c>
      <c r="AH175">
        <v>17</v>
      </c>
      <c r="AI175">
        <v>1.53137393833256E-3</v>
      </c>
      <c r="AJ175" t="s">
        <v>1052</v>
      </c>
      <c r="AK175" t="s">
        <v>1053</v>
      </c>
      <c r="AL175" t="b">
        <v>0</v>
      </c>
    </row>
    <row r="176" spans="1:38" x14ac:dyDescent="0.2">
      <c r="A176">
        <v>200</v>
      </c>
      <c r="B176" s="2" t="s">
        <v>2255</v>
      </c>
      <c r="C176" t="s">
        <v>2256</v>
      </c>
      <c r="E176" t="s">
        <v>2257</v>
      </c>
      <c r="F176">
        <v>1993</v>
      </c>
      <c r="G176" t="s">
        <v>1635</v>
      </c>
      <c r="H176" t="s">
        <v>1046</v>
      </c>
      <c r="I176" t="s">
        <v>2258</v>
      </c>
      <c r="J176" t="s">
        <v>19</v>
      </c>
      <c r="K176" t="s">
        <v>6</v>
      </c>
      <c r="L176" t="s">
        <v>1205</v>
      </c>
      <c r="M176" t="s">
        <v>1206</v>
      </c>
      <c r="N176" t="s">
        <v>1548</v>
      </c>
      <c r="O176">
        <v>8</v>
      </c>
      <c r="P176">
        <v>20000000</v>
      </c>
      <c r="Q176">
        <v>1</v>
      </c>
      <c r="R176" t="s">
        <v>2259</v>
      </c>
      <c r="U176">
        <v>44000000</v>
      </c>
      <c r="V176">
        <v>1</v>
      </c>
      <c r="W176" t="s">
        <v>2260</v>
      </c>
      <c r="Z176" t="s">
        <v>1050</v>
      </c>
      <c r="AA176" t="s">
        <v>9</v>
      </c>
      <c r="AB176" t="s">
        <v>2261</v>
      </c>
      <c r="AC176" t="s">
        <v>2262</v>
      </c>
      <c r="AD176">
        <v>6</v>
      </c>
      <c r="AE176">
        <v>0</v>
      </c>
      <c r="AF176">
        <v>1.51591974287309E-3</v>
      </c>
      <c r="AG176">
        <v>884</v>
      </c>
      <c r="AH176">
        <v>12</v>
      </c>
      <c r="AI176">
        <v>1.4199206684262901E-3</v>
      </c>
      <c r="AJ176" t="s">
        <v>1052</v>
      </c>
      <c r="AK176" t="s">
        <v>1053</v>
      </c>
      <c r="AL176" t="b">
        <v>0</v>
      </c>
    </row>
    <row r="177" spans="1:38" x14ac:dyDescent="0.2">
      <c r="A177">
        <v>201</v>
      </c>
      <c r="B177" t="s">
        <v>2263</v>
      </c>
      <c r="C177" t="s">
        <v>2264</v>
      </c>
      <c r="D177" t="s">
        <v>2265</v>
      </c>
      <c r="E177" t="s">
        <v>2266</v>
      </c>
      <c r="F177">
        <v>2002</v>
      </c>
      <c r="G177" t="s">
        <v>1045</v>
      </c>
      <c r="H177" t="s">
        <v>1046</v>
      </c>
      <c r="I177" t="s">
        <v>2267</v>
      </c>
      <c r="J177" t="s">
        <v>2226</v>
      </c>
      <c r="K177" t="s">
        <v>14</v>
      </c>
      <c r="L177" t="s">
        <v>1205</v>
      </c>
      <c r="M177" t="s">
        <v>1206</v>
      </c>
      <c r="N177" t="s">
        <v>1207</v>
      </c>
      <c r="O177">
        <v>11</v>
      </c>
      <c r="R177" t="s">
        <v>1050</v>
      </c>
      <c r="W177" t="s">
        <v>1050</v>
      </c>
      <c r="Z177" t="s">
        <v>1050</v>
      </c>
      <c r="AB177" t="s">
        <v>2268</v>
      </c>
      <c r="AC177" t="s">
        <v>2268</v>
      </c>
      <c r="AD177">
        <v>7</v>
      </c>
      <c r="AE177">
        <v>0.28571428571428498</v>
      </c>
      <c r="AF177">
        <v>1.4316167713486201E-3</v>
      </c>
      <c r="AG177">
        <v>6781</v>
      </c>
      <c r="AH177">
        <v>5</v>
      </c>
      <c r="AI177">
        <v>1.6500620990448E-3</v>
      </c>
      <c r="AJ177" t="s">
        <v>1052</v>
      </c>
      <c r="AK177" t="s">
        <v>1053</v>
      </c>
      <c r="AL177" t="b">
        <v>0</v>
      </c>
    </row>
    <row r="178" spans="1:38" x14ac:dyDescent="0.2">
      <c r="A178">
        <v>202</v>
      </c>
      <c r="B178" t="s">
        <v>2269</v>
      </c>
      <c r="C178" t="s">
        <v>2270</v>
      </c>
      <c r="D178" t="s">
        <v>2271</v>
      </c>
      <c r="E178" t="s">
        <v>2272</v>
      </c>
      <c r="F178">
        <v>1961</v>
      </c>
      <c r="G178" t="s">
        <v>1045</v>
      </c>
      <c r="H178" t="s">
        <v>1046</v>
      </c>
      <c r="I178" t="s">
        <v>2273</v>
      </c>
      <c r="J178" t="s">
        <v>49</v>
      </c>
      <c r="K178" t="s">
        <v>6</v>
      </c>
      <c r="L178" t="s">
        <v>1083</v>
      </c>
      <c r="M178" t="s">
        <v>1084</v>
      </c>
      <c r="N178" t="s">
        <v>1084</v>
      </c>
      <c r="O178">
        <v>6</v>
      </c>
      <c r="R178" t="s">
        <v>1050</v>
      </c>
      <c r="T178">
        <v>2</v>
      </c>
      <c r="V178">
        <v>1</v>
      </c>
      <c r="W178" t="s">
        <v>1050</v>
      </c>
      <c r="Z178" t="s">
        <v>1050</v>
      </c>
      <c r="AA178" t="s">
        <v>9</v>
      </c>
      <c r="AB178" t="s">
        <v>2274</v>
      </c>
      <c r="AC178" t="s">
        <v>2274</v>
      </c>
      <c r="AD178">
        <v>7</v>
      </c>
      <c r="AE178">
        <v>0</v>
      </c>
      <c r="AF178">
        <v>1.58569223945388E-3</v>
      </c>
      <c r="AG178">
        <v>14</v>
      </c>
      <c r="AH178">
        <v>13</v>
      </c>
      <c r="AI178">
        <v>1.3682781899806301E-3</v>
      </c>
      <c r="AJ178" t="s">
        <v>1052</v>
      </c>
      <c r="AK178" t="s">
        <v>1063</v>
      </c>
      <c r="AL178" t="b">
        <v>0</v>
      </c>
    </row>
    <row r="179" spans="1:38" x14ac:dyDescent="0.2">
      <c r="A179">
        <v>203</v>
      </c>
      <c r="B179" t="s">
        <v>2275</v>
      </c>
      <c r="C179" t="s">
        <v>2276</v>
      </c>
      <c r="D179" t="s">
        <v>2277</v>
      </c>
      <c r="E179" t="s">
        <v>2278</v>
      </c>
      <c r="F179">
        <v>2003</v>
      </c>
      <c r="G179" t="s">
        <v>1045</v>
      </c>
      <c r="H179" t="s">
        <v>1046</v>
      </c>
      <c r="I179" t="s">
        <v>69</v>
      </c>
      <c r="K179" t="s">
        <v>69</v>
      </c>
      <c r="L179" t="s">
        <v>1205</v>
      </c>
      <c r="M179" t="s">
        <v>1206</v>
      </c>
      <c r="N179" t="s">
        <v>1207</v>
      </c>
      <c r="O179">
        <v>59</v>
      </c>
      <c r="P179">
        <v>7223975</v>
      </c>
      <c r="Q179">
        <v>4</v>
      </c>
      <c r="R179" t="s">
        <v>1050</v>
      </c>
      <c r="S179">
        <v>261430457</v>
      </c>
      <c r="T179">
        <v>4</v>
      </c>
      <c r="W179" t="s">
        <v>1050</v>
      </c>
      <c r="Z179" t="s">
        <v>2279</v>
      </c>
      <c r="AB179" t="s">
        <v>2280</v>
      </c>
      <c r="AC179" t="s">
        <v>2281</v>
      </c>
      <c r="AD179">
        <v>5</v>
      </c>
      <c r="AE179">
        <v>0.4</v>
      </c>
      <c r="AF179">
        <v>1.0273680757384501E-3</v>
      </c>
      <c r="AG179">
        <v>3489</v>
      </c>
      <c r="AH179">
        <v>3</v>
      </c>
      <c r="AI179">
        <v>1.1868349273519499E-3</v>
      </c>
      <c r="AJ179" t="s">
        <v>1052</v>
      </c>
      <c r="AK179" t="s">
        <v>1053</v>
      </c>
      <c r="AL179" t="b">
        <v>0</v>
      </c>
    </row>
    <row r="180" spans="1:38" x14ac:dyDescent="0.2">
      <c r="A180">
        <v>205</v>
      </c>
      <c r="B180" t="s">
        <v>2282</v>
      </c>
      <c r="C180" t="s">
        <v>2283</v>
      </c>
      <c r="D180" t="s">
        <v>2284</v>
      </c>
      <c r="E180" t="s">
        <v>2285</v>
      </c>
      <c r="F180">
        <v>2000</v>
      </c>
      <c r="G180" t="s">
        <v>1089</v>
      </c>
      <c r="H180" t="s">
        <v>1046</v>
      </c>
      <c r="I180" t="s">
        <v>2286</v>
      </c>
      <c r="J180" t="s">
        <v>2287</v>
      </c>
      <c r="K180" t="s">
        <v>791</v>
      </c>
      <c r="L180" t="s">
        <v>1059</v>
      </c>
      <c r="M180" t="s">
        <v>1060</v>
      </c>
      <c r="N180" t="s">
        <v>1090</v>
      </c>
      <c r="O180">
        <v>59</v>
      </c>
      <c r="R180" t="s">
        <v>1050</v>
      </c>
      <c r="V180">
        <v>1</v>
      </c>
      <c r="W180" t="s">
        <v>2288</v>
      </c>
      <c r="Z180" t="s">
        <v>1050</v>
      </c>
      <c r="AA180" t="s">
        <v>9</v>
      </c>
      <c r="AB180" t="s">
        <v>2289</v>
      </c>
      <c r="AC180" t="s">
        <v>2290</v>
      </c>
      <c r="AD180">
        <v>6</v>
      </c>
      <c r="AE180">
        <v>0.5</v>
      </c>
      <c r="AF180">
        <v>1.2340801556139399E-3</v>
      </c>
      <c r="AG180">
        <v>837</v>
      </c>
      <c r="AH180">
        <v>5</v>
      </c>
      <c r="AI180">
        <v>1.35063766193317E-3</v>
      </c>
      <c r="AJ180" t="s">
        <v>1052</v>
      </c>
      <c r="AK180" t="s">
        <v>1063</v>
      </c>
      <c r="AL180" t="b">
        <v>0</v>
      </c>
    </row>
    <row r="181" spans="1:38" x14ac:dyDescent="0.2">
      <c r="A181">
        <v>206</v>
      </c>
      <c r="B181" t="s">
        <v>2291</v>
      </c>
      <c r="C181" t="s">
        <v>2292</v>
      </c>
      <c r="D181" t="s">
        <v>2293</v>
      </c>
      <c r="E181" t="s">
        <v>2294</v>
      </c>
      <c r="G181" t="s">
        <v>1045</v>
      </c>
      <c r="H181" t="s">
        <v>1046</v>
      </c>
      <c r="I181" t="s">
        <v>30</v>
      </c>
      <c r="J181" t="s">
        <v>31</v>
      </c>
      <c r="K181" t="s">
        <v>16</v>
      </c>
      <c r="L181" t="s">
        <v>1074</v>
      </c>
      <c r="M181" t="s">
        <v>1075</v>
      </c>
      <c r="N181" t="s">
        <v>1076</v>
      </c>
      <c r="O181">
        <v>2</v>
      </c>
      <c r="R181" t="s">
        <v>1050</v>
      </c>
      <c r="T181">
        <v>1</v>
      </c>
      <c r="W181" t="s">
        <v>1050</v>
      </c>
      <c r="Z181" t="s">
        <v>1050</v>
      </c>
      <c r="AB181" t="s">
        <v>2295</v>
      </c>
      <c r="AC181" t="s">
        <v>2295</v>
      </c>
      <c r="AD181">
        <v>10</v>
      </c>
      <c r="AE181">
        <v>0</v>
      </c>
      <c r="AF181">
        <v>2.4390332365369699E-3</v>
      </c>
      <c r="AG181">
        <v>2982</v>
      </c>
      <c r="AH181">
        <v>22</v>
      </c>
      <c r="AI181">
        <v>2.23418168648482E-3</v>
      </c>
      <c r="AJ181" t="s">
        <v>1052</v>
      </c>
      <c r="AK181" t="s">
        <v>1053</v>
      </c>
      <c r="AL181" t="b">
        <v>0</v>
      </c>
    </row>
    <row r="182" spans="1:38" x14ac:dyDescent="0.2">
      <c r="A182">
        <v>207</v>
      </c>
      <c r="B182" t="s">
        <v>2296</v>
      </c>
      <c r="C182" t="s">
        <v>2297</v>
      </c>
      <c r="D182" t="s">
        <v>2298</v>
      </c>
      <c r="E182" t="s">
        <v>2299</v>
      </c>
      <c r="F182">
        <v>2006</v>
      </c>
      <c r="G182" t="s">
        <v>1045</v>
      </c>
      <c r="H182" t="s">
        <v>1046</v>
      </c>
      <c r="I182" t="s">
        <v>608</v>
      </c>
      <c r="J182" t="s">
        <v>13</v>
      </c>
      <c r="K182" t="s">
        <v>6</v>
      </c>
      <c r="L182" t="s">
        <v>1047</v>
      </c>
      <c r="M182" t="s">
        <v>1048</v>
      </c>
      <c r="N182" t="s">
        <v>1843</v>
      </c>
      <c r="O182">
        <v>59</v>
      </c>
      <c r="P182">
        <v>500000</v>
      </c>
      <c r="Q182">
        <v>1</v>
      </c>
      <c r="R182" t="s">
        <v>2300</v>
      </c>
      <c r="W182" t="s">
        <v>1050</v>
      </c>
      <c r="Z182" t="s">
        <v>1050</v>
      </c>
      <c r="AB182" t="s">
        <v>2301</v>
      </c>
      <c r="AC182" t="s">
        <v>2302</v>
      </c>
      <c r="AD182">
        <v>2</v>
      </c>
      <c r="AE182">
        <v>0</v>
      </c>
      <c r="AF182">
        <v>6.1778358813129801E-4</v>
      </c>
      <c r="AG182">
        <v>108</v>
      </c>
      <c r="AH182">
        <v>0</v>
      </c>
      <c r="AI182">
        <v>8.8200183184671205E-4</v>
      </c>
      <c r="AJ182" t="s">
        <v>1052</v>
      </c>
      <c r="AK182" t="s">
        <v>1053</v>
      </c>
      <c r="AL182" t="b">
        <v>0</v>
      </c>
    </row>
    <row r="183" spans="1:38" x14ac:dyDescent="0.2">
      <c r="A183">
        <v>208</v>
      </c>
      <c r="B183" t="s">
        <v>2303</v>
      </c>
      <c r="C183" t="s">
        <v>2304</v>
      </c>
      <c r="D183" t="s">
        <v>2305</v>
      </c>
      <c r="E183" t="s">
        <v>2306</v>
      </c>
      <c r="F183">
        <v>1986</v>
      </c>
      <c r="G183" t="s">
        <v>1089</v>
      </c>
      <c r="H183" t="s">
        <v>1046</v>
      </c>
      <c r="I183" t="s">
        <v>2307</v>
      </c>
      <c r="J183" t="s">
        <v>70</v>
      </c>
      <c r="K183" t="s">
        <v>6</v>
      </c>
      <c r="L183" t="s">
        <v>1115</v>
      </c>
      <c r="M183" t="s">
        <v>1116</v>
      </c>
      <c r="N183" t="s">
        <v>1360</v>
      </c>
      <c r="O183">
        <v>13</v>
      </c>
      <c r="R183" t="s">
        <v>1050</v>
      </c>
      <c r="W183" t="s">
        <v>2308</v>
      </c>
      <c r="Z183" t="s">
        <v>1050</v>
      </c>
      <c r="AB183" t="s">
        <v>2309</v>
      </c>
      <c r="AC183" t="s">
        <v>2310</v>
      </c>
      <c r="AD183">
        <v>2</v>
      </c>
      <c r="AE183">
        <v>0</v>
      </c>
      <c r="AF183">
        <v>3.7935604703950003E-4</v>
      </c>
      <c r="AG183">
        <v>0</v>
      </c>
      <c r="AH183">
        <v>1</v>
      </c>
      <c r="AI183">
        <v>6.3417974460605402E-4</v>
      </c>
      <c r="AJ183" t="s">
        <v>1052</v>
      </c>
      <c r="AK183" t="s">
        <v>1063</v>
      </c>
      <c r="AL183" t="b">
        <v>0</v>
      </c>
    </row>
    <row r="184" spans="1:38" x14ac:dyDescent="0.2">
      <c r="A184">
        <v>209</v>
      </c>
      <c r="B184" t="s">
        <v>2311</v>
      </c>
      <c r="C184" t="s">
        <v>2312</v>
      </c>
      <c r="D184" t="s">
        <v>2313</v>
      </c>
      <c r="E184" t="s">
        <v>2314</v>
      </c>
      <c r="F184">
        <v>1956</v>
      </c>
      <c r="G184" t="s">
        <v>1089</v>
      </c>
      <c r="H184" t="s">
        <v>1046</v>
      </c>
      <c r="I184" t="s">
        <v>2315</v>
      </c>
      <c r="J184" t="s">
        <v>490</v>
      </c>
      <c r="K184" t="s">
        <v>5</v>
      </c>
      <c r="L184" t="s">
        <v>1172</v>
      </c>
      <c r="M184" t="s">
        <v>1173</v>
      </c>
      <c r="N184" t="s">
        <v>1174</v>
      </c>
      <c r="O184">
        <v>13</v>
      </c>
      <c r="R184" t="s">
        <v>1050</v>
      </c>
      <c r="S184">
        <v>42830807</v>
      </c>
      <c r="T184">
        <v>3</v>
      </c>
      <c r="W184" t="s">
        <v>2316</v>
      </c>
      <c r="Z184" t="s">
        <v>1050</v>
      </c>
      <c r="AB184" t="s">
        <v>2317</v>
      </c>
      <c r="AC184" t="s">
        <v>2317</v>
      </c>
      <c r="AD184">
        <v>7</v>
      </c>
      <c r="AE184">
        <v>0.14285714285714199</v>
      </c>
      <c r="AF184">
        <v>1.58299944123738E-3</v>
      </c>
      <c r="AG184">
        <v>403</v>
      </c>
      <c r="AH184">
        <v>14</v>
      </c>
      <c r="AI184">
        <v>1.50446983907791E-3</v>
      </c>
      <c r="AJ184" t="s">
        <v>1052</v>
      </c>
      <c r="AK184" t="s">
        <v>1063</v>
      </c>
      <c r="AL184" t="b">
        <v>0</v>
      </c>
    </row>
    <row r="185" spans="1:38" x14ac:dyDescent="0.2">
      <c r="A185">
        <v>210</v>
      </c>
      <c r="B185" t="s">
        <v>2318</v>
      </c>
      <c r="C185" t="s">
        <v>2319</v>
      </c>
      <c r="D185" t="s">
        <v>2320</v>
      </c>
      <c r="E185" t="s">
        <v>2321</v>
      </c>
      <c r="F185">
        <v>1949</v>
      </c>
      <c r="G185" t="s">
        <v>1045</v>
      </c>
      <c r="H185" t="s">
        <v>1046</v>
      </c>
      <c r="I185" t="s">
        <v>2322</v>
      </c>
      <c r="J185" t="s">
        <v>2323</v>
      </c>
      <c r="K185" t="s">
        <v>1714</v>
      </c>
      <c r="L185" t="s">
        <v>1106</v>
      </c>
      <c r="M185" t="s">
        <v>1107</v>
      </c>
      <c r="N185" t="s">
        <v>2324</v>
      </c>
      <c r="O185">
        <v>11</v>
      </c>
      <c r="R185" t="s">
        <v>1050</v>
      </c>
      <c r="W185" t="s">
        <v>1050</v>
      </c>
      <c r="Z185" t="s">
        <v>2325</v>
      </c>
      <c r="AB185" t="s">
        <v>2326</v>
      </c>
      <c r="AC185" t="s">
        <v>2326</v>
      </c>
      <c r="AD185">
        <v>6</v>
      </c>
      <c r="AE185">
        <v>0</v>
      </c>
      <c r="AF185">
        <v>1.29474275475431E-3</v>
      </c>
      <c r="AG185">
        <v>1536</v>
      </c>
      <c r="AH185">
        <v>9</v>
      </c>
      <c r="AI185">
        <v>1.5426790648876299E-3</v>
      </c>
      <c r="AJ185" t="s">
        <v>1052</v>
      </c>
      <c r="AK185" t="s">
        <v>1053</v>
      </c>
      <c r="AL185" t="b">
        <v>0</v>
      </c>
    </row>
    <row r="186" spans="1:38" x14ac:dyDescent="0.2">
      <c r="A186">
        <v>211</v>
      </c>
      <c r="B186" t="s">
        <v>881</v>
      </c>
      <c r="C186" t="s">
        <v>882</v>
      </c>
      <c r="D186" t="s">
        <v>2327</v>
      </c>
      <c r="E186" t="s">
        <v>2328</v>
      </c>
      <c r="F186">
        <v>2000</v>
      </c>
      <c r="G186" t="s">
        <v>1089</v>
      </c>
      <c r="H186" t="s">
        <v>1046</v>
      </c>
      <c r="I186" t="s">
        <v>884</v>
      </c>
      <c r="J186" t="s">
        <v>883</v>
      </c>
      <c r="K186" t="s">
        <v>5</v>
      </c>
      <c r="L186" t="s">
        <v>1047</v>
      </c>
      <c r="M186" t="s">
        <v>1048</v>
      </c>
      <c r="N186" t="s">
        <v>1049</v>
      </c>
      <c r="O186">
        <v>54</v>
      </c>
      <c r="R186" t="s">
        <v>1050</v>
      </c>
      <c r="U186">
        <v>40984221</v>
      </c>
      <c r="V186">
        <v>1</v>
      </c>
      <c r="W186" t="s">
        <v>2329</v>
      </c>
      <c r="Z186" t="s">
        <v>1050</v>
      </c>
      <c r="AA186" t="s">
        <v>9</v>
      </c>
      <c r="AB186" t="s">
        <v>2330</v>
      </c>
      <c r="AC186" t="s">
        <v>2331</v>
      </c>
      <c r="AD186">
        <v>9</v>
      </c>
      <c r="AE186">
        <v>0</v>
      </c>
      <c r="AF186">
        <v>3.0192249445041698E-3</v>
      </c>
      <c r="AG186">
        <v>472</v>
      </c>
      <c r="AH186">
        <v>22</v>
      </c>
      <c r="AI186">
        <v>2.2403827033058198E-3</v>
      </c>
      <c r="AJ186" t="s">
        <v>1052</v>
      </c>
      <c r="AK186" t="s">
        <v>1053</v>
      </c>
      <c r="AL186" t="b">
        <v>0</v>
      </c>
    </row>
    <row r="187" spans="1:38" x14ac:dyDescent="0.2">
      <c r="A187">
        <v>212</v>
      </c>
      <c r="B187" t="s">
        <v>2332</v>
      </c>
      <c r="C187" t="s">
        <v>2333</v>
      </c>
      <c r="D187" t="s">
        <v>2334</v>
      </c>
      <c r="E187" t="s">
        <v>2335</v>
      </c>
      <c r="F187">
        <v>1941</v>
      </c>
      <c r="G187" t="s">
        <v>1045</v>
      </c>
      <c r="H187" t="s">
        <v>1046</v>
      </c>
      <c r="I187" t="s">
        <v>499</v>
      </c>
      <c r="J187" t="s">
        <v>25</v>
      </c>
      <c r="K187" t="s">
        <v>6</v>
      </c>
      <c r="L187" t="s">
        <v>1083</v>
      </c>
      <c r="M187" t="s">
        <v>1084</v>
      </c>
      <c r="N187" t="s">
        <v>1084</v>
      </c>
      <c r="O187">
        <v>13</v>
      </c>
      <c r="R187" t="s">
        <v>1050</v>
      </c>
      <c r="T187">
        <v>1</v>
      </c>
      <c r="W187" t="s">
        <v>1050</v>
      </c>
      <c r="Z187" t="s">
        <v>1050</v>
      </c>
      <c r="AB187" t="s">
        <v>2336</v>
      </c>
      <c r="AC187" t="s">
        <v>2336</v>
      </c>
      <c r="AD187">
        <v>7</v>
      </c>
      <c r="AE187">
        <v>0</v>
      </c>
      <c r="AF187">
        <v>1.5470531155526699E-3</v>
      </c>
      <c r="AG187">
        <v>629</v>
      </c>
      <c r="AH187">
        <v>14</v>
      </c>
      <c r="AI187">
        <v>1.39215075429283E-3</v>
      </c>
      <c r="AJ187" t="s">
        <v>1052</v>
      </c>
      <c r="AK187" t="s">
        <v>1063</v>
      </c>
      <c r="AL187" t="b">
        <v>0</v>
      </c>
    </row>
    <row r="188" spans="1:38" x14ac:dyDescent="0.2">
      <c r="A188">
        <v>213</v>
      </c>
      <c r="B188" t="s">
        <v>2337</v>
      </c>
      <c r="C188" t="s">
        <v>2338</v>
      </c>
      <c r="D188" t="s">
        <v>2339</v>
      </c>
      <c r="E188" t="s">
        <v>2340</v>
      </c>
      <c r="F188">
        <v>1945</v>
      </c>
      <c r="G188" t="s">
        <v>1089</v>
      </c>
      <c r="H188" t="s">
        <v>1046</v>
      </c>
      <c r="I188" t="s">
        <v>903</v>
      </c>
      <c r="J188" t="s">
        <v>903</v>
      </c>
      <c r="K188" t="s">
        <v>902</v>
      </c>
      <c r="L188" t="s">
        <v>1059</v>
      </c>
      <c r="M188" t="s">
        <v>1060</v>
      </c>
      <c r="N188" t="s">
        <v>1243</v>
      </c>
      <c r="O188">
        <v>13</v>
      </c>
      <c r="R188" t="s">
        <v>1050</v>
      </c>
      <c r="S188">
        <v>198189866</v>
      </c>
      <c r="T188">
        <v>5</v>
      </c>
      <c r="W188" t="s">
        <v>2341</v>
      </c>
      <c r="Z188" t="s">
        <v>1050</v>
      </c>
      <c r="AB188" t="s">
        <v>2342</v>
      </c>
      <c r="AC188" t="s">
        <v>2342</v>
      </c>
      <c r="AD188">
        <v>10</v>
      </c>
      <c r="AE188">
        <v>9.9999999999999895E-2</v>
      </c>
      <c r="AF188">
        <v>2.0946458147023798E-3</v>
      </c>
      <c r="AG188">
        <v>3938</v>
      </c>
      <c r="AH188">
        <v>12</v>
      </c>
      <c r="AI188">
        <v>2.25906120347637E-3</v>
      </c>
      <c r="AJ188" t="s">
        <v>1052</v>
      </c>
      <c r="AK188" t="s">
        <v>1063</v>
      </c>
      <c r="AL188" t="b">
        <v>0</v>
      </c>
    </row>
    <row r="189" spans="1:38" x14ac:dyDescent="0.2">
      <c r="A189">
        <v>214</v>
      </c>
      <c r="B189" t="s">
        <v>2343</v>
      </c>
      <c r="C189" t="s">
        <v>2344</v>
      </c>
      <c r="E189" t="s">
        <v>2345</v>
      </c>
      <c r="F189">
        <v>1914</v>
      </c>
      <c r="G189" t="s">
        <v>1045</v>
      </c>
      <c r="H189" t="s">
        <v>1046</v>
      </c>
      <c r="I189" t="s">
        <v>2346</v>
      </c>
      <c r="J189" t="s">
        <v>407</v>
      </c>
      <c r="K189" t="s">
        <v>14</v>
      </c>
      <c r="L189" t="s">
        <v>1059</v>
      </c>
      <c r="M189" t="s">
        <v>1060</v>
      </c>
      <c r="N189" t="s">
        <v>2085</v>
      </c>
      <c r="O189">
        <v>13</v>
      </c>
      <c r="R189" t="s">
        <v>1050</v>
      </c>
      <c r="W189" t="s">
        <v>1050</v>
      </c>
      <c r="Z189" t="s">
        <v>1050</v>
      </c>
      <c r="AB189" t="s">
        <v>2347</v>
      </c>
      <c r="AC189" t="s">
        <v>2348</v>
      </c>
      <c r="AD189">
        <v>7</v>
      </c>
      <c r="AE189">
        <v>0.14285714285714199</v>
      </c>
      <c r="AF189">
        <v>1.51326341391623E-3</v>
      </c>
      <c r="AG189">
        <v>1539</v>
      </c>
      <c r="AH189">
        <v>7</v>
      </c>
      <c r="AI189">
        <v>1.5883802990572301E-3</v>
      </c>
      <c r="AJ189" t="s">
        <v>1052</v>
      </c>
      <c r="AK189" t="s">
        <v>1063</v>
      </c>
      <c r="AL189" t="b">
        <v>0</v>
      </c>
    </row>
    <row r="190" spans="1:38" x14ac:dyDescent="0.2">
      <c r="A190">
        <v>215</v>
      </c>
      <c r="B190" t="s">
        <v>2349</v>
      </c>
      <c r="C190" t="s">
        <v>2350</v>
      </c>
      <c r="D190" t="s">
        <v>2351</v>
      </c>
      <c r="E190" t="s">
        <v>2352</v>
      </c>
      <c r="F190">
        <v>1887</v>
      </c>
      <c r="G190" t="s">
        <v>1089</v>
      </c>
      <c r="H190" t="s">
        <v>1046</v>
      </c>
      <c r="I190" t="s">
        <v>2353</v>
      </c>
      <c r="J190" t="s">
        <v>19</v>
      </c>
      <c r="K190" t="s">
        <v>6</v>
      </c>
      <c r="L190" t="s">
        <v>1106</v>
      </c>
      <c r="M190" t="s">
        <v>1107</v>
      </c>
      <c r="N190" t="s">
        <v>2324</v>
      </c>
      <c r="O190">
        <v>59</v>
      </c>
      <c r="R190" t="s">
        <v>1050</v>
      </c>
      <c r="T190">
        <v>2</v>
      </c>
      <c r="V190">
        <v>1</v>
      </c>
      <c r="W190" t="s">
        <v>2354</v>
      </c>
      <c r="Z190" t="s">
        <v>1050</v>
      </c>
      <c r="AA190" t="s">
        <v>9</v>
      </c>
      <c r="AB190" t="s">
        <v>2355</v>
      </c>
      <c r="AC190" t="s">
        <v>2355</v>
      </c>
      <c r="AD190">
        <v>7</v>
      </c>
      <c r="AE190">
        <v>0.14285714285714199</v>
      </c>
      <c r="AF190">
        <v>1.47099294844493E-3</v>
      </c>
      <c r="AG190">
        <v>3015</v>
      </c>
      <c r="AH190">
        <v>7</v>
      </c>
      <c r="AI190">
        <v>1.5784095615203699E-3</v>
      </c>
      <c r="AJ190" t="s">
        <v>1052</v>
      </c>
      <c r="AK190" t="s">
        <v>1053</v>
      </c>
      <c r="AL190" t="b">
        <v>0</v>
      </c>
    </row>
    <row r="191" spans="1:38" x14ac:dyDescent="0.2">
      <c r="A191">
        <v>216</v>
      </c>
      <c r="B191" t="s">
        <v>71</v>
      </c>
      <c r="C191" t="s">
        <v>72</v>
      </c>
      <c r="D191" t="s">
        <v>2356</v>
      </c>
      <c r="E191" t="s">
        <v>2357</v>
      </c>
      <c r="F191">
        <v>1943</v>
      </c>
      <c r="G191" t="s">
        <v>1089</v>
      </c>
      <c r="H191" t="s">
        <v>1046</v>
      </c>
      <c r="I191" t="s">
        <v>64</v>
      </c>
      <c r="J191" t="s">
        <v>15</v>
      </c>
      <c r="K191" t="s">
        <v>16</v>
      </c>
      <c r="L191" t="s">
        <v>1059</v>
      </c>
      <c r="M191" t="s">
        <v>1060</v>
      </c>
      <c r="N191" t="s">
        <v>1243</v>
      </c>
      <c r="O191">
        <v>3</v>
      </c>
      <c r="R191" t="s">
        <v>1050</v>
      </c>
      <c r="U191">
        <v>839665125</v>
      </c>
      <c r="V191">
        <v>1</v>
      </c>
      <c r="W191" t="s">
        <v>2358</v>
      </c>
      <c r="Z191" t="s">
        <v>1050</v>
      </c>
      <c r="AA191" t="s">
        <v>9</v>
      </c>
      <c r="AB191" t="s">
        <v>2359</v>
      </c>
      <c r="AC191" t="s">
        <v>2360</v>
      </c>
      <c r="AD191">
        <v>2</v>
      </c>
      <c r="AE191">
        <v>0</v>
      </c>
      <c r="AF191">
        <v>3.8351731317376399E-4</v>
      </c>
      <c r="AG191">
        <v>105</v>
      </c>
      <c r="AH191">
        <v>0</v>
      </c>
      <c r="AI191">
        <v>6.9780650014111096E-4</v>
      </c>
      <c r="AJ191" t="s">
        <v>1052</v>
      </c>
      <c r="AK191" t="s">
        <v>1063</v>
      </c>
      <c r="AL191" t="b">
        <v>0</v>
      </c>
    </row>
    <row r="192" spans="1:38" x14ac:dyDescent="0.2">
      <c r="A192">
        <v>217</v>
      </c>
      <c r="B192" t="s">
        <v>619</v>
      </c>
      <c r="C192" t="s">
        <v>620</v>
      </c>
      <c r="D192" t="s">
        <v>2361</v>
      </c>
      <c r="E192" t="s">
        <v>2362</v>
      </c>
      <c r="F192">
        <v>2015</v>
      </c>
      <c r="G192" t="s">
        <v>1045</v>
      </c>
      <c r="H192" t="s">
        <v>1046</v>
      </c>
      <c r="I192" t="s">
        <v>533</v>
      </c>
      <c r="J192" t="s">
        <v>269</v>
      </c>
      <c r="K192" t="s">
        <v>6</v>
      </c>
      <c r="L192" t="s">
        <v>1130</v>
      </c>
      <c r="M192" t="s">
        <v>1131</v>
      </c>
      <c r="N192" t="s">
        <v>1132</v>
      </c>
      <c r="O192">
        <v>54</v>
      </c>
      <c r="P192">
        <v>125000</v>
      </c>
      <c r="Q192">
        <v>1</v>
      </c>
      <c r="R192" t="s">
        <v>2363</v>
      </c>
      <c r="W192" t="s">
        <v>1050</v>
      </c>
      <c r="Z192" t="s">
        <v>1050</v>
      </c>
      <c r="AB192" t="s">
        <v>2364</v>
      </c>
      <c r="AC192" t="s">
        <v>2365</v>
      </c>
      <c r="AD192">
        <v>6</v>
      </c>
      <c r="AE192">
        <v>0.16666666666666599</v>
      </c>
      <c r="AF192">
        <v>1.2276429822554E-3</v>
      </c>
      <c r="AG192">
        <v>842</v>
      </c>
      <c r="AH192">
        <v>4</v>
      </c>
      <c r="AI192">
        <v>1.3499664587531201E-3</v>
      </c>
      <c r="AJ192" t="s">
        <v>1052</v>
      </c>
      <c r="AK192" t="s">
        <v>1135</v>
      </c>
      <c r="AL192" t="b">
        <v>0</v>
      </c>
    </row>
    <row r="193" spans="1:38" ht="409" x14ac:dyDescent="0.2">
      <c r="A193">
        <v>218</v>
      </c>
      <c r="B193" t="s">
        <v>2366</v>
      </c>
      <c r="C193" t="s">
        <v>2367</v>
      </c>
      <c r="D193" t="s">
        <v>2368</v>
      </c>
      <c r="E193" s="1" t="s">
        <v>2369</v>
      </c>
      <c r="F193">
        <v>2011</v>
      </c>
      <c r="G193" t="s">
        <v>1045</v>
      </c>
      <c r="H193" t="s">
        <v>1046</v>
      </c>
      <c r="I193" t="s">
        <v>284</v>
      </c>
      <c r="J193" t="s">
        <v>32</v>
      </c>
      <c r="K193" t="s">
        <v>16</v>
      </c>
      <c r="L193" t="s">
        <v>1158</v>
      </c>
      <c r="M193" t="s">
        <v>1159</v>
      </c>
      <c r="N193" t="s">
        <v>1305</v>
      </c>
      <c r="Q193">
        <v>0</v>
      </c>
      <c r="R193" t="s">
        <v>1050</v>
      </c>
      <c r="W193" t="s">
        <v>1050</v>
      </c>
      <c r="Z193" t="s">
        <v>1050</v>
      </c>
      <c r="AB193" t="s">
        <v>2370</v>
      </c>
      <c r="AC193" t="s">
        <v>2370</v>
      </c>
      <c r="AD193">
        <v>11</v>
      </c>
      <c r="AE193">
        <v>0</v>
      </c>
      <c r="AF193">
        <v>2.6043955881932999E-3</v>
      </c>
      <c r="AG193">
        <v>54</v>
      </c>
      <c r="AH193">
        <v>32</v>
      </c>
      <c r="AI193">
        <v>1.9319697091943399E-3</v>
      </c>
      <c r="AJ193" t="s">
        <v>2371</v>
      </c>
      <c r="AK193" t="s">
        <v>1053</v>
      </c>
      <c r="AL193" t="b">
        <v>0</v>
      </c>
    </row>
    <row r="194" spans="1:38" x14ac:dyDescent="0.2">
      <c r="A194">
        <v>219</v>
      </c>
      <c r="B194" t="s">
        <v>2372</v>
      </c>
      <c r="C194" t="s">
        <v>2373</v>
      </c>
      <c r="D194" t="s">
        <v>2374</v>
      </c>
      <c r="E194" t="s">
        <v>2375</v>
      </c>
      <c r="F194">
        <v>1984</v>
      </c>
      <c r="G194" t="s">
        <v>1045</v>
      </c>
      <c r="H194" t="s">
        <v>1046</v>
      </c>
      <c r="I194" t="s">
        <v>2376</v>
      </c>
      <c r="J194" t="s">
        <v>2377</v>
      </c>
      <c r="K194" t="s">
        <v>6</v>
      </c>
      <c r="L194" t="s">
        <v>1047</v>
      </c>
      <c r="M194" t="s">
        <v>1048</v>
      </c>
      <c r="N194" t="s">
        <v>1049</v>
      </c>
      <c r="O194">
        <v>15</v>
      </c>
      <c r="R194" t="s">
        <v>1050</v>
      </c>
      <c r="T194">
        <v>1</v>
      </c>
      <c r="W194" t="s">
        <v>1050</v>
      </c>
      <c r="Z194" t="s">
        <v>1050</v>
      </c>
      <c r="AB194" t="s">
        <v>2378</v>
      </c>
      <c r="AC194" t="s">
        <v>2378</v>
      </c>
      <c r="AD194">
        <v>2</v>
      </c>
      <c r="AE194">
        <v>0</v>
      </c>
      <c r="AF194">
        <v>4.0284830600224099E-4</v>
      </c>
      <c r="AG194">
        <v>66</v>
      </c>
      <c r="AH194">
        <v>0</v>
      </c>
      <c r="AI194">
        <v>5.6488668010525305E-4</v>
      </c>
      <c r="AJ194" t="s">
        <v>1052</v>
      </c>
      <c r="AK194" t="s">
        <v>1053</v>
      </c>
      <c r="AL194" t="b">
        <v>0</v>
      </c>
    </row>
    <row r="195" spans="1:38" x14ac:dyDescent="0.2">
      <c r="A195">
        <v>220</v>
      </c>
      <c r="B195" s="2" t="s">
        <v>2379</v>
      </c>
      <c r="C195" t="s">
        <v>2380</v>
      </c>
      <c r="E195" t="s">
        <v>2381</v>
      </c>
      <c r="F195">
        <v>1966</v>
      </c>
      <c r="G195" t="s">
        <v>1089</v>
      </c>
      <c r="H195" t="s">
        <v>1046</v>
      </c>
      <c r="I195" t="s">
        <v>2382</v>
      </c>
      <c r="J195" t="s">
        <v>15</v>
      </c>
      <c r="K195" t="s">
        <v>16</v>
      </c>
      <c r="L195" t="s">
        <v>1074</v>
      </c>
      <c r="M195" t="s">
        <v>1075</v>
      </c>
      <c r="N195" t="s">
        <v>1298</v>
      </c>
      <c r="O195">
        <v>10</v>
      </c>
      <c r="R195" t="s">
        <v>1050</v>
      </c>
      <c r="U195">
        <v>1772383</v>
      </c>
      <c r="V195">
        <v>1</v>
      </c>
      <c r="W195" t="s">
        <v>2383</v>
      </c>
      <c r="Z195" t="s">
        <v>1050</v>
      </c>
      <c r="AA195" t="s">
        <v>9</v>
      </c>
      <c r="AB195" t="s">
        <v>2384</v>
      </c>
      <c r="AC195" t="s">
        <v>2384</v>
      </c>
      <c r="AD195">
        <v>10</v>
      </c>
      <c r="AE195">
        <v>0.19999999999999901</v>
      </c>
      <c r="AF195">
        <v>2.0865830810753E-3</v>
      </c>
      <c r="AG195">
        <v>6671</v>
      </c>
      <c r="AH195">
        <v>9</v>
      </c>
      <c r="AI195">
        <v>2.2429248158573798E-3</v>
      </c>
      <c r="AJ195" t="s">
        <v>1052</v>
      </c>
      <c r="AK195" t="s">
        <v>1053</v>
      </c>
      <c r="AL195" t="b">
        <v>0</v>
      </c>
    </row>
    <row r="196" spans="1:38" x14ac:dyDescent="0.2">
      <c r="A196">
        <v>221</v>
      </c>
      <c r="B196" t="s">
        <v>2385</v>
      </c>
      <c r="C196" t="s">
        <v>2386</v>
      </c>
      <c r="E196" t="s">
        <v>2387</v>
      </c>
      <c r="F196">
        <v>2002</v>
      </c>
      <c r="G196" t="s">
        <v>1045</v>
      </c>
      <c r="H196" t="s">
        <v>1046</v>
      </c>
      <c r="I196" t="s">
        <v>2388</v>
      </c>
      <c r="J196" t="s">
        <v>2389</v>
      </c>
      <c r="K196" t="s">
        <v>466</v>
      </c>
      <c r="L196" t="s">
        <v>1074</v>
      </c>
      <c r="M196" t="s">
        <v>1075</v>
      </c>
      <c r="N196" t="s">
        <v>1076</v>
      </c>
      <c r="O196">
        <v>13</v>
      </c>
      <c r="P196">
        <v>57285424</v>
      </c>
      <c r="Q196">
        <v>3</v>
      </c>
      <c r="R196" t="s">
        <v>2390</v>
      </c>
      <c r="W196" t="s">
        <v>1050</v>
      </c>
      <c r="Z196" t="s">
        <v>1050</v>
      </c>
      <c r="AB196" t="s">
        <v>2391</v>
      </c>
      <c r="AC196" t="s">
        <v>2391</v>
      </c>
      <c r="AD196">
        <v>14</v>
      </c>
      <c r="AE196">
        <v>0</v>
      </c>
      <c r="AF196">
        <v>3.1060835078926198E-3</v>
      </c>
      <c r="AG196">
        <v>1016</v>
      </c>
      <c r="AH196">
        <v>33</v>
      </c>
      <c r="AI196">
        <v>2.7458810326735899E-3</v>
      </c>
      <c r="AJ196" t="s">
        <v>1052</v>
      </c>
      <c r="AK196" t="s">
        <v>1053</v>
      </c>
      <c r="AL196" t="b">
        <v>0</v>
      </c>
    </row>
    <row r="197" spans="1:38" x14ac:dyDescent="0.2">
      <c r="A197">
        <v>222</v>
      </c>
      <c r="B197" t="s">
        <v>2392</v>
      </c>
      <c r="C197" t="s">
        <v>2393</v>
      </c>
      <c r="D197" t="s">
        <v>2394</v>
      </c>
      <c r="E197" t="s">
        <v>2395</v>
      </c>
      <c r="F197">
        <v>1995</v>
      </c>
      <c r="G197" t="s">
        <v>1045</v>
      </c>
      <c r="H197" t="s">
        <v>1046</v>
      </c>
      <c r="I197" t="s">
        <v>2396</v>
      </c>
      <c r="J197" t="s">
        <v>2397</v>
      </c>
      <c r="K197" t="s">
        <v>440</v>
      </c>
      <c r="L197" t="s">
        <v>1172</v>
      </c>
      <c r="M197" t="s">
        <v>1173</v>
      </c>
      <c r="N197" t="s">
        <v>1174</v>
      </c>
      <c r="O197">
        <v>12</v>
      </c>
      <c r="R197" t="s">
        <v>1050</v>
      </c>
      <c r="W197" t="s">
        <v>1050</v>
      </c>
      <c r="Z197" t="s">
        <v>1050</v>
      </c>
      <c r="AB197" t="s">
        <v>2398</v>
      </c>
      <c r="AC197" t="s">
        <v>2398</v>
      </c>
      <c r="AD197">
        <v>7</v>
      </c>
      <c r="AE197">
        <v>0</v>
      </c>
      <c r="AF197">
        <v>1.40727698175475E-3</v>
      </c>
      <c r="AG197">
        <v>796</v>
      </c>
      <c r="AH197">
        <v>13</v>
      </c>
      <c r="AI197">
        <v>1.4221853366764899E-3</v>
      </c>
      <c r="AJ197" t="s">
        <v>1052</v>
      </c>
      <c r="AK197" t="s">
        <v>1063</v>
      </c>
      <c r="AL197" t="b">
        <v>0</v>
      </c>
    </row>
    <row r="198" spans="1:38" x14ac:dyDescent="0.2">
      <c r="A198">
        <v>223</v>
      </c>
      <c r="B198" t="s">
        <v>2399</v>
      </c>
      <c r="C198" t="s">
        <v>2400</v>
      </c>
      <c r="E198" t="s">
        <v>2401</v>
      </c>
      <c r="F198">
        <v>2007</v>
      </c>
      <c r="G198" t="s">
        <v>1057</v>
      </c>
      <c r="H198" t="s">
        <v>1046</v>
      </c>
      <c r="I198" t="s">
        <v>7</v>
      </c>
      <c r="J198" t="s">
        <v>8</v>
      </c>
      <c r="K198" t="s">
        <v>5</v>
      </c>
      <c r="L198" t="s">
        <v>1074</v>
      </c>
      <c r="M198" t="s">
        <v>1075</v>
      </c>
      <c r="N198" t="s">
        <v>1298</v>
      </c>
      <c r="O198">
        <v>6</v>
      </c>
      <c r="R198" t="s">
        <v>1050</v>
      </c>
      <c r="T198">
        <v>1</v>
      </c>
      <c r="W198" t="s">
        <v>1050</v>
      </c>
      <c r="Z198" t="s">
        <v>1050</v>
      </c>
      <c r="AB198" t="s">
        <v>2402</v>
      </c>
      <c r="AC198" t="s">
        <v>2402</v>
      </c>
      <c r="AD198">
        <v>6</v>
      </c>
      <c r="AE198">
        <v>0.16666666666666599</v>
      </c>
      <c r="AF198">
        <v>1.2434760116199299E-3</v>
      </c>
      <c r="AG198">
        <v>2731</v>
      </c>
      <c r="AH198">
        <v>8</v>
      </c>
      <c r="AI198">
        <v>1.3739098788599501E-3</v>
      </c>
      <c r="AJ198" t="s">
        <v>1052</v>
      </c>
      <c r="AK198" t="s">
        <v>1053</v>
      </c>
      <c r="AL198" t="b">
        <v>0</v>
      </c>
    </row>
    <row r="199" spans="1:38" x14ac:dyDescent="0.2">
      <c r="A199">
        <v>224</v>
      </c>
      <c r="B199" t="s">
        <v>2403</v>
      </c>
      <c r="C199" t="s">
        <v>2404</v>
      </c>
      <c r="D199" t="s">
        <v>2405</v>
      </c>
      <c r="E199" t="s">
        <v>2406</v>
      </c>
      <c r="F199">
        <v>1590</v>
      </c>
      <c r="G199" t="s">
        <v>1045</v>
      </c>
      <c r="H199" t="s">
        <v>1095</v>
      </c>
      <c r="I199" t="s">
        <v>625</v>
      </c>
      <c r="K199" t="s">
        <v>624</v>
      </c>
      <c r="L199" t="s">
        <v>1059</v>
      </c>
      <c r="M199" t="s">
        <v>1060</v>
      </c>
      <c r="N199" t="s">
        <v>1243</v>
      </c>
      <c r="O199">
        <v>6</v>
      </c>
      <c r="R199" t="s">
        <v>1050</v>
      </c>
      <c r="W199" t="s">
        <v>1050</v>
      </c>
      <c r="Z199" t="s">
        <v>2407</v>
      </c>
      <c r="AB199" t="s">
        <v>2408</v>
      </c>
      <c r="AC199" t="s">
        <v>2408</v>
      </c>
      <c r="AD199">
        <v>13</v>
      </c>
      <c r="AE199">
        <v>7.6923076923076802E-2</v>
      </c>
      <c r="AF199">
        <v>2.9539275388984999E-3</v>
      </c>
      <c r="AG199">
        <v>4906</v>
      </c>
      <c r="AH199">
        <v>21</v>
      </c>
      <c r="AI199">
        <v>2.8630081154158802E-3</v>
      </c>
      <c r="AJ199" t="s">
        <v>1052</v>
      </c>
      <c r="AK199" t="s">
        <v>1063</v>
      </c>
      <c r="AL199" t="b">
        <v>0</v>
      </c>
    </row>
    <row r="200" spans="1:38" x14ac:dyDescent="0.2">
      <c r="A200">
        <v>225</v>
      </c>
      <c r="B200" t="s">
        <v>2409</v>
      </c>
      <c r="C200" t="s">
        <v>2410</v>
      </c>
      <c r="D200" t="s">
        <v>2411</v>
      </c>
      <c r="E200" t="s">
        <v>2412</v>
      </c>
      <c r="G200" t="s">
        <v>1045</v>
      </c>
      <c r="H200" t="s">
        <v>1046</v>
      </c>
      <c r="I200" t="s">
        <v>2413</v>
      </c>
      <c r="J200" t="s">
        <v>25</v>
      </c>
      <c r="K200" t="s">
        <v>6</v>
      </c>
      <c r="L200" t="s">
        <v>1106</v>
      </c>
      <c r="M200" t="s">
        <v>1107</v>
      </c>
      <c r="N200" t="s">
        <v>1426</v>
      </c>
      <c r="O200">
        <v>55</v>
      </c>
      <c r="R200" t="s">
        <v>1050</v>
      </c>
      <c r="T200">
        <v>1</v>
      </c>
      <c r="W200" t="s">
        <v>1050</v>
      </c>
      <c r="Z200" t="s">
        <v>1050</v>
      </c>
      <c r="AB200" t="s">
        <v>2414</v>
      </c>
      <c r="AC200" t="s">
        <v>2414</v>
      </c>
      <c r="AD200">
        <v>6</v>
      </c>
      <c r="AE200">
        <v>0</v>
      </c>
      <c r="AF200">
        <v>1.3006918143010299E-3</v>
      </c>
      <c r="AG200">
        <v>2620</v>
      </c>
      <c r="AH200">
        <v>11</v>
      </c>
      <c r="AI200">
        <v>1.3101528838891201E-3</v>
      </c>
      <c r="AJ200" t="s">
        <v>1052</v>
      </c>
      <c r="AK200" t="s">
        <v>1053</v>
      </c>
      <c r="AL200" t="b">
        <v>0</v>
      </c>
    </row>
    <row r="201" spans="1:38" x14ac:dyDescent="0.2">
      <c r="A201">
        <v>227</v>
      </c>
      <c r="B201" t="s">
        <v>872</v>
      </c>
      <c r="C201" t="s">
        <v>873</v>
      </c>
      <c r="D201" t="s">
        <v>2415</v>
      </c>
      <c r="E201" t="s">
        <v>2416</v>
      </c>
      <c r="F201">
        <v>2010</v>
      </c>
      <c r="G201" t="s">
        <v>1045</v>
      </c>
      <c r="H201" t="s">
        <v>1046</v>
      </c>
      <c r="I201" t="s">
        <v>876</v>
      </c>
      <c r="J201" t="s">
        <v>875</v>
      </c>
      <c r="K201" t="s">
        <v>874</v>
      </c>
      <c r="L201" t="s">
        <v>1158</v>
      </c>
      <c r="M201" t="s">
        <v>1159</v>
      </c>
      <c r="N201" t="s">
        <v>1160</v>
      </c>
      <c r="O201">
        <v>56</v>
      </c>
      <c r="P201">
        <v>6555071</v>
      </c>
      <c r="Q201">
        <v>5</v>
      </c>
      <c r="R201" t="s">
        <v>2417</v>
      </c>
      <c r="W201" t="s">
        <v>1050</v>
      </c>
      <c r="Z201" t="s">
        <v>1050</v>
      </c>
      <c r="AB201" t="s">
        <v>2418</v>
      </c>
      <c r="AC201" t="s">
        <v>2419</v>
      </c>
      <c r="AD201">
        <v>7</v>
      </c>
      <c r="AE201">
        <v>0</v>
      </c>
      <c r="AF201">
        <v>1.5026709268412899E-3</v>
      </c>
      <c r="AG201">
        <v>2473</v>
      </c>
      <c r="AH201">
        <v>5</v>
      </c>
      <c r="AI201">
        <v>1.4470591568693401E-3</v>
      </c>
      <c r="AJ201" t="s">
        <v>1052</v>
      </c>
      <c r="AK201" t="s">
        <v>1053</v>
      </c>
      <c r="AL201" t="b">
        <v>0</v>
      </c>
    </row>
    <row r="202" spans="1:38" x14ac:dyDescent="0.2">
      <c r="A202">
        <v>228</v>
      </c>
      <c r="B202" t="s">
        <v>576</v>
      </c>
      <c r="C202" t="s">
        <v>577</v>
      </c>
      <c r="D202" t="s">
        <v>2420</v>
      </c>
      <c r="E202" t="s">
        <v>2421</v>
      </c>
      <c r="F202">
        <v>2010</v>
      </c>
      <c r="G202" t="s">
        <v>1045</v>
      </c>
      <c r="H202" t="s">
        <v>1046</v>
      </c>
      <c r="I202" t="s">
        <v>511</v>
      </c>
      <c r="J202" t="s">
        <v>269</v>
      </c>
      <c r="K202" t="s">
        <v>6</v>
      </c>
      <c r="L202" t="s">
        <v>1122</v>
      </c>
      <c r="M202" t="s">
        <v>1123</v>
      </c>
      <c r="N202" t="s">
        <v>1124</v>
      </c>
      <c r="O202">
        <v>59</v>
      </c>
      <c r="P202">
        <v>12091372</v>
      </c>
      <c r="Q202">
        <v>5</v>
      </c>
      <c r="R202" t="s">
        <v>2422</v>
      </c>
      <c r="W202" t="s">
        <v>1050</v>
      </c>
      <c r="Z202" t="s">
        <v>1050</v>
      </c>
      <c r="AB202" t="s">
        <v>2423</v>
      </c>
      <c r="AC202" t="s">
        <v>2424</v>
      </c>
      <c r="AD202">
        <v>9</v>
      </c>
      <c r="AE202">
        <v>0.11111111111111099</v>
      </c>
      <c r="AF202">
        <v>2.0056738673787399E-3</v>
      </c>
      <c r="AG202">
        <v>1024</v>
      </c>
      <c r="AH202">
        <v>19</v>
      </c>
      <c r="AI202">
        <v>1.8082432802172599E-3</v>
      </c>
      <c r="AJ202" t="s">
        <v>1052</v>
      </c>
      <c r="AK202" t="s">
        <v>1053</v>
      </c>
      <c r="AL202" t="b">
        <v>0</v>
      </c>
    </row>
    <row r="203" spans="1:38" x14ac:dyDescent="0.2">
      <c r="A203">
        <v>229</v>
      </c>
      <c r="B203" t="s">
        <v>2425</v>
      </c>
      <c r="C203" t="s">
        <v>2426</v>
      </c>
      <c r="E203" t="s">
        <v>2427</v>
      </c>
      <c r="F203">
        <v>1899</v>
      </c>
      <c r="G203" t="s">
        <v>1057</v>
      </c>
      <c r="H203" t="s">
        <v>1046</v>
      </c>
      <c r="I203" t="s">
        <v>2428</v>
      </c>
      <c r="J203" t="s">
        <v>2429</v>
      </c>
      <c r="K203" t="s">
        <v>5</v>
      </c>
      <c r="L203" t="s">
        <v>1115</v>
      </c>
      <c r="M203" t="s">
        <v>1116</v>
      </c>
      <c r="N203" t="s">
        <v>1196</v>
      </c>
      <c r="O203">
        <v>13</v>
      </c>
      <c r="R203" t="s">
        <v>1050</v>
      </c>
      <c r="W203" t="s">
        <v>1050</v>
      </c>
      <c r="Z203" t="s">
        <v>1050</v>
      </c>
      <c r="AB203" t="s">
        <v>2430</v>
      </c>
      <c r="AC203" t="s">
        <v>2430</v>
      </c>
      <c r="AD203">
        <v>7</v>
      </c>
      <c r="AE203">
        <v>0</v>
      </c>
      <c r="AF203">
        <v>1.4570771510579799E-3</v>
      </c>
      <c r="AG203">
        <v>1843</v>
      </c>
      <c r="AH203">
        <v>5</v>
      </c>
      <c r="AI203">
        <v>1.7897068891450901E-3</v>
      </c>
      <c r="AJ203" t="s">
        <v>1052</v>
      </c>
      <c r="AK203" t="s">
        <v>1063</v>
      </c>
      <c r="AL203" t="b">
        <v>0</v>
      </c>
    </row>
    <row r="204" spans="1:38" x14ac:dyDescent="0.2">
      <c r="A204">
        <v>230</v>
      </c>
      <c r="B204" t="s">
        <v>2431</v>
      </c>
      <c r="C204" t="s">
        <v>2432</v>
      </c>
      <c r="D204" t="s">
        <v>2433</v>
      </c>
      <c r="E204" t="s">
        <v>2434</v>
      </c>
      <c r="F204">
        <v>2013</v>
      </c>
      <c r="G204" t="s">
        <v>1045</v>
      </c>
      <c r="H204" t="s">
        <v>1046</v>
      </c>
      <c r="I204" t="s">
        <v>3</v>
      </c>
      <c r="J204" t="s">
        <v>4</v>
      </c>
      <c r="K204" t="s">
        <v>5</v>
      </c>
      <c r="L204" t="s">
        <v>1221</v>
      </c>
      <c r="M204" t="s">
        <v>1222</v>
      </c>
      <c r="N204" t="s">
        <v>1223</v>
      </c>
      <c r="O204">
        <v>56</v>
      </c>
      <c r="R204" t="s">
        <v>1050</v>
      </c>
      <c r="W204" t="s">
        <v>1050</v>
      </c>
      <c r="Z204" t="s">
        <v>1050</v>
      </c>
      <c r="AB204" t="s">
        <v>2435</v>
      </c>
      <c r="AC204" t="s">
        <v>2436</v>
      </c>
      <c r="AD204">
        <v>11</v>
      </c>
      <c r="AE204">
        <v>9.0909090909090898E-2</v>
      </c>
      <c r="AF204">
        <v>2.5010249775833898E-3</v>
      </c>
      <c r="AG204">
        <v>5560</v>
      </c>
      <c r="AH204">
        <v>18</v>
      </c>
      <c r="AI204">
        <v>2.5397857672005801E-3</v>
      </c>
      <c r="AJ204" t="s">
        <v>1052</v>
      </c>
      <c r="AK204" t="s">
        <v>1135</v>
      </c>
      <c r="AL204" t="b">
        <v>0</v>
      </c>
    </row>
    <row r="205" spans="1:38" x14ac:dyDescent="0.2">
      <c r="A205">
        <v>232</v>
      </c>
      <c r="B205" t="s">
        <v>2437</v>
      </c>
      <c r="C205" t="s">
        <v>2438</v>
      </c>
      <c r="E205" t="s">
        <v>2439</v>
      </c>
      <c r="F205">
        <v>1999</v>
      </c>
      <c r="G205" t="s">
        <v>1635</v>
      </c>
      <c r="H205" t="s">
        <v>1046</v>
      </c>
      <c r="I205" t="s">
        <v>612</v>
      </c>
      <c r="J205" t="s">
        <v>612</v>
      </c>
      <c r="K205" t="s">
        <v>6</v>
      </c>
      <c r="L205" t="s">
        <v>1047</v>
      </c>
      <c r="M205" t="s">
        <v>1048</v>
      </c>
      <c r="N205" t="s">
        <v>1049</v>
      </c>
      <c r="O205">
        <v>16</v>
      </c>
      <c r="R205" t="s">
        <v>1050</v>
      </c>
      <c r="V205">
        <v>1</v>
      </c>
      <c r="W205" t="s">
        <v>2440</v>
      </c>
      <c r="Z205" t="s">
        <v>1050</v>
      </c>
      <c r="AA205" t="s">
        <v>9</v>
      </c>
      <c r="AB205" t="s">
        <v>2441</v>
      </c>
      <c r="AC205" t="s">
        <v>2442</v>
      </c>
      <c r="AD205">
        <v>11</v>
      </c>
      <c r="AE205">
        <v>0</v>
      </c>
      <c r="AF205">
        <v>2.5032017041204798E-3</v>
      </c>
      <c r="AG205">
        <v>611</v>
      </c>
      <c r="AH205">
        <v>15</v>
      </c>
      <c r="AI205">
        <v>1.95097475119559E-3</v>
      </c>
      <c r="AJ205" t="s">
        <v>1052</v>
      </c>
      <c r="AK205" t="s">
        <v>1053</v>
      </c>
      <c r="AL205" t="b">
        <v>0</v>
      </c>
    </row>
    <row r="206" spans="1:38" x14ac:dyDescent="0.2">
      <c r="A206">
        <v>233</v>
      </c>
      <c r="B206" t="s">
        <v>535</v>
      </c>
      <c r="C206" t="s">
        <v>536</v>
      </c>
      <c r="D206" t="s">
        <v>2443</v>
      </c>
      <c r="E206" t="s">
        <v>2444</v>
      </c>
      <c r="F206">
        <v>2013</v>
      </c>
      <c r="G206" t="s">
        <v>1045</v>
      </c>
      <c r="H206" t="s">
        <v>1046</v>
      </c>
      <c r="I206" t="s">
        <v>538</v>
      </c>
      <c r="J206" t="s">
        <v>537</v>
      </c>
      <c r="K206" t="s">
        <v>6</v>
      </c>
      <c r="L206" t="s">
        <v>1205</v>
      </c>
      <c r="M206" t="s">
        <v>1206</v>
      </c>
      <c r="N206" t="s">
        <v>1548</v>
      </c>
      <c r="O206">
        <v>59</v>
      </c>
      <c r="P206">
        <v>677000</v>
      </c>
      <c r="Q206">
        <v>3</v>
      </c>
      <c r="R206" t="s">
        <v>2445</v>
      </c>
      <c r="W206" t="s">
        <v>1050</v>
      </c>
      <c r="Z206" t="s">
        <v>1050</v>
      </c>
      <c r="AB206" t="s">
        <v>2446</v>
      </c>
      <c r="AC206" t="s">
        <v>2447</v>
      </c>
      <c r="AD206">
        <v>8</v>
      </c>
      <c r="AE206">
        <v>0.375</v>
      </c>
      <c r="AF206">
        <v>1.68714756077849E-3</v>
      </c>
      <c r="AG206">
        <v>3835</v>
      </c>
      <c r="AH206">
        <v>9</v>
      </c>
      <c r="AI206">
        <v>1.67035492935988E-3</v>
      </c>
      <c r="AJ206" t="s">
        <v>1052</v>
      </c>
      <c r="AK206" t="s">
        <v>1053</v>
      </c>
      <c r="AL206" t="b">
        <v>0</v>
      </c>
    </row>
    <row r="207" spans="1:38" x14ac:dyDescent="0.2">
      <c r="A207">
        <v>234</v>
      </c>
      <c r="B207" t="s">
        <v>2448</v>
      </c>
      <c r="C207" t="s">
        <v>2449</v>
      </c>
      <c r="D207" t="s">
        <v>2450</v>
      </c>
      <c r="E207" t="s">
        <v>2451</v>
      </c>
      <c r="F207">
        <v>1992</v>
      </c>
      <c r="G207" t="s">
        <v>1089</v>
      </c>
      <c r="H207" t="s">
        <v>1046</v>
      </c>
      <c r="I207" t="s">
        <v>2452</v>
      </c>
      <c r="J207" t="s">
        <v>951</v>
      </c>
      <c r="K207" t="s">
        <v>6</v>
      </c>
      <c r="L207" t="s">
        <v>1115</v>
      </c>
      <c r="M207" t="s">
        <v>2021</v>
      </c>
      <c r="N207" t="s">
        <v>2453</v>
      </c>
      <c r="O207">
        <v>59</v>
      </c>
      <c r="R207" t="s">
        <v>1050</v>
      </c>
      <c r="W207" t="s">
        <v>2454</v>
      </c>
      <c r="Z207" t="s">
        <v>1050</v>
      </c>
      <c r="AB207" t="s">
        <v>2455</v>
      </c>
      <c r="AC207" t="s">
        <v>2455</v>
      </c>
      <c r="AD207">
        <v>2</v>
      </c>
      <c r="AE207">
        <v>0.5</v>
      </c>
      <c r="AF207">
        <v>4.3989288139410998E-4</v>
      </c>
      <c r="AG207">
        <v>566</v>
      </c>
      <c r="AH207">
        <v>0</v>
      </c>
      <c r="AI207">
        <v>9.6185450972768698E-4</v>
      </c>
      <c r="AJ207" t="s">
        <v>1052</v>
      </c>
      <c r="AK207" t="s">
        <v>1063</v>
      </c>
      <c r="AL207" t="b">
        <v>0</v>
      </c>
    </row>
    <row r="208" spans="1:38" x14ac:dyDescent="0.2">
      <c r="A208">
        <v>235</v>
      </c>
      <c r="B208" t="s">
        <v>2456</v>
      </c>
      <c r="C208" t="s">
        <v>2457</v>
      </c>
      <c r="D208" t="s">
        <v>2458</v>
      </c>
      <c r="E208" t="s">
        <v>2459</v>
      </c>
      <c r="F208">
        <v>1989</v>
      </c>
      <c r="G208" t="s">
        <v>1089</v>
      </c>
      <c r="H208" t="s">
        <v>1046</v>
      </c>
      <c r="I208" t="s">
        <v>2460</v>
      </c>
      <c r="J208" t="s">
        <v>50</v>
      </c>
      <c r="K208" t="s">
        <v>16</v>
      </c>
      <c r="L208" t="s">
        <v>1115</v>
      </c>
      <c r="M208" t="s">
        <v>1116</v>
      </c>
      <c r="N208" t="s">
        <v>1792</v>
      </c>
      <c r="O208">
        <v>11</v>
      </c>
      <c r="R208" t="s">
        <v>1050</v>
      </c>
      <c r="V208">
        <v>1</v>
      </c>
      <c r="W208" t="s">
        <v>1572</v>
      </c>
      <c r="Z208" t="s">
        <v>1050</v>
      </c>
      <c r="AA208" t="s">
        <v>9</v>
      </c>
      <c r="AB208" t="s">
        <v>2461</v>
      </c>
      <c r="AC208" t="s">
        <v>2461</v>
      </c>
      <c r="AD208">
        <v>2</v>
      </c>
      <c r="AE208">
        <v>0.5</v>
      </c>
      <c r="AF208">
        <v>3.8017080530648701E-4</v>
      </c>
      <c r="AG208">
        <v>5847</v>
      </c>
      <c r="AH208">
        <v>0</v>
      </c>
      <c r="AI208">
        <v>7.0151314982863904E-4</v>
      </c>
      <c r="AJ208" t="s">
        <v>1052</v>
      </c>
      <c r="AK208" t="s">
        <v>1063</v>
      </c>
      <c r="AL208" t="b">
        <v>0</v>
      </c>
    </row>
    <row r="209" spans="1:38" x14ac:dyDescent="0.2">
      <c r="A209">
        <v>236</v>
      </c>
      <c r="B209" t="s">
        <v>2462</v>
      </c>
      <c r="C209" t="s">
        <v>2463</v>
      </c>
      <c r="D209" t="s">
        <v>2464</v>
      </c>
      <c r="E209" t="s">
        <v>2465</v>
      </c>
      <c r="F209">
        <v>1968</v>
      </c>
      <c r="G209" t="s">
        <v>1045</v>
      </c>
      <c r="H209" t="s">
        <v>1046</v>
      </c>
      <c r="I209" t="s">
        <v>1437</v>
      </c>
      <c r="J209" t="s">
        <v>2466</v>
      </c>
      <c r="K209" t="s">
        <v>18</v>
      </c>
      <c r="L209" t="s">
        <v>1205</v>
      </c>
      <c r="M209" t="s">
        <v>1206</v>
      </c>
      <c r="N209" t="s">
        <v>1829</v>
      </c>
      <c r="O209">
        <v>11</v>
      </c>
      <c r="R209" t="s">
        <v>1050</v>
      </c>
      <c r="W209" t="s">
        <v>1050</v>
      </c>
      <c r="Z209" t="s">
        <v>1050</v>
      </c>
      <c r="AB209" t="s">
        <v>2467</v>
      </c>
      <c r="AC209" t="s">
        <v>2468</v>
      </c>
      <c r="AD209">
        <v>7</v>
      </c>
      <c r="AE209">
        <v>0.28571428571428498</v>
      </c>
      <c r="AF209">
        <v>1.4472436319771999E-3</v>
      </c>
      <c r="AG209">
        <v>1877</v>
      </c>
      <c r="AH209">
        <v>8</v>
      </c>
      <c r="AI209">
        <v>1.7309300722427299E-3</v>
      </c>
      <c r="AJ209" t="s">
        <v>1052</v>
      </c>
      <c r="AK209" t="s">
        <v>1053</v>
      </c>
      <c r="AL209" t="b">
        <v>0</v>
      </c>
    </row>
    <row r="210" spans="1:38" x14ac:dyDescent="0.2">
      <c r="A210">
        <v>237</v>
      </c>
      <c r="B210" s="2" t="s">
        <v>2469</v>
      </c>
      <c r="C210" t="s">
        <v>2470</v>
      </c>
      <c r="D210" t="s">
        <v>2471</v>
      </c>
      <c r="E210" t="s">
        <v>2472</v>
      </c>
      <c r="F210">
        <v>2007</v>
      </c>
      <c r="G210" t="s">
        <v>1045</v>
      </c>
      <c r="H210" t="s">
        <v>1046</v>
      </c>
      <c r="I210" t="s">
        <v>2473</v>
      </c>
      <c r="J210" t="s">
        <v>2474</v>
      </c>
      <c r="K210" t="s">
        <v>5</v>
      </c>
      <c r="L210" t="s">
        <v>1047</v>
      </c>
      <c r="M210" t="s">
        <v>1048</v>
      </c>
      <c r="N210" t="s">
        <v>1270</v>
      </c>
      <c r="O210">
        <v>11</v>
      </c>
      <c r="Q210">
        <v>1</v>
      </c>
      <c r="R210" t="s">
        <v>2475</v>
      </c>
      <c r="W210" t="s">
        <v>1050</v>
      </c>
      <c r="Z210" t="s">
        <v>1050</v>
      </c>
      <c r="AB210" t="s">
        <v>2476</v>
      </c>
      <c r="AC210" t="s">
        <v>2477</v>
      </c>
      <c r="AD210">
        <v>1</v>
      </c>
      <c r="AE210">
        <v>0</v>
      </c>
      <c r="AF210">
        <v>4.3132616322792998E-4</v>
      </c>
      <c r="AG210">
        <v>0</v>
      </c>
      <c r="AH210">
        <v>1</v>
      </c>
      <c r="AI210">
        <v>6.4921560754389396E-4</v>
      </c>
      <c r="AJ210" t="s">
        <v>1052</v>
      </c>
      <c r="AK210" t="s">
        <v>1053</v>
      </c>
      <c r="AL210" t="b">
        <v>0</v>
      </c>
    </row>
    <row r="211" spans="1:38" x14ac:dyDescent="0.2">
      <c r="A211">
        <v>238</v>
      </c>
      <c r="B211" t="s">
        <v>2478</v>
      </c>
      <c r="C211" t="s">
        <v>2479</v>
      </c>
      <c r="D211" t="s">
        <v>2480</v>
      </c>
      <c r="E211" t="s">
        <v>2481</v>
      </c>
      <c r="F211">
        <v>1879</v>
      </c>
      <c r="G211" t="s">
        <v>1089</v>
      </c>
      <c r="H211" t="s">
        <v>1046</v>
      </c>
      <c r="I211" t="s">
        <v>1657</v>
      </c>
      <c r="J211" t="s">
        <v>2482</v>
      </c>
      <c r="K211" t="s">
        <v>440</v>
      </c>
      <c r="L211" t="s">
        <v>1096</v>
      </c>
      <c r="M211" t="s">
        <v>1097</v>
      </c>
      <c r="N211" t="s">
        <v>1098</v>
      </c>
      <c r="O211">
        <v>13</v>
      </c>
      <c r="R211" t="s">
        <v>1050</v>
      </c>
      <c r="W211" t="s">
        <v>2483</v>
      </c>
      <c r="Z211" t="s">
        <v>2484</v>
      </c>
      <c r="AB211" t="s">
        <v>2485</v>
      </c>
      <c r="AC211" t="s">
        <v>2485</v>
      </c>
      <c r="AD211">
        <v>5</v>
      </c>
      <c r="AE211">
        <v>0</v>
      </c>
      <c r="AF211">
        <v>9.7862075284691689E-4</v>
      </c>
      <c r="AG211">
        <v>719</v>
      </c>
      <c r="AH211">
        <v>4</v>
      </c>
      <c r="AI211">
        <v>1.2169811865784801E-3</v>
      </c>
      <c r="AJ211" t="s">
        <v>1052</v>
      </c>
      <c r="AK211" t="s">
        <v>1063</v>
      </c>
      <c r="AL211" t="b">
        <v>0</v>
      </c>
    </row>
    <row r="212" spans="1:38" x14ac:dyDescent="0.2">
      <c r="A212">
        <v>239</v>
      </c>
      <c r="B212" t="s">
        <v>2486</v>
      </c>
      <c r="C212" t="s">
        <v>2487</v>
      </c>
      <c r="D212" t="s">
        <v>2488</v>
      </c>
      <c r="E212" t="s">
        <v>2489</v>
      </c>
      <c r="F212">
        <v>2014</v>
      </c>
      <c r="G212" t="s">
        <v>1045</v>
      </c>
      <c r="H212" t="s">
        <v>1046</v>
      </c>
      <c r="L212" t="s">
        <v>1130</v>
      </c>
      <c r="M212" t="s">
        <v>1131</v>
      </c>
      <c r="N212" t="s">
        <v>1132</v>
      </c>
      <c r="Q212">
        <v>0</v>
      </c>
      <c r="R212" t="s">
        <v>1050</v>
      </c>
      <c r="W212" t="s">
        <v>1050</v>
      </c>
      <c r="Z212" t="s">
        <v>1050</v>
      </c>
      <c r="AB212" t="s">
        <v>2490</v>
      </c>
      <c r="AC212" t="s">
        <v>2490</v>
      </c>
      <c r="AD212">
        <v>8</v>
      </c>
      <c r="AE212">
        <v>0</v>
      </c>
      <c r="AF212">
        <v>1.8286607509497401E-3</v>
      </c>
      <c r="AG212">
        <v>66</v>
      </c>
      <c r="AH212">
        <v>15</v>
      </c>
      <c r="AI212">
        <v>1.63269119004835E-3</v>
      </c>
      <c r="AJ212" t="s">
        <v>2491</v>
      </c>
      <c r="AK212" t="s">
        <v>1135</v>
      </c>
      <c r="AL212" t="b">
        <v>0</v>
      </c>
    </row>
    <row r="213" spans="1:38" x14ac:dyDescent="0.2">
      <c r="A213">
        <v>241</v>
      </c>
      <c r="B213" t="s">
        <v>2492</v>
      </c>
      <c r="C213" t="s">
        <v>2493</v>
      </c>
      <c r="D213" t="s">
        <v>2494</v>
      </c>
      <c r="E213" t="s">
        <v>2495</v>
      </c>
      <c r="F213">
        <v>1991</v>
      </c>
      <c r="G213" t="s">
        <v>1045</v>
      </c>
      <c r="H213" t="s">
        <v>1046</v>
      </c>
      <c r="I213" t="s">
        <v>1657</v>
      </c>
      <c r="J213" t="s">
        <v>2482</v>
      </c>
      <c r="K213" t="s">
        <v>440</v>
      </c>
      <c r="L213" t="s">
        <v>1059</v>
      </c>
      <c r="M213" t="s">
        <v>1060</v>
      </c>
      <c r="N213" t="s">
        <v>1531</v>
      </c>
      <c r="O213">
        <v>6</v>
      </c>
      <c r="R213" t="s">
        <v>1050</v>
      </c>
      <c r="W213" t="s">
        <v>1050</v>
      </c>
      <c r="Z213" t="s">
        <v>1050</v>
      </c>
      <c r="AB213" t="s">
        <v>2496</v>
      </c>
      <c r="AC213" t="s">
        <v>2496</v>
      </c>
      <c r="AD213">
        <v>10</v>
      </c>
      <c r="AE213">
        <v>0</v>
      </c>
      <c r="AF213">
        <v>2.1541185869495701E-3</v>
      </c>
      <c r="AG213">
        <v>4198</v>
      </c>
      <c r="AH213">
        <v>12</v>
      </c>
      <c r="AI213">
        <v>2.16588969590607E-3</v>
      </c>
      <c r="AJ213" t="s">
        <v>1052</v>
      </c>
      <c r="AK213" t="s">
        <v>1063</v>
      </c>
      <c r="AL213" t="b">
        <v>0</v>
      </c>
    </row>
    <row r="214" spans="1:38" x14ac:dyDescent="0.2">
      <c r="A214">
        <v>242</v>
      </c>
      <c r="B214" t="s">
        <v>2497</v>
      </c>
      <c r="C214" t="s">
        <v>2498</v>
      </c>
      <c r="D214" t="s">
        <v>2499</v>
      </c>
      <c r="E214" t="s">
        <v>2500</v>
      </c>
      <c r="F214">
        <v>1922</v>
      </c>
      <c r="G214" t="s">
        <v>1045</v>
      </c>
      <c r="H214" t="s">
        <v>1046</v>
      </c>
      <c r="I214" t="s">
        <v>2501</v>
      </c>
      <c r="J214" t="s">
        <v>962</v>
      </c>
      <c r="K214" t="s">
        <v>6</v>
      </c>
      <c r="L214" t="s">
        <v>1059</v>
      </c>
      <c r="M214" t="s">
        <v>1060</v>
      </c>
      <c r="N214" t="s">
        <v>1090</v>
      </c>
      <c r="O214">
        <v>13</v>
      </c>
      <c r="R214" t="s">
        <v>1050</v>
      </c>
      <c r="T214">
        <v>1</v>
      </c>
      <c r="W214" t="s">
        <v>1050</v>
      </c>
      <c r="Z214" t="s">
        <v>1050</v>
      </c>
      <c r="AB214" t="s">
        <v>2502</v>
      </c>
      <c r="AC214" t="s">
        <v>2502</v>
      </c>
      <c r="AD214">
        <v>5</v>
      </c>
      <c r="AE214">
        <v>0</v>
      </c>
      <c r="AF214">
        <v>1.0232061710565099E-3</v>
      </c>
      <c r="AG214">
        <v>473</v>
      </c>
      <c r="AH214">
        <v>6</v>
      </c>
      <c r="AI214">
        <v>1.1894587407441301E-3</v>
      </c>
      <c r="AJ214" t="s">
        <v>1052</v>
      </c>
      <c r="AK214" t="s">
        <v>1063</v>
      </c>
      <c r="AL214" t="b">
        <v>0</v>
      </c>
    </row>
    <row r="215" spans="1:38" x14ac:dyDescent="0.2">
      <c r="A215">
        <v>244</v>
      </c>
      <c r="B215" t="s">
        <v>2503</v>
      </c>
      <c r="C215" t="s">
        <v>2504</v>
      </c>
      <c r="D215" t="s">
        <v>2505</v>
      </c>
      <c r="E215" t="s">
        <v>2506</v>
      </c>
      <c r="F215">
        <v>2007</v>
      </c>
      <c r="G215" t="s">
        <v>1045</v>
      </c>
      <c r="H215" t="s">
        <v>1046</v>
      </c>
      <c r="I215" t="s">
        <v>1835</v>
      </c>
      <c r="J215" t="s">
        <v>269</v>
      </c>
      <c r="K215" t="s">
        <v>6</v>
      </c>
      <c r="L215" t="s">
        <v>1047</v>
      </c>
      <c r="M215" t="s">
        <v>1048</v>
      </c>
      <c r="N215" t="s">
        <v>1843</v>
      </c>
      <c r="O215">
        <v>59</v>
      </c>
      <c r="R215" t="s">
        <v>1050</v>
      </c>
      <c r="T215">
        <v>1</v>
      </c>
      <c r="W215" t="s">
        <v>1050</v>
      </c>
      <c r="Z215" t="s">
        <v>1050</v>
      </c>
      <c r="AB215" t="s">
        <v>2507</v>
      </c>
      <c r="AC215" t="s">
        <v>2507</v>
      </c>
      <c r="AD215">
        <v>7</v>
      </c>
      <c r="AE215">
        <v>0.57142857142857095</v>
      </c>
      <c r="AF215">
        <v>1.4500973934348301E-3</v>
      </c>
      <c r="AG215">
        <v>1661</v>
      </c>
      <c r="AH215">
        <v>5</v>
      </c>
      <c r="AI215">
        <v>1.4363088082403599E-3</v>
      </c>
      <c r="AJ215" t="s">
        <v>1052</v>
      </c>
      <c r="AK215" t="s">
        <v>1053</v>
      </c>
      <c r="AL215" t="b">
        <v>0</v>
      </c>
    </row>
    <row r="216" spans="1:38" x14ac:dyDescent="0.2">
      <c r="A216">
        <v>245</v>
      </c>
      <c r="B216" t="s">
        <v>73</v>
      </c>
      <c r="C216" t="s">
        <v>74</v>
      </c>
      <c r="D216" t="s">
        <v>2508</v>
      </c>
      <c r="E216" t="s">
        <v>2509</v>
      </c>
      <c r="F216">
        <v>1964</v>
      </c>
      <c r="G216" t="s">
        <v>1045</v>
      </c>
      <c r="H216" t="s">
        <v>1046</v>
      </c>
      <c r="I216" t="s">
        <v>75</v>
      </c>
      <c r="J216" t="s">
        <v>52</v>
      </c>
      <c r="K216" t="s">
        <v>6</v>
      </c>
      <c r="L216" t="s">
        <v>1172</v>
      </c>
      <c r="M216" t="s">
        <v>1173</v>
      </c>
      <c r="N216" t="s">
        <v>1174</v>
      </c>
      <c r="O216">
        <v>13</v>
      </c>
      <c r="Q216">
        <v>1</v>
      </c>
      <c r="R216" t="s">
        <v>2510</v>
      </c>
      <c r="T216">
        <v>2</v>
      </c>
      <c r="W216" t="s">
        <v>1050</v>
      </c>
      <c r="Z216" t="s">
        <v>1050</v>
      </c>
      <c r="AB216" t="s">
        <v>2511</v>
      </c>
      <c r="AC216" t="s">
        <v>2512</v>
      </c>
      <c r="AD216">
        <v>6</v>
      </c>
      <c r="AE216">
        <v>0.16666666666666599</v>
      </c>
      <c r="AF216">
        <v>1.2480073660772501E-3</v>
      </c>
      <c r="AG216">
        <v>1126</v>
      </c>
      <c r="AH216">
        <v>11</v>
      </c>
      <c r="AI216">
        <v>1.1946057775845799E-3</v>
      </c>
      <c r="AJ216" t="s">
        <v>1052</v>
      </c>
      <c r="AK216" t="s">
        <v>1063</v>
      </c>
      <c r="AL216" t="b">
        <v>0</v>
      </c>
    </row>
    <row r="217" spans="1:38" x14ac:dyDescent="0.2">
      <c r="A217">
        <v>246</v>
      </c>
      <c r="B217" t="s">
        <v>2513</v>
      </c>
      <c r="C217" t="s">
        <v>2514</v>
      </c>
      <c r="D217" t="s">
        <v>2515</v>
      </c>
      <c r="E217" t="s">
        <v>2516</v>
      </c>
      <c r="F217">
        <v>2012</v>
      </c>
      <c r="G217" t="s">
        <v>1045</v>
      </c>
      <c r="H217" t="s">
        <v>1046</v>
      </c>
      <c r="I217" t="s">
        <v>2517</v>
      </c>
      <c r="J217" t="s">
        <v>2518</v>
      </c>
      <c r="K217" t="s">
        <v>440</v>
      </c>
      <c r="L217" t="s">
        <v>1158</v>
      </c>
      <c r="M217" t="s">
        <v>1480</v>
      </c>
      <c r="N217" t="s">
        <v>1942</v>
      </c>
      <c r="O217">
        <v>16</v>
      </c>
      <c r="P217">
        <v>9113</v>
      </c>
      <c r="Q217">
        <v>1</v>
      </c>
      <c r="R217" t="s">
        <v>2519</v>
      </c>
      <c r="W217" t="s">
        <v>1050</v>
      </c>
      <c r="Z217" t="s">
        <v>1050</v>
      </c>
      <c r="AB217" t="s">
        <v>2520</v>
      </c>
      <c r="AC217" t="s">
        <v>2521</v>
      </c>
      <c r="AD217">
        <v>8</v>
      </c>
      <c r="AE217">
        <v>0</v>
      </c>
      <c r="AF217">
        <v>1.7804332332764499E-3</v>
      </c>
      <c r="AG217">
        <v>96</v>
      </c>
      <c r="AH217">
        <v>19</v>
      </c>
      <c r="AI217">
        <v>1.46262105213978E-3</v>
      </c>
      <c r="AJ217" t="s">
        <v>1052</v>
      </c>
      <c r="AK217" t="s">
        <v>1053</v>
      </c>
      <c r="AL217" t="b">
        <v>0</v>
      </c>
    </row>
    <row r="218" spans="1:38" x14ac:dyDescent="0.2">
      <c r="A218">
        <v>247</v>
      </c>
      <c r="B218" t="s">
        <v>2522</v>
      </c>
      <c r="C218" t="s">
        <v>2523</v>
      </c>
      <c r="D218" t="s">
        <v>2524</v>
      </c>
      <c r="E218" t="s">
        <v>2525</v>
      </c>
      <c r="F218">
        <v>2000</v>
      </c>
      <c r="G218" t="s">
        <v>1045</v>
      </c>
      <c r="H218" t="s">
        <v>1046</v>
      </c>
      <c r="I218" t="s">
        <v>2526</v>
      </c>
      <c r="J218" t="s">
        <v>49</v>
      </c>
      <c r="K218" t="s">
        <v>6</v>
      </c>
      <c r="L218" t="s">
        <v>1130</v>
      </c>
      <c r="M218" t="s">
        <v>1131</v>
      </c>
      <c r="N218" t="s">
        <v>1132</v>
      </c>
      <c r="O218">
        <v>8</v>
      </c>
      <c r="R218" t="s">
        <v>1050</v>
      </c>
      <c r="W218" t="s">
        <v>1050</v>
      </c>
      <c r="Z218" t="s">
        <v>1050</v>
      </c>
      <c r="AB218" t="s">
        <v>2527</v>
      </c>
      <c r="AC218" t="s">
        <v>2528</v>
      </c>
      <c r="AD218">
        <v>13</v>
      </c>
      <c r="AE218">
        <v>0</v>
      </c>
      <c r="AF218">
        <v>3.1007039233821201E-3</v>
      </c>
      <c r="AG218">
        <v>3381</v>
      </c>
      <c r="AH218">
        <v>34</v>
      </c>
      <c r="AI218">
        <v>2.64517287150859E-3</v>
      </c>
      <c r="AJ218" t="s">
        <v>1052</v>
      </c>
      <c r="AK218" t="s">
        <v>1135</v>
      </c>
      <c r="AL218" t="b">
        <v>0</v>
      </c>
    </row>
    <row r="219" spans="1:38" x14ac:dyDescent="0.2">
      <c r="A219">
        <v>248</v>
      </c>
      <c r="B219" t="s">
        <v>2529</v>
      </c>
      <c r="C219" t="s">
        <v>2530</v>
      </c>
      <c r="D219" t="s">
        <v>2531</v>
      </c>
      <c r="E219" t="s">
        <v>2532</v>
      </c>
      <c r="G219" t="s">
        <v>1089</v>
      </c>
      <c r="H219" t="s">
        <v>1046</v>
      </c>
      <c r="I219" t="s">
        <v>2533</v>
      </c>
      <c r="J219" t="s">
        <v>1981</v>
      </c>
      <c r="K219" t="s">
        <v>18</v>
      </c>
      <c r="L219" t="s">
        <v>1083</v>
      </c>
      <c r="M219" t="s">
        <v>1084</v>
      </c>
      <c r="N219" t="s">
        <v>1084</v>
      </c>
      <c r="O219">
        <v>13</v>
      </c>
      <c r="R219" t="s">
        <v>1050</v>
      </c>
      <c r="V219">
        <v>1</v>
      </c>
      <c r="W219" t="s">
        <v>2534</v>
      </c>
      <c r="Z219" t="s">
        <v>1050</v>
      </c>
      <c r="AA219" t="s">
        <v>9</v>
      </c>
      <c r="AB219" t="s">
        <v>2535</v>
      </c>
      <c r="AC219" t="s">
        <v>2535</v>
      </c>
      <c r="AD219">
        <v>7</v>
      </c>
      <c r="AE219">
        <v>0.14285714285714199</v>
      </c>
      <c r="AF219">
        <v>1.4451907907413199E-3</v>
      </c>
      <c r="AG219">
        <v>801</v>
      </c>
      <c r="AH219">
        <v>8</v>
      </c>
      <c r="AI219">
        <v>1.34131012500138E-3</v>
      </c>
      <c r="AJ219" t="s">
        <v>1052</v>
      </c>
      <c r="AK219" t="s">
        <v>1063</v>
      </c>
      <c r="AL219" t="b">
        <v>0</v>
      </c>
    </row>
    <row r="220" spans="1:38" x14ac:dyDescent="0.2">
      <c r="A220">
        <v>249</v>
      </c>
      <c r="B220" t="s">
        <v>945</v>
      </c>
      <c r="C220" t="s">
        <v>946</v>
      </c>
      <c r="D220" t="s">
        <v>2536</v>
      </c>
      <c r="E220" t="s">
        <v>2537</v>
      </c>
      <c r="F220">
        <v>2012</v>
      </c>
      <c r="G220" t="s">
        <v>1089</v>
      </c>
      <c r="H220" t="s">
        <v>1046</v>
      </c>
      <c r="I220" t="s">
        <v>947</v>
      </c>
      <c r="J220" t="s">
        <v>31</v>
      </c>
      <c r="K220" t="s">
        <v>16</v>
      </c>
      <c r="L220" t="s">
        <v>1122</v>
      </c>
      <c r="M220" t="s">
        <v>1123</v>
      </c>
      <c r="N220" t="s">
        <v>1124</v>
      </c>
      <c r="O220">
        <v>1</v>
      </c>
      <c r="R220" t="s">
        <v>1050</v>
      </c>
      <c r="V220">
        <v>1</v>
      </c>
      <c r="W220" t="s">
        <v>2538</v>
      </c>
      <c r="Z220" t="s">
        <v>1050</v>
      </c>
      <c r="AA220" t="s">
        <v>9</v>
      </c>
      <c r="AB220" t="s">
        <v>2539</v>
      </c>
      <c r="AC220" t="s">
        <v>2539</v>
      </c>
      <c r="AD220">
        <v>6</v>
      </c>
      <c r="AE220">
        <v>0.16666666666666599</v>
      </c>
      <c r="AF220">
        <v>1.27689295157586E-3</v>
      </c>
      <c r="AG220">
        <v>669</v>
      </c>
      <c r="AH220">
        <v>9</v>
      </c>
      <c r="AI220">
        <v>1.2501969436994099E-3</v>
      </c>
      <c r="AJ220" t="s">
        <v>1052</v>
      </c>
      <c r="AK220" t="s">
        <v>1053</v>
      </c>
      <c r="AL220" t="b">
        <v>0</v>
      </c>
    </row>
    <row r="221" spans="1:38" x14ac:dyDescent="0.2">
      <c r="A221">
        <v>250</v>
      </c>
      <c r="B221" t="s">
        <v>2540</v>
      </c>
      <c r="C221" t="s">
        <v>2541</v>
      </c>
      <c r="D221" t="s">
        <v>2542</v>
      </c>
      <c r="E221" t="s">
        <v>2543</v>
      </c>
      <c r="F221">
        <v>1955</v>
      </c>
      <c r="G221" t="s">
        <v>1045</v>
      </c>
      <c r="H221" t="s">
        <v>1046</v>
      </c>
      <c r="I221" t="s">
        <v>813</v>
      </c>
      <c r="J221" t="s">
        <v>48</v>
      </c>
      <c r="K221" t="s">
        <v>6</v>
      </c>
      <c r="L221" t="s">
        <v>1074</v>
      </c>
      <c r="M221" t="s">
        <v>1075</v>
      </c>
      <c r="N221" t="s">
        <v>1298</v>
      </c>
      <c r="O221">
        <v>10</v>
      </c>
      <c r="R221" t="s">
        <v>1050</v>
      </c>
      <c r="T221">
        <v>4</v>
      </c>
      <c r="W221" t="s">
        <v>1050</v>
      </c>
      <c r="Z221" t="s">
        <v>1050</v>
      </c>
      <c r="AB221" t="s">
        <v>2544</v>
      </c>
      <c r="AC221" t="s">
        <v>2545</v>
      </c>
      <c r="AD221">
        <v>7</v>
      </c>
      <c r="AE221">
        <v>0.57142857142857095</v>
      </c>
      <c r="AF221">
        <v>1.38898113512706E-3</v>
      </c>
      <c r="AG221">
        <v>4156</v>
      </c>
      <c r="AH221">
        <v>3</v>
      </c>
      <c r="AI221">
        <v>1.5575085921843001E-3</v>
      </c>
      <c r="AJ221" t="s">
        <v>1052</v>
      </c>
      <c r="AK221" t="s">
        <v>1053</v>
      </c>
      <c r="AL221" t="b">
        <v>0</v>
      </c>
    </row>
    <row r="222" spans="1:38" x14ac:dyDescent="0.2">
      <c r="A222">
        <v>251</v>
      </c>
      <c r="B222" t="s">
        <v>2546</v>
      </c>
      <c r="C222" t="s">
        <v>2547</v>
      </c>
      <c r="D222" t="s">
        <v>2548</v>
      </c>
      <c r="E222" t="s">
        <v>2549</v>
      </c>
      <c r="F222">
        <v>2009</v>
      </c>
      <c r="G222" t="s">
        <v>1045</v>
      </c>
      <c r="H222" t="s">
        <v>1046</v>
      </c>
      <c r="I222" t="s">
        <v>2550</v>
      </c>
      <c r="J222" t="s">
        <v>2551</v>
      </c>
      <c r="K222" t="s">
        <v>1772</v>
      </c>
      <c r="L222" t="s">
        <v>1221</v>
      </c>
      <c r="M222" t="s">
        <v>1222</v>
      </c>
      <c r="N222" t="s">
        <v>2162</v>
      </c>
      <c r="O222">
        <v>8</v>
      </c>
      <c r="R222" t="s">
        <v>1050</v>
      </c>
      <c r="W222" t="s">
        <v>1050</v>
      </c>
      <c r="Z222" t="s">
        <v>1050</v>
      </c>
      <c r="AB222" t="s">
        <v>2552</v>
      </c>
      <c r="AC222" t="s">
        <v>2552</v>
      </c>
      <c r="AD222">
        <v>6</v>
      </c>
      <c r="AE222">
        <v>0.16666666666666599</v>
      </c>
      <c r="AF222">
        <v>1.19466102218071E-3</v>
      </c>
      <c r="AG222">
        <v>1254</v>
      </c>
      <c r="AH222">
        <v>10</v>
      </c>
      <c r="AI222">
        <v>1.4160323067760299E-3</v>
      </c>
      <c r="AJ222" t="s">
        <v>1052</v>
      </c>
      <c r="AK222" t="s">
        <v>1135</v>
      </c>
      <c r="AL222" t="b">
        <v>0</v>
      </c>
    </row>
    <row r="223" spans="1:38" x14ac:dyDescent="0.2">
      <c r="A223">
        <v>253</v>
      </c>
      <c r="B223" t="s">
        <v>2553</v>
      </c>
      <c r="C223" t="s">
        <v>2554</v>
      </c>
      <c r="D223" t="s">
        <v>2555</v>
      </c>
      <c r="E223" t="s">
        <v>2556</v>
      </c>
      <c r="F223">
        <v>2001</v>
      </c>
      <c r="G223" t="s">
        <v>1089</v>
      </c>
      <c r="H223" t="s">
        <v>1046</v>
      </c>
      <c r="I223" t="s">
        <v>2557</v>
      </c>
      <c r="J223" t="s">
        <v>2558</v>
      </c>
      <c r="K223" t="s">
        <v>38</v>
      </c>
      <c r="L223" t="s">
        <v>1074</v>
      </c>
      <c r="M223" t="s">
        <v>1075</v>
      </c>
      <c r="N223" t="s">
        <v>1076</v>
      </c>
      <c r="O223">
        <v>63</v>
      </c>
      <c r="R223" t="s">
        <v>1050</v>
      </c>
      <c r="W223" t="s">
        <v>2559</v>
      </c>
      <c r="Z223" t="s">
        <v>1050</v>
      </c>
      <c r="AB223" t="s">
        <v>2560</v>
      </c>
      <c r="AC223" t="s">
        <v>2560</v>
      </c>
      <c r="AD223">
        <v>6</v>
      </c>
      <c r="AE223">
        <v>0.16666666666666599</v>
      </c>
      <c r="AF223">
        <v>1.27766362648877E-3</v>
      </c>
      <c r="AG223">
        <v>510</v>
      </c>
      <c r="AH223">
        <v>7</v>
      </c>
      <c r="AI223">
        <v>1.3219631468960799E-3</v>
      </c>
      <c r="AJ223" t="s">
        <v>1052</v>
      </c>
      <c r="AK223" t="s">
        <v>1053</v>
      </c>
      <c r="AL223" t="b">
        <v>0</v>
      </c>
    </row>
    <row r="224" spans="1:38" x14ac:dyDescent="0.2">
      <c r="A224">
        <v>254</v>
      </c>
      <c r="B224" t="s">
        <v>542</v>
      </c>
      <c r="C224" t="s">
        <v>543</v>
      </c>
      <c r="D224" t="s">
        <v>2561</v>
      </c>
      <c r="E224" t="s">
        <v>2562</v>
      </c>
      <c r="F224">
        <v>2009</v>
      </c>
      <c r="G224" t="s">
        <v>1045</v>
      </c>
      <c r="H224" t="s">
        <v>1046</v>
      </c>
      <c r="I224" t="s">
        <v>482</v>
      </c>
      <c r="J224" t="s">
        <v>15</v>
      </c>
      <c r="K224" t="s">
        <v>16</v>
      </c>
      <c r="L224" t="s">
        <v>1130</v>
      </c>
      <c r="M224" t="s">
        <v>1131</v>
      </c>
      <c r="N224" t="s">
        <v>1132</v>
      </c>
      <c r="O224">
        <v>59</v>
      </c>
      <c r="P224">
        <v>41867688</v>
      </c>
      <c r="Q224">
        <v>5</v>
      </c>
      <c r="R224" t="s">
        <v>2563</v>
      </c>
      <c r="W224" t="s">
        <v>1050</v>
      </c>
      <c r="Z224" t="s">
        <v>1050</v>
      </c>
      <c r="AB224" t="s">
        <v>2564</v>
      </c>
      <c r="AC224" t="s">
        <v>2565</v>
      </c>
      <c r="AD224">
        <v>7</v>
      </c>
      <c r="AE224">
        <v>0</v>
      </c>
      <c r="AF224">
        <v>1.7086122303286201E-3</v>
      </c>
      <c r="AG224">
        <v>2724</v>
      </c>
      <c r="AH224">
        <v>13</v>
      </c>
      <c r="AI224">
        <v>1.5962184341395699E-3</v>
      </c>
      <c r="AJ224" t="s">
        <v>1052</v>
      </c>
      <c r="AK224" t="s">
        <v>1135</v>
      </c>
      <c r="AL224" t="b">
        <v>0</v>
      </c>
    </row>
    <row r="225" spans="1:38" x14ac:dyDescent="0.2">
      <c r="A225">
        <v>255</v>
      </c>
      <c r="B225" t="s">
        <v>2566</v>
      </c>
      <c r="C225" t="s">
        <v>2567</v>
      </c>
      <c r="D225" t="s">
        <v>2568</v>
      </c>
      <c r="E225" t="s">
        <v>2569</v>
      </c>
      <c r="G225" t="s">
        <v>1089</v>
      </c>
      <c r="H225" t="s">
        <v>1046</v>
      </c>
      <c r="I225" t="s">
        <v>1712</v>
      </c>
      <c r="J225" t="s">
        <v>1713</v>
      </c>
      <c r="K225" t="s">
        <v>1714</v>
      </c>
      <c r="L225" t="s">
        <v>1059</v>
      </c>
      <c r="M225" t="s">
        <v>1060</v>
      </c>
      <c r="N225" t="s">
        <v>1243</v>
      </c>
      <c r="O225">
        <v>13</v>
      </c>
      <c r="R225" t="s">
        <v>1050</v>
      </c>
      <c r="W225" t="s">
        <v>1244</v>
      </c>
      <c r="Z225" t="s">
        <v>2570</v>
      </c>
      <c r="AB225" t="s">
        <v>2571</v>
      </c>
      <c r="AC225" t="s">
        <v>2571</v>
      </c>
      <c r="AD225">
        <v>8</v>
      </c>
      <c r="AE225">
        <v>0.125</v>
      </c>
      <c r="AF225">
        <v>1.68897800411623E-3</v>
      </c>
      <c r="AG225">
        <v>2509</v>
      </c>
      <c r="AH225">
        <v>7</v>
      </c>
      <c r="AI225">
        <v>1.76022147718123E-3</v>
      </c>
      <c r="AJ225" t="s">
        <v>1052</v>
      </c>
      <c r="AK225" t="s">
        <v>1063</v>
      </c>
      <c r="AL225" t="b">
        <v>0</v>
      </c>
    </row>
    <row r="226" spans="1:38" x14ac:dyDescent="0.2">
      <c r="A226">
        <v>256</v>
      </c>
      <c r="B226" t="s">
        <v>76</v>
      </c>
      <c r="C226" t="s">
        <v>77</v>
      </c>
      <c r="D226" t="s">
        <v>2572</v>
      </c>
      <c r="E226" t="s">
        <v>2573</v>
      </c>
      <c r="F226">
        <v>1987</v>
      </c>
      <c r="G226" t="s">
        <v>1089</v>
      </c>
      <c r="H226" t="s">
        <v>1046</v>
      </c>
      <c r="I226" t="s">
        <v>78</v>
      </c>
      <c r="J226" t="s">
        <v>21</v>
      </c>
      <c r="K226" t="s">
        <v>18</v>
      </c>
      <c r="L226" t="s">
        <v>1122</v>
      </c>
      <c r="M226" t="s">
        <v>1123</v>
      </c>
      <c r="N226" t="s">
        <v>1389</v>
      </c>
      <c r="O226">
        <v>16</v>
      </c>
      <c r="R226" t="s">
        <v>1050</v>
      </c>
      <c r="U226">
        <v>10000000</v>
      </c>
      <c r="V226">
        <v>1</v>
      </c>
      <c r="W226" t="s">
        <v>2574</v>
      </c>
      <c r="Z226" t="s">
        <v>1050</v>
      </c>
      <c r="AA226" t="s">
        <v>9</v>
      </c>
      <c r="AB226" t="s">
        <v>2575</v>
      </c>
      <c r="AC226" t="s">
        <v>2575</v>
      </c>
      <c r="AD226">
        <v>3</v>
      </c>
      <c r="AE226">
        <v>0</v>
      </c>
      <c r="AF226">
        <v>5.8120105178694295E-4</v>
      </c>
      <c r="AG226">
        <v>358</v>
      </c>
      <c r="AH226">
        <v>1</v>
      </c>
      <c r="AI226">
        <v>7.34404246423975E-4</v>
      </c>
      <c r="AJ226" t="s">
        <v>1052</v>
      </c>
      <c r="AK226" t="s">
        <v>1053</v>
      </c>
      <c r="AL226" t="b">
        <v>0</v>
      </c>
    </row>
    <row r="227" spans="1:38" x14ac:dyDescent="0.2">
      <c r="A227">
        <v>258</v>
      </c>
      <c r="B227" t="s">
        <v>2576</v>
      </c>
      <c r="C227" t="s">
        <v>2577</v>
      </c>
      <c r="E227" t="s">
        <v>2578</v>
      </c>
      <c r="F227">
        <v>1957</v>
      </c>
      <c r="G227" t="s">
        <v>1089</v>
      </c>
      <c r="H227" t="s">
        <v>1046</v>
      </c>
      <c r="I227" t="s">
        <v>2579</v>
      </c>
      <c r="J227" t="s">
        <v>27</v>
      </c>
      <c r="K227" t="s">
        <v>5</v>
      </c>
      <c r="L227" t="s">
        <v>1083</v>
      </c>
      <c r="M227" t="s">
        <v>1084</v>
      </c>
      <c r="N227" t="s">
        <v>1084</v>
      </c>
      <c r="O227">
        <v>36</v>
      </c>
      <c r="R227" t="s">
        <v>1050</v>
      </c>
      <c r="W227" t="s">
        <v>2580</v>
      </c>
      <c r="Z227" t="s">
        <v>2581</v>
      </c>
      <c r="AB227" t="s">
        <v>2582</v>
      </c>
      <c r="AC227" t="s">
        <v>2582</v>
      </c>
      <c r="AD227">
        <v>14</v>
      </c>
      <c r="AE227">
        <v>0</v>
      </c>
      <c r="AF227">
        <v>3.1168191256275902E-3</v>
      </c>
      <c r="AG227">
        <v>378</v>
      </c>
      <c r="AH227">
        <v>33</v>
      </c>
      <c r="AI227">
        <v>2.55363990498603E-3</v>
      </c>
      <c r="AJ227" t="s">
        <v>1052</v>
      </c>
      <c r="AK227" t="s">
        <v>1063</v>
      </c>
      <c r="AL227" t="b">
        <v>0</v>
      </c>
    </row>
    <row r="228" spans="1:38" x14ac:dyDescent="0.2">
      <c r="A228">
        <v>259</v>
      </c>
      <c r="B228" t="s">
        <v>2583</v>
      </c>
      <c r="C228" t="s">
        <v>2584</v>
      </c>
      <c r="D228" t="s">
        <v>2585</v>
      </c>
      <c r="E228" t="s">
        <v>2586</v>
      </c>
      <c r="F228">
        <v>2000</v>
      </c>
      <c r="G228" t="s">
        <v>1089</v>
      </c>
      <c r="H228" t="s">
        <v>1046</v>
      </c>
      <c r="I228" t="s">
        <v>1157</v>
      </c>
      <c r="J228" t="s">
        <v>435</v>
      </c>
      <c r="K228" t="s">
        <v>6</v>
      </c>
      <c r="L228" t="s">
        <v>1158</v>
      </c>
      <c r="M228" t="s">
        <v>1480</v>
      </c>
      <c r="N228" t="s">
        <v>1942</v>
      </c>
      <c r="O228">
        <v>16</v>
      </c>
      <c r="R228" t="s">
        <v>1050</v>
      </c>
      <c r="S228">
        <v>152703824</v>
      </c>
      <c r="T228">
        <v>13</v>
      </c>
      <c r="U228">
        <v>175000000</v>
      </c>
      <c r="V228">
        <v>1</v>
      </c>
      <c r="W228" t="s">
        <v>2587</v>
      </c>
      <c r="Z228" t="s">
        <v>1050</v>
      </c>
      <c r="AA228" t="s">
        <v>9</v>
      </c>
      <c r="AB228" t="s">
        <v>2588</v>
      </c>
      <c r="AC228" t="s">
        <v>2589</v>
      </c>
      <c r="AD228">
        <v>7</v>
      </c>
      <c r="AE228">
        <v>0</v>
      </c>
      <c r="AF228">
        <v>1.5977243865243199E-3</v>
      </c>
      <c r="AG228">
        <v>169</v>
      </c>
      <c r="AH228">
        <v>13</v>
      </c>
      <c r="AI228">
        <v>1.3535768801852101E-3</v>
      </c>
      <c r="AJ228" t="s">
        <v>1052</v>
      </c>
      <c r="AK228" t="s">
        <v>1053</v>
      </c>
      <c r="AL228" t="b">
        <v>0</v>
      </c>
    </row>
    <row r="229" spans="1:38" ht="409" x14ac:dyDescent="0.2">
      <c r="A229">
        <v>260</v>
      </c>
      <c r="B229" t="s">
        <v>2590</v>
      </c>
      <c r="C229" t="s">
        <v>2591</v>
      </c>
      <c r="E229" s="1" t="s">
        <v>2592</v>
      </c>
      <c r="G229" t="s">
        <v>1635</v>
      </c>
      <c r="H229" t="s">
        <v>1046</v>
      </c>
      <c r="I229" t="s">
        <v>613</v>
      </c>
      <c r="J229" t="s">
        <v>330</v>
      </c>
      <c r="K229" t="s">
        <v>6</v>
      </c>
      <c r="L229" t="s">
        <v>1106</v>
      </c>
      <c r="M229" t="s">
        <v>1107</v>
      </c>
      <c r="N229" t="s">
        <v>1108</v>
      </c>
      <c r="O229">
        <v>8</v>
      </c>
      <c r="R229" t="s">
        <v>1050</v>
      </c>
      <c r="U229">
        <v>1850000</v>
      </c>
      <c r="V229">
        <v>1</v>
      </c>
      <c r="W229" t="s">
        <v>2593</v>
      </c>
      <c r="Z229" t="s">
        <v>1050</v>
      </c>
      <c r="AA229" t="s">
        <v>9</v>
      </c>
      <c r="AB229" t="s">
        <v>2594</v>
      </c>
      <c r="AC229" t="s">
        <v>2594</v>
      </c>
      <c r="AD229">
        <v>8</v>
      </c>
      <c r="AE229">
        <v>0</v>
      </c>
      <c r="AF229">
        <v>1.6789601996220699E-3</v>
      </c>
      <c r="AG229">
        <v>856</v>
      </c>
      <c r="AH229">
        <v>13</v>
      </c>
      <c r="AI229">
        <v>1.6280564864111101E-3</v>
      </c>
      <c r="AJ229" t="s">
        <v>1052</v>
      </c>
      <c r="AK229" t="s">
        <v>1053</v>
      </c>
      <c r="AL229" t="b">
        <v>0</v>
      </c>
    </row>
    <row r="230" spans="1:38" x14ac:dyDescent="0.2">
      <c r="A230">
        <v>261</v>
      </c>
      <c r="B230" t="s">
        <v>2595</v>
      </c>
      <c r="C230" t="s">
        <v>2596</v>
      </c>
      <c r="D230" t="s">
        <v>2597</v>
      </c>
      <c r="E230" t="s">
        <v>2598</v>
      </c>
      <c r="F230">
        <v>2006</v>
      </c>
      <c r="G230" t="s">
        <v>1045</v>
      </c>
      <c r="H230" t="s">
        <v>1046</v>
      </c>
      <c r="I230" t="s">
        <v>2599</v>
      </c>
      <c r="J230" t="s">
        <v>19</v>
      </c>
      <c r="K230" t="s">
        <v>6</v>
      </c>
      <c r="L230" t="s">
        <v>1130</v>
      </c>
      <c r="M230" t="s">
        <v>1131</v>
      </c>
      <c r="N230" t="s">
        <v>1132</v>
      </c>
      <c r="O230">
        <v>13</v>
      </c>
      <c r="P230">
        <v>170000</v>
      </c>
      <c r="Q230">
        <v>1</v>
      </c>
      <c r="R230" t="s">
        <v>1050</v>
      </c>
      <c r="W230" t="s">
        <v>1050</v>
      </c>
      <c r="Z230" t="s">
        <v>1050</v>
      </c>
      <c r="AB230" t="s">
        <v>2600</v>
      </c>
      <c r="AC230" t="s">
        <v>2601</v>
      </c>
      <c r="AD230">
        <v>7</v>
      </c>
      <c r="AE230">
        <v>0</v>
      </c>
      <c r="AF230">
        <v>1.5057049025025001E-3</v>
      </c>
      <c r="AG230">
        <v>973</v>
      </c>
      <c r="AH230">
        <v>7</v>
      </c>
      <c r="AI230">
        <v>1.4209197359130201E-3</v>
      </c>
      <c r="AJ230" t="s">
        <v>1052</v>
      </c>
      <c r="AK230" t="s">
        <v>1135</v>
      </c>
      <c r="AL230" t="b">
        <v>0</v>
      </c>
    </row>
    <row r="231" spans="1:38" x14ac:dyDescent="0.2">
      <c r="A231">
        <v>262</v>
      </c>
      <c r="B231" t="s">
        <v>2602</v>
      </c>
      <c r="C231" t="s">
        <v>2603</v>
      </c>
      <c r="D231" t="s">
        <v>2604</v>
      </c>
      <c r="E231" t="s">
        <v>2605</v>
      </c>
      <c r="G231" t="s">
        <v>1045</v>
      </c>
      <c r="H231" t="s">
        <v>1095</v>
      </c>
      <c r="I231" t="s">
        <v>2606</v>
      </c>
      <c r="J231" t="s">
        <v>740</v>
      </c>
      <c r="K231" t="s">
        <v>6</v>
      </c>
      <c r="L231" t="s">
        <v>1115</v>
      </c>
      <c r="M231" t="s">
        <v>1116</v>
      </c>
      <c r="N231" t="s">
        <v>1360</v>
      </c>
      <c r="O231">
        <v>13</v>
      </c>
      <c r="P231">
        <v>24000000</v>
      </c>
      <c r="Q231">
        <v>1</v>
      </c>
      <c r="R231" t="s">
        <v>1050</v>
      </c>
      <c r="S231">
        <v>54801000</v>
      </c>
      <c r="T231">
        <v>10</v>
      </c>
      <c r="V231">
        <v>1</v>
      </c>
      <c r="W231" t="s">
        <v>1050</v>
      </c>
      <c r="X231">
        <v>134676000</v>
      </c>
      <c r="Y231">
        <v>1</v>
      </c>
      <c r="Z231" t="s">
        <v>2607</v>
      </c>
      <c r="AA231" t="s">
        <v>305</v>
      </c>
      <c r="AB231" t="s">
        <v>2608</v>
      </c>
      <c r="AC231" t="s">
        <v>2609</v>
      </c>
      <c r="AD231">
        <v>7</v>
      </c>
      <c r="AE231">
        <v>0</v>
      </c>
      <c r="AF231">
        <v>1.57143708305041E-3</v>
      </c>
      <c r="AG231">
        <v>880</v>
      </c>
      <c r="AH231">
        <v>13</v>
      </c>
      <c r="AI231">
        <v>1.9820290932786098E-3</v>
      </c>
      <c r="AJ231" t="s">
        <v>1052</v>
      </c>
      <c r="AK231" t="s">
        <v>1063</v>
      </c>
      <c r="AL231" t="b">
        <v>0</v>
      </c>
    </row>
    <row r="232" spans="1:38" x14ac:dyDescent="0.2">
      <c r="A232">
        <v>263</v>
      </c>
      <c r="B232" t="s">
        <v>2610</v>
      </c>
      <c r="C232" t="s">
        <v>2611</v>
      </c>
      <c r="E232" t="s">
        <v>2612</v>
      </c>
      <c r="G232" t="s">
        <v>1089</v>
      </c>
      <c r="H232" t="s">
        <v>1046</v>
      </c>
      <c r="I232" t="s">
        <v>2613</v>
      </c>
      <c r="J232" t="s">
        <v>70</v>
      </c>
      <c r="K232" t="s">
        <v>6</v>
      </c>
      <c r="L232" t="s">
        <v>1083</v>
      </c>
      <c r="M232" t="s">
        <v>1084</v>
      </c>
      <c r="N232" t="s">
        <v>1084</v>
      </c>
      <c r="O232">
        <v>16</v>
      </c>
      <c r="R232" t="s">
        <v>1050</v>
      </c>
      <c r="W232" t="s">
        <v>2614</v>
      </c>
      <c r="Z232" t="s">
        <v>1050</v>
      </c>
      <c r="AB232" t="s">
        <v>2615</v>
      </c>
      <c r="AC232" t="s">
        <v>2615</v>
      </c>
      <c r="AD232">
        <v>7</v>
      </c>
      <c r="AE232">
        <v>0</v>
      </c>
      <c r="AF232">
        <v>1.42577757741447E-3</v>
      </c>
      <c r="AG232">
        <v>259</v>
      </c>
      <c r="AH232">
        <v>14</v>
      </c>
      <c r="AI232">
        <v>1.28431068690499E-3</v>
      </c>
      <c r="AJ232" t="s">
        <v>1052</v>
      </c>
      <c r="AK232" t="s">
        <v>1063</v>
      </c>
      <c r="AL232" t="b">
        <v>0</v>
      </c>
    </row>
    <row r="233" spans="1:38" x14ac:dyDescent="0.2">
      <c r="A233">
        <v>264</v>
      </c>
      <c r="B233" t="s">
        <v>2616</v>
      </c>
      <c r="C233" t="s">
        <v>2617</v>
      </c>
      <c r="D233" t="s">
        <v>2618</v>
      </c>
      <c r="E233" t="s">
        <v>2619</v>
      </c>
      <c r="F233">
        <v>2004</v>
      </c>
      <c r="G233" t="s">
        <v>1045</v>
      </c>
      <c r="H233" t="s">
        <v>1046</v>
      </c>
      <c r="I233" t="s">
        <v>324</v>
      </c>
      <c r="K233" t="s">
        <v>14</v>
      </c>
      <c r="L233" t="s">
        <v>1047</v>
      </c>
      <c r="M233" t="s">
        <v>1048</v>
      </c>
      <c r="N233" t="s">
        <v>1049</v>
      </c>
      <c r="O233">
        <v>59</v>
      </c>
      <c r="P233">
        <v>15000000</v>
      </c>
      <c r="Q233">
        <v>1</v>
      </c>
      <c r="R233" t="s">
        <v>2620</v>
      </c>
      <c r="W233" t="s">
        <v>1050</v>
      </c>
      <c r="Z233" t="s">
        <v>1050</v>
      </c>
      <c r="AB233" t="s">
        <v>2621</v>
      </c>
      <c r="AC233" t="s">
        <v>2622</v>
      </c>
      <c r="AD233">
        <v>5</v>
      </c>
      <c r="AE233">
        <v>0</v>
      </c>
      <c r="AF233">
        <v>1.64428528833742E-3</v>
      </c>
      <c r="AG233">
        <v>4324</v>
      </c>
      <c r="AH233">
        <v>10</v>
      </c>
      <c r="AI233">
        <v>1.4487836072680301E-3</v>
      </c>
      <c r="AJ233" t="s">
        <v>1052</v>
      </c>
      <c r="AK233" t="s">
        <v>1053</v>
      </c>
      <c r="AL233" t="b">
        <v>0</v>
      </c>
    </row>
    <row r="234" spans="1:38" x14ac:dyDescent="0.2">
      <c r="A234">
        <v>265</v>
      </c>
      <c r="B234" t="s">
        <v>2623</v>
      </c>
      <c r="C234" t="s">
        <v>2624</v>
      </c>
      <c r="D234" t="s">
        <v>2625</v>
      </c>
      <c r="E234" t="s">
        <v>2626</v>
      </c>
      <c r="F234">
        <v>1953</v>
      </c>
      <c r="G234" t="s">
        <v>1045</v>
      </c>
      <c r="H234" t="s">
        <v>1046</v>
      </c>
      <c r="I234" t="s">
        <v>2627</v>
      </c>
      <c r="K234" t="s">
        <v>2628</v>
      </c>
      <c r="L234" t="s">
        <v>1115</v>
      </c>
      <c r="M234" t="s">
        <v>1116</v>
      </c>
      <c r="N234" t="s">
        <v>2629</v>
      </c>
      <c r="O234">
        <v>13</v>
      </c>
      <c r="R234" t="s">
        <v>1050</v>
      </c>
      <c r="W234" t="s">
        <v>1050</v>
      </c>
      <c r="Z234" t="s">
        <v>2630</v>
      </c>
      <c r="AB234" t="s">
        <v>2631</v>
      </c>
      <c r="AC234" t="s">
        <v>2631</v>
      </c>
      <c r="AD234">
        <v>2</v>
      </c>
      <c r="AE234">
        <v>0</v>
      </c>
      <c r="AF234">
        <v>3.7309142532830598E-4</v>
      </c>
      <c r="AG234">
        <v>781</v>
      </c>
      <c r="AH234">
        <v>0</v>
      </c>
      <c r="AI234">
        <v>7.4766958830591197E-4</v>
      </c>
      <c r="AJ234" t="s">
        <v>1052</v>
      </c>
      <c r="AK234" t="s">
        <v>1063</v>
      </c>
      <c r="AL234" t="b">
        <v>0</v>
      </c>
    </row>
    <row r="235" spans="1:38" x14ac:dyDescent="0.2">
      <c r="A235">
        <v>267</v>
      </c>
      <c r="B235" t="s">
        <v>972</v>
      </c>
      <c r="C235" t="s">
        <v>973</v>
      </c>
      <c r="D235" t="s">
        <v>2632</v>
      </c>
      <c r="E235" t="s">
        <v>2633</v>
      </c>
      <c r="F235">
        <v>2012</v>
      </c>
      <c r="G235" t="s">
        <v>1045</v>
      </c>
      <c r="H235" t="s">
        <v>1046</v>
      </c>
      <c r="I235" t="s">
        <v>974</v>
      </c>
      <c r="J235" t="s">
        <v>269</v>
      </c>
      <c r="K235" t="s">
        <v>6</v>
      </c>
      <c r="L235" t="s">
        <v>1122</v>
      </c>
      <c r="M235" t="s">
        <v>1123</v>
      </c>
      <c r="N235" t="s">
        <v>1389</v>
      </c>
      <c r="O235">
        <v>8</v>
      </c>
      <c r="P235">
        <v>90000</v>
      </c>
      <c r="Q235">
        <v>1</v>
      </c>
      <c r="R235" t="s">
        <v>1050</v>
      </c>
      <c r="W235" t="s">
        <v>1050</v>
      </c>
      <c r="Z235" t="s">
        <v>1050</v>
      </c>
      <c r="AB235" t="s">
        <v>2634</v>
      </c>
      <c r="AC235" t="s">
        <v>2634</v>
      </c>
      <c r="AD235">
        <v>2</v>
      </c>
      <c r="AE235">
        <v>0</v>
      </c>
      <c r="AF235">
        <v>3.7969761718909998E-4</v>
      </c>
      <c r="AG235">
        <v>0</v>
      </c>
      <c r="AH235">
        <v>1</v>
      </c>
      <c r="AI235">
        <v>6.8596024915029404E-4</v>
      </c>
      <c r="AJ235" t="s">
        <v>1052</v>
      </c>
      <c r="AK235" t="s">
        <v>1053</v>
      </c>
      <c r="AL235" t="b">
        <v>0</v>
      </c>
    </row>
    <row r="236" spans="1:38" x14ac:dyDescent="0.2">
      <c r="A236">
        <v>268</v>
      </c>
      <c r="B236" t="s">
        <v>496</v>
      </c>
      <c r="C236" t="s">
        <v>497</v>
      </c>
      <c r="D236" t="s">
        <v>2635</v>
      </c>
      <c r="E236" t="s">
        <v>2636</v>
      </c>
      <c r="F236">
        <v>2016</v>
      </c>
      <c r="G236" t="s">
        <v>1045</v>
      </c>
      <c r="H236" t="s">
        <v>1046</v>
      </c>
      <c r="I236" t="s">
        <v>499</v>
      </c>
      <c r="J236" t="s">
        <v>498</v>
      </c>
      <c r="K236" t="s">
        <v>6</v>
      </c>
      <c r="L236" t="s">
        <v>1158</v>
      </c>
      <c r="M236" t="s">
        <v>1159</v>
      </c>
      <c r="N236" t="s">
        <v>1344</v>
      </c>
      <c r="O236">
        <v>56</v>
      </c>
      <c r="Q236">
        <v>1</v>
      </c>
      <c r="R236" t="s">
        <v>2637</v>
      </c>
      <c r="W236" t="s">
        <v>1050</v>
      </c>
      <c r="Z236" t="s">
        <v>1050</v>
      </c>
      <c r="AB236" t="s">
        <v>2638</v>
      </c>
      <c r="AC236" t="s">
        <v>2639</v>
      </c>
      <c r="AD236">
        <v>4</v>
      </c>
      <c r="AE236">
        <v>0</v>
      </c>
      <c r="AF236">
        <v>1.2492492779565599E-3</v>
      </c>
      <c r="AG236">
        <v>330</v>
      </c>
      <c r="AH236">
        <v>11</v>
      </c>
      <c r="AI236">
        <v>1.0800857403186199E-3</v>
      </c>
      <c r="AJ236" t="s">
        <v>1052</v>
      </c>
      <c r="AK236" t="s">
        <v>1053</v>
      </c>
      <c r="AL236" t="b">
        <v>0</v>
      </c>
    </row>
    <row r="237" spans="1:38" x14ac:dyDescent="0.2">
      <c r="A237">
        <v>269</v>
      </c>
      <c r="B237" t="s">
        <v>79</v>
      </c>
      <c r="C237" t="s">
        <v>2640</v>
      </c>
      <c r="D237" t="s">
        <v>2641</v>
      </c>
      <c r="E237" t="s">
        <v>2642</v>
      </c>
      <c r="F237">
        <v>2002</v>
      </c>
      <c r="G237" t="s">
        <v>1045</v>
      </c>
      <c r="H237" t="s">
        <v>1046</v>
      </c>
      <c r="I237" t="s">
        <v>80</v>
      </c>
      <c r="J237" t="s">
        <v>81</v>
      </c>
      <c r="K237" t="s">
        <v>6</v>
      </c>
      <c r="L237" t="s">
        <v>1106</v>
      </c>
      <c r="M237" t="s">
        <v>1107</v>
      </c>
      <c r="N237" t="s">
        <v>1851</v>
      </c>
      <c r="O237">
        <v>59</v>
      </c>
      <c r="R237" t="s">
        <v>1050</v>
      </c>
      <c r="W237" t="s">
        <v>1050</v>
      </c>
      <c r="Z237" t="s">
        <v>1050</v>
      </c>
      <c r="AB237" t="s">
        <v>2643</v>
      </c>
      <c r="AC237" t="s">
        <v>2644</v>
      </c>
      <c r="AD237">
        <v>4</v>
      </c>
      <c r="AE237">
        <v>0.5</v>
      </c>
      <c r="AF237">
        <v>7.8127429137615897E-4</v>
      </c>
      <c r="AG237">
        <v>3388</v>
      </c>
      <c r="AH237">
        <v>0</v>
      </c>
      <c r="AI237">
        <v>1.1000037334970799E-3</v>
      </c>
      <c r="AJ237" t="s">
        <v>1052</v>
      </c>
      <c r="AK237" t="s">
        <v>1053</v>
      </c>
      <c r="AL237" t="b">
        <v>0</v>
      </c>
    </row>
    <row r="238" spans="1:38" x14ac:dyDescent="0.2">
      <c r="A238">
        <v>271</v>
      </c>
      <c r="B238" t="s">
        <v>2645</v>
      </c>
      <c r="C238" t="s">
        <v>2646</v>
      </c>
      <c r="D238" t="s">
        <v>2647</v>
      </c>
      <c r="E238" t="s">
        <v>2648</v>
      </c>
      <c r="F238">
        <v>1993</v>
      </c>
      <c r="G238" t="s">
        <v>1089</v>
      </c>
      <c r="H238" t="s">
        <v>1046</v>
      </c>
      <c r="I238" t="s">
        <v>2649</v>
      </c>
      <c r="J238" t="s">
        <v>2650</v>
      </c>
      <c r="K238" t="s">
        <v>466</v>
      </c>
      <c r="L238" t="s">
        <v>1059</v>
      </c>
      <c r="M238" t="s">
        <v>1060</v>
      </c>
      <c r="N238" t="s">
        <v>2085</v>
      </c>
      <c r="O238">
        <v>13</v>
      </c>
      <c r="R238" t="s">
        <v>1050</v>
      </c>
      <c r="S238">
        <v>494108548</v>
      </c>
      <c r="T238">
        <v>5</v>
      </c>
      <c r="U238">
        <v>34494458</v>
      </c>
      <c r="V238">
        <v>1</v>
      </c>
      <c r="W238" t="s">
        <v>2651</v>
      </c>
      <c r="Z238" t="s">
        <v>1050</v>
      </c>
      <c r="AA238" t="s">
        <v>9</v>
      </c>
      <c r="AB238" t="s">
        <v>2652</v>
      </c>
      <c r="AC238" t="s">
        <v>2653</v>
      </c>
      <c r="AD238">
        <v>9</v>
      </c>
      <c r="AE238">
        <v>0</v>
      </c>
      <c r="AF238">
        <v>2.0040748672723002E-3</v>
      </c>
      <c r="AG238">
        <v>281</v>
      </c>
      <c r="AH238">
        <v>15</v>
      </c>
      <c r="AI238">
        <v>1.970274914689E-3</v>
      </c>
      <c r="AJ238" t="s">
        <v>1052</v>
      </c>
      <c r="AK238" t="s">
        <v>1063</v>
      </c>
      <c r="AL238" t="b">
        <v>0</v>
      </c>
    </row>
    <row r="239" spans="1:38" x14ac:dyDescent="0.2">
      <c r="A239">
        <v>272</v>
      </c>
      <c r="B239" t="s">
        <v>735</v>
      </c>
      <c r="C239" t="s">
        <v>736</v>
      </c>
      <c r="D239" t="s">
        <v>2654</v>
      </c>
      <c r="E239" t="s">
        <v>2655</v>
      </c>
      <c r="F239">
        <v>2007</v>
      </c>
      <c r="G239" t="s">
        <v>1045</v>
      </c>
      <c r="H239" t="s">
        <v>1046</v>
      </c>
      <c r="I239" t="s">
        <v>30</v>
      </c>
      <c r="J239" t="s">
        <v>31</v>
      </c>
      <c r="K239" t="s">
        <v>16</v>
      </c>
      <c r="L239" t="s">
        <v>1059</v>
      </c>
      <c r="M239" t="s">
        <v>1060</v>
      </c>
      <c r="N239" t="s">
        <v>1531</v>
      </c>
      <c r="O239">
        <v>6</v>
      </c>
      <c r="P239">
        <v>13731342</v>
      </c>
      <c r="Q239">
        <v>3</v>
      </c>
      <c r="R239" t="s">
        <v>2656</v>
      </c>
      <c r="W239" t="s">
        <v>1050</v>
      </c>
      <c r="Z239" t="s">
        <v>1050</v>
      </c>
      <c r="AB239" t="s">
        <v>2657</v>
      </c>
      <c r="AC239" t="s">
        <v>2658</v>
      </c>
      <c r="AD239">
        <v>6</v>
      </c>
      <c r="AE239">
        <v>0</v>
      </c>
      <c r="AF239">
        <v>1.2684628161951401E-3</v>
      </c>
      <c r="AG239">
        <v>918</v>
      </c>
      <c r="AH239">
        <v>4</v>
      </c>
      <c r="AI239">
        <v>1.56028005764094E-3</v>
      </c>
      <c r="AJ239" t="s">
        <v>1052</v>
      </c>
      <c r="AK239" t="s">
        <v>1063</v>
      </c>
      <c r="AL239" t="b">
        <v>0</v>
      </c>
    </row>
    <row r="240" spans="1:38" x14ac:dyDescent="0.2">
      <c r="A240">
        <v>273</v>
      </c>
      <c r="B240" t="s">
        <v>976</v>
      </c>
      <c r="C240" t="s">
        <v>977</v>
      </c>
      <c r="D240" t="s">
        <v>2659</v>
      </c>
      <c r="E240" t="s">
        <v>2660</v>
      </c>
      <c r="F240">
        <v>1981</v>
      </c>
      <c r="G240" t="s">
        <v>1045</v>
      </c>
      <c r="H240" t="s">
        <v>1046</v>
      </c>
      <c r="I240" t="s">
        <v>980</v>
      </c>
      <c r="J240" t="s">
        <v>979</v>
      </c>
      <c r="K240" t="s">
        <v>978</v>
      </c>
      <c r="L240" t="s">
        <v>1083</v>
      </c>
      <c r="M240" t="s">
        <v>1084</v>
      </c>
      <c r="N240" t="s">
        <v>1084</v>
      </c>
      <c r="O240">
        <v>9</v>
      </c>
      <c r="Q240">
        <v>1</v>
      </c>
      <c r="R240" t="s">
        <v>2661</v>
      </c>
      <c r="W240" t="s">
        <v>1050</v>
      </c>
      <c r="Z240" t="s">
        <v>1050</v>
      </c>
      <c r="AB240" t="s">
        <v>2662</v>
      </c>
      <c r="AC240" t="s">
        <v>2662</v>
      </c>
      <c r="AD240">
        <v>6</v>
      </c>
      <c r="AE240">
        <v>0.33333333333333298</v>
      </c>
      <c r="AF240">
        <v>1.24095562935429E-3</v>
      </c>
      <c r="AG240">
        <v>2440</v>
      </c>
      <c r="AH240">
        <v>4</v>
      </c>
      <c r="AI240">
        <v>1.30000387661246E-3</v>
      </c>
      <c r="AJ240" t="s">
        <v>1052</v>
      </c>
      <c r="AK240" t="s">
        <v>1063</v>
      </c>
      <c r="AL240" t="b">
        <v>0</v>
      </c>
    </row>
    <row r="241" spans="1:38" x14ac:dyDescent="0.2">
      <c r="A241">
        <v>274</v>
      </c>
      <c r="B241" t="s">
        <v>700</v>
      </c>
      <c r="C241" t="s">
        <v>701</v>
      </c>
      <c r="D241" t="s">
        <v>2663</v>
      </c>
      <c r="E241" t="s">
        <v>2664</v>
      </c>
      <c r="F241">
        <v>1985</v>
      </c>
      <c r="G241" t="s">
        <v>1045</v>
      </c>
      <c r="H241" t="s">
        <v>1046</v>
      </c>
      <c r="I241" t="s">
        <v>284</v>
      </c>
      <c r="J241" t="s">
        <v>32</v>
      </c>
      <c r="K241" t="s">
        <v>16</v>
      </c>
      <c r="L241" t="s">
        <v>1130</v>
      </c>
      <c r="M241" t="s">
        <v>1131</v>
      </c>
      <c r="N241" t="s">
        <v>1132</v>
      </c>
      <c r="O241">
        <v>6</v>
      </c>
      <c r="P241">
        <v>105981175</v>
      </c>
      <c r="Q241">
        <v>15</v>
      </c>
      <c r="R241" t="s">
        <v>2665</v>
      </c>
      <c r="S241">
        <v>41328582</v>
      </c>
      <c r="T241">
        <v>1</v>
      </c>
      <c r="W241" t="s">
        <v>1050</v>
      </c>
      <c r="Z241" t="s">
        <v>2666</v>
      </c>
      <c r="AB241" t="s">
        <v>2667</v>
      </c>
      <c r="AC241" t="s">
        <v>2668</v>
      </c>
      <c r="AD241">
        <v>8</v>
      </c>
      <c r="AE241">
        <v>0</v>
      </c>
      <c r="AF241">
        <v>2.02247373526457E-3</v>
      </c>
      <c r="AG241">
        <v>159</v>
      </c>
      <c r="AH241">
        <v>21</v>
      </c>
      <c r="AI241">
        <v>1.7562354939642201E-3</v>
      </c>
      <c r="AJ241" t="s">
        <v>1052</v>
      </c>
      <c r="AK241" t="s">
        <v>1135</v>
      </c>
      <c r="AL241" t="b">
        <v>0</v>
      </c>
    </row>
    <row r="242" spans="1:38" x14ac:dyDescent="0.2">
      <c r="A242">
        <v>275</v>
      </c>
      <c r="B242" t="s">
        <v>2669</v>
      </c>
      <c r="C242" t="s">
        <v>2670</v>
      </c>
      <c r="D242" t="s">
        <v>2671</v>
      </c>
      <c r="E242" t="s">
        <v>2672</v>
      </c>
      <c r="G242" t="s">
        <v>1089</v>
      </c>
      <c r="H242" t="s">
        <v>1046</v>
      </c>
      <c r="I242" t="s">
        <v>980</v>
      </c>
      <c r="J242" t="s">
        <v>979</v>
      </c>
      <c r="K242" t="s">
        <v>978</v>
      </c>
      <c r="L242" t="s">
        <v>1074</v>
      </c>
      <c r="M242" t="s">
        <v>1075</v>
      </c>
      <c r="N242" t="s">
        <v>1298</v>
      </c>
      <c r="O242">
        <v>8</v>
      </c>
      <c r="R242" t="s">
        <v>1050</v>
      </c>
      <c r="T242">
        <v>1</v>
      </c>
      <c r="W242" t="s">
        <v>2023</v>
      </c>
      <c r="Z242" t="s">
        <v>1050</v>
      </c>
      <c r="AB242" t="s">
        <v>2673</v>
      </c>
      <c r="AC242" t="s">
        <v>2674</v>
      </c>
      <c r="AD242">
        <v>1</v>
      </c>
      <c r="AE242">
        <v>0</v>
      </c>
      <c r="AF242">
        <v>3.6532494501363802E-4</v>
      </c>
      <c r="AG242">
        <v>2065</v>
      </c>
      <c r="AH242">
        <v>0</v>
      </c>
      <c r="AI242">
        <v>6.0662030525800799E-4</v>
      </c>
      <c r="AJ242" t="s">
        <v>1052</v>
      </c>
      <c r="AK242" t="s">
        <v>1053</v>
      </c>
      <c r="AL242" t="b">
        <v>0</v>
      </c>
    </row>
    <row r="243" spans="1:38" x14ac:dyDescent="0.2">
      <c r="A243">
        <v>276</v>
      </c>
      <c r="B243" t="s">
        <v>2675</v>
      </c>
      <c r="C243" t="s">
        <v>2676</v>
      </c>
      <c r="E243" t="s">
        <v>2677</v>
      </c>
      <c r="G243" t="s">
        <v>1045</v>
      </c>
      <c r="H243" t="s">
        <v>1046</v>
      </c>
      <c r="I243" t="s">
        <v>2678</v>
      </c>
      <c r="J243" t="s">
        <v>979</v>
      </c>
      <c r="K243" t="s">
        <v>978</v>
      </c>
      <c r="L243" t="s">
        <v>1221</v>
      </c>
      <c r="M243" t="s">
        <v>1222</v>
      </c>
      <c r="N243" t="s">
        <v>1585</v>
      </c>
      <c r="O243">
        <v>14</v>
      </c>
      <c r="R243" t="s">
        <v>1050</v>
      </c>
      <c r="W243" t="s">
        <v>1050</v>
      </c>
      <c r="Z243" t="s">
        <v>1050</v>
      </c>
      <c r="AB243" t="s">
        <v>2679</v>
      </c>
      <c r="AC243" t="s">
        <v>2679</v>
      </c>
      <c r="AD243">
        <v>8</v>
      </c>
      <c r="AE243">
        <v>0.375</v>
      </c>
      <c r="AF243">
        <v>1.7011331006265801E-3</v>
      </c>
      <c r="AG243">
        <v>2855</v>
      </c>
      <c r="AH243">
        <v>13</v>
      </c>
      <c r="AI243">
        <v>1.73877731697064E-3</v>
      </c>
      <c r="AJ243" t="s">
        <v>1052</v>
      </c>
      <c r="AK243" t="s">
        <v>1135</v>
      </c>
      <c r="AL243" t="b">
        <v>0</v>
      </c>
    </row>
    <row r="244" spans="1:38" x14ac:dyDescent="0.2">
      <c r="A244">
        <v>277</v>
      </c>
      <c r="B244" t="s">
        <v>671</v>
      </c>
      <c r="C244" t="s">
        <v>672</v>
      </c>
      <c r="D244" t="s">
        <v>2680</v>
      </c>
      <c r="E244" t="s">
        <v>2681</v>
      </c>
      <c r="F244">
        <v>2006</v>
      </c>
      <c r="G244" t="s">
        <v>1045</v>
      </c>
      <c r="H244" t="s">
        <v>1046</v>
      </c>
      <c r="I244" t="s">
        <v>673</v>
      </c>
      <c r="J244" t="s">
        <v>431</v>
      </c>
      <c r="K244" t="s">
        <v>6</v>
      </c>
      <c r="L244" t="s">
        <v>1047</v>
      </c>
      <c r="M244" t="s">
        <v>1048</v>
      </c>
      <c r="N244" t="s">
        <v>1049</v>
      </c>
      <c r="O244">
        <v>6</v>
      </c>
      <c r="P244">
        <v>48096228</v>
      </c>
      <c r="Q244">
        <v>4</v>
      </c>
      <c r="R244" t="s">
        <v>2682</v>
      </c>
      <c r="W244" t="s">
        <v>1050</v>
      </c>
      <c r="Z244" t="s">
        <v>1050</v>
      </c>
      <c r="AB244" t="s">
        <v>2683</v>
      </c>
      <c r="AC244" t="s">
        <v>2684</v>
      </c>
      <c r="AD244">
        <v>2</v>
      </c>
      <c r="AE244">
        <v>0</v>
      </c>
      <c r="AF244">
        <v>3.9367720992031002E-4</v>
      </c>
      <c r="AG244">
        <v>4</v>
      </c>
      <c r="AH244">
        <v>0</v>
      </c>
      <c r="AI244">
        <v>5.2221379754355105E-4</v>
      </c>
      <c r="AJ244" t="s">
        <v>1052</v>
      </c>
      <c r="AK244" t="s">
        <v>1053</v>
      </c>
      <c r="AL244" t="b">
        <v>0</v>
      </c>
    </row>
    <row r="245" spans="1:38" x14ac:dyDescent="0.2">
      <c r="A245">
        <v>278</v>
      </c>
      <c r="B245" t="s">
        <v>2685</v>
      </c>
      <c r="C245" t="s">
        <v>2686</v>
      </c>
      <c r="D245" t="s">
        <v>2687</v>
      </c>
      <c r="E245" t="s">
        <v>2688</v>
      </c>
      <c r="F245">
        <v>2005</v>
      </c>
      <c r="G245" t="s">
        <v>1089</v>
      </c>
      <c r="H245" t="s">
        <v>1046</v>
      </c>
      <c r="I245" t="s">
        <v>2689</v>
      </c>
      <c r="J245" t="s">
        <v>520</v>
      </c>
      <c r="K245" t="s">
        <v>6</v>
      </c>
      <c r="L245" t="s">
        <v>1059</v>
      </c>
      <c r="M245" t="s">
        <v>1060</v>
      </c>
      <c r="N245" t="s">
        <v>1531</v>
      </c>
      <c r="O245">
        <v>59</v>
      </c>
      <c r="R245" t="s">
        <v>1050</v>
      </c>
      <c r="W245" t="s">
        <v>2690</v>
      </c>
      <c r="Z245" t="s">
        <v>1050</v>
      </c>
      <c r="AB245" t="s">
        <v>2691</v>
      </c>
      <c r="AC245" t="s">
        <v>2691</v>
      </c>
      <c r="AD245">
        <v>7</v>
      </c>
      <c r="AE245">
        <v>0.28571428571428498</v>
      </c>
      <c r="AF245">
        <v>1.4277301133991201E-3</v>
      </c>
      <c r="AG245">
        <v>1709</v>
      </c>
      <c r="AH245">
        <v>5</v>
      </c>
      <c r="AI245">
        <v>1.8283353787537399E-3</v>
      </c>
      <c r="AJ245" t="s">
        <v>1052</v>
      </c>
      <c r="AK245" t="s">
        <v>1063</v>
      </c>
      <c r="AL245" t="b">
        <v>0</v>
      </c>
    </row>
    <row r="246" spans="1:38" x14ac:dyDescent="0.2">
      <c r="A246">
        <v>279</v>
      </c>
      <c r="B246" s="2" t="s">
        <v>82</v>
      </c>
      <c r="C246" t="s">
        <v>83</v>
      </c>
      <c r="D246" t="s">
        <v>2692</v>
      </c>
      <c r="E246" t="s">
        <v>2693</v>
      </c>
      <c r="F246">
        <v>1987</v>
      </c>
      <c r="G246" t="s">
        <v>1089</v>
      </c>
      <c r="H246" t="s">
        <v>1046</v>
      </c>
      <c r="I246" t="s">
        <v>84</v>
      </c>
      <c r="J246" t="s">
        <v>32</v>
      </c>
      <c r="K246" t="s">
        <v>16</v>
      </c>
      <c r="L246" t="s">
        <v>1059</v>
      </c>
      <c r="M246" t="s">
        <v>1060</v>
      </c>
      <c r="N246" t="s">
        <v>1090</v>
      </c>
      <c r="O246">
        <v>3</v>
      </c>
      <c r="R246" t="s">
        <v>1050</v>
      </c>
      <c r="T246">
        <v>1</v>
      </c>
      <c r="V246">
        <v>1</v>
      </c>
      <c r="W246" t="s">
        <v>2694</v>
      </c>
      <c r="Z246" t="s">
        <v>1050</v>
      </c>
      <c r="AA246" t="s">
        <v>9</v>
      </c>
      <c r="AB246" t="s">
        <v>2695</v>
      </c>
      <c r="AC246" t="s">
        <v>2695</v>
      </c>
      <c r="AD246">
        <v>10</v>
      </c>
      <c r="AE246">
        <v>0</v>
      </c>
      <c r="AF246">
        <v>2.28594243237106E-3</v>
      </c>
      <c r="AG246">
        <v>615</v>
      </c>
      <c r="AH246">
        <v>22</v>
      </c>
      <c r="AI246">
        <v>2.18163709277125E-3</v>
      </c>
      <c r="AJ246" t="s">
        <v>1052</v>
      </c>
      <c r="AK246" t="s">
        <v>1063</v>
      </c>
      <c r="AL246" t="b">
        <v>0</v>
      </c>
    </row>
    <row r="247" spans="1:38" ht="409" x14ac:dyDescent="0.2">
      <c r="A247">
        <v>280</v>
      </c>
      <c r="B247" t="s">
        <v>85</v>
      </c>
      <c r="C247" t="s">
        <v>86</v>
      </c>
      <c r="D247" t="s">
        <v>2696</v>
      </c>
      <c r="E247" s="1" t="s">
        <v>2697</v>
      </c>
      <c r="F247">
        <v>1994</v>
      </c>
      <c r="G247" t="s">
        <v>1045</v>
      </c>
      <c r="H247" t="s">
        <v>1046</v>
      </c>
      <c r="I247" t="s">
        <v>87</v>
      </c>
      <c r="J247" t="s">
        <v>70</v>
      </c>
      <c r="K247" t="s">
        <v>6</v>
      </c>
      <c r="L247" t="s">
        <v>1047</v>
      </c>
      <c r="M247" t="s">
        <v>1048</v>
      </c>
      <c r="N247" t="s">
        <v>1049</v>
      </c>
      <c r="Q247">
        <v>1</v>
      </c>
      <c r="R247" t="s">
        <v>1050</v>
      </c>
      <c r="W247" t="s">
        <v>1050</v>
      </c>
      <c r="Z247" t="s">
        <v>1050</v>
      </c>
      <c r="AB247" t="s">
        <v>2698</v>
      </c>
      <c r="AC247" t="s">
        <v>2698</v>
      </c>
      <c r="AD247">
        <v>5</v>
      </c>
      <c r="AE247">
        <v>0.19999999999999901</v>
      </c>
      <c r="AF247">
        <v>1.6391410154276099E-3</v>
      </c>
      <c r="AG247">
        <v>4294</v>
      </c>
      <c r="AH247">
        <v>6</v>
      </c>
      <c r="AI247">
        <v>1.4241519074360599E-3</v>
      </c>
      <c r="AJ247" t="s">
        <v>2699</v>
      </c>
      <c r="AK247" t="s">
        <v>1053</v>
      </c>
      <c r="AL247" t="b">
        <v>0</v>
      </c>
    </row>
    <row r="248" spans="1:38" x14ac:dyDescent="0.2">
      <c r="A248">
        <v>281</v>
      </c>
      <c r="B248" t="s">
        <v>2700</v>
      </c>
      <c r="C248" t="s">
        <v>2701</v>
      </c>
      <c r="D248" t="s">
        <v>2702</v>
      </c>
      <c r="E248" t="s">
        <v>2703</v>
      </c>
      <c r="F248">
        <v>1972</v>
      </c>
      <c r="G248" t="s">
        <v>1045</v>
      </c>
      <c r="H248" t="s">
        <v>1046</v>
      </c>
      <c r="I248" t="s">
        <v>2704</v>
      </c>
      <c r="J248" t="s">
        <v>1509</v>
      </c>
      <c r="K248" t="s">
        <v>6</v>
      </c>
      <c r="L248" t="s">
        <v>1172</v>
      </c>
      <c r="M248" t="s">
        <v>1173</v>
      </c>
      <c r="N248" t="s">
        <v>1174</v>
      </c>
      <c r="O248">
        <v>13</v>
      </c>
      <c r="R248" t="s">
        <v>1050</v>
      </c>
      <c r="W248" t="s">
        <v>1050</v>
      </c>
      <c r="Z248" t="s">
        <v>1050</v>
      </c>
      <c r="AB248" t="s">
        <v>2705</v>
      </c>
      <c r="AC248" t="s">
        <v>2706</v>
      </c>
      <c r="AD248">
        <v>4</v>
      </c>
      <c r="AE248">
        <v>0.25</v>
      </c>
      <c r="AF248">
        <v>8.07211895470124E-4</v>
      </c>
      <c r="AG248">
        <v>3045</v>
      </c>
      <c r="AH248">
        <v>3</v>
      </c>
      <c r="AI248">
        <v>8.8464979339020699E-4</v>
      </c>
      <c r="AJ248" t="s">
        <v>1052</v>
      </c>
      <c r="AK248" t="s">
        <v>1063</v>
      </c>
      <c r="AL248" t="b">
        <v>0</v>
      </c>
    </row>
    <row r="249" spans="1:38" x14ac:dyDescent="0.2">
      <c r="A249">
        <v>282</v>
      </c>
      <c r="B249" t="s">
        <v>2707</v>
      </c>
      <c r="C249" t="s">
        <v>2708</v>
      </c>
      <c r="D249" t="s">
        <v>2709</v>
      </c>
      <c r="E249" t="s">
        <v>2710</v>
      </c>
      <c r="F249">
        <v>1917</v>
      </c>
      <c r="G249" t="s">
        <v>1045</v>
      </c>
      <c r="H249" t="s">
        <v>1046</v>
      </c>
      <c r="I249" t="s">
        <v>12</v>
      </c>
      <c r="J249" t="s">
        <v>2466</v>
      </c>
      <c r="K249" t="s">
        <v>18</v>
      </c>
      <c r="L249" t="s">
        <v>1074</v>
      </c>
      <c r="M249" t="s">
        <v>1075</v>
      </c>
      <c r="N249" t="s">
        <v>1076</v>
      </c>
      <c r="O249">
        <v>13</v>
      </c>
      <c r="R249" t="s">
        <v>1050</v>
      </c>
      <c r="U249">
        <v>14849450</v>
      </c>
      <c r="V249">
        <v>2</v>
      </c>
      <c r="W249" t="s">
        <v>1050</v>
      </c>
      <c r="Z249" t="s">
        <v>1050</v>
      </c>
      <c r="AA249" t="s">
        <v>9</v>
      </c>
      <c r="AB249" t="s">
        <v>2711</v>
      </c>
      <c r="AC249" t="s">
        <v>2711</v>
      </c>
      <c r="AD249">
        <v>6</v>
      </c>
      <c r="AE249">
        <v>0</v>
      </c>
      <c r="AF249">
        <v>1.26079241971831E-3</v>
      </c>
      <c r="AG249">
        <v>7</v>
      </c>
      <c r="AH249">
        <v>9</v>
      </c>
      <c r="AI249">
        <v>1.2259370985060801E-3</v>
      </c>
      <c r="AJ249" t="s">
        <v>1052</v>
      </c>
      <c r="AK249" t="s">
        <v>1053</v>
      </c>
      <c r="AL249" t="b">
        <v>0</v>
      </c>
    </row>
    <row r="250" spans="1:38" x14ac:dyDescent="0.2">
      <c r="A250">
        <v>283</v>
      </c>
      <c r="B250" t="s">
        <v>298</v>
      </c>
      <c r="C250" t="s">
        <v>299</v>
      </c>
      <c r="D250" t="s">
        <v>2712</v>
      </c>
      <c r="E250" t="s">
        <v>2713</v>
      </c>
      <c r="F250">
        <v>2011</v>
      </c>
      <c r="G250" t="s">
        <v>1045</v>
      </c>
      <c r="H250" t="s">
        <v>1095</v>
      </c>
      <c r="I250" t="s">
        <v>302</v>
      </c>
      <c r="J250" t="s">
        <v>301</v>
      </c>
      <c r="K250" t="s">
        <v>300</v>
      </c>
      <c r="L250" t="s">
        <v>1130</v>
      </c>
      <c r="M250" t="s">
        <v>1131</v>
      </c>
      <c r="N250" t="s">
        <v>1180</v>
      </c>
      <c r="O250">
        <v>8</v>
      </c>
      <c r="Q250">
        <v>5</v>
      </c>
      <c r="R250" t="s">
        <v>2714</v>
      </c>
      <c r="T250">
        <v>5</v>
      </c>
      <c r="W250" t="s">
        <v>1050</v>
      </c>
      <c r="X250">
        <v>3839896</v>
      </c>
      <c r="Y250">
        <v>1</v>
      </c>
      <c r="Z250" t="s">
        <v>2715</v>
      </c>
      <c r="AA250" t="s">
        <v>305</v>
      </c>
      <c r="AB250" t="s">
        <v>2716</v>
      </c>
      <c r="AC250" t="s">
        <v>2717</v>
      </c>
      <c r="AD250">
        <v>7</v>
      </c>
      <c r="AE250">
        <v>0.28571428571428498</v>
      </c>
      <c r="AF250">
        <v>1.5059201633858799E-3</v>
      </c>
      <c r="AG250">
        <v>292</v>
      </c>
      <c r="AH250">
        <v>12</v>
      </c>
      <c r="AI250">
        <v>1.5143225606998E-3</v>
      </c>
      <c r="AJ250" t="s">
        <v>1052</v>
      </c>
      <c r="AK250" t="s">
        <v>1135</v>
      </c>
      <c r="AL250" t="b">
        <v>0</v>
      </c>
    </row>
    <row r="251" spans="1:38" x14ac:dyDescent="0.2">
      <c r="A251">
        <v>284</v>
      </c>
      <c r="B251" t="s">
        <v>88</v>
      </c>
      <c r="C251" t="s">
        <v>89</v>
      </c>
      <c r="E251" t="s">
        <v>2718</v>
      </c>
      <c r="F251">
        <v>1774</v>
      </c>
      <c r="G251" t="s">
        <v>1089</v>
      </c>
      <c r="H251" t="s">
        <v>1046</v>
      </c>
      <c r="I251" t="s">
        <v>90</v>
      </c>
      <c r="J251" t="s">
        <v>91</v>
      </c>
      <c r="K251" t="s">
        <v>38</v>
      </c>
      <c r="L251" t="s">
        <v>1115</v>
      </c>
      <c r="M251" t="s">
        <v>1116</v>
      </c>
      <c r="N251" t="s">
        <v>1792</v>
      </c>
      <c r="O251">
        <v>13</v>
      </c>
      <c r="R251" t="s">
        <v>1050</v>
      </c>
      <c r="S251">
        <v>9270368</v>
      </c>
      <c r="T251">
        <v>1</v>
      </c>
      <c r="U251">
        <v>276613211</v>
      </c>
      <c r="V251">
        <v>3</v>
      </c>
      <c r="W251" t="s">
        <v>2719</v>
      </c>
      <c r="Z251" t="s">
        <v>2720</v>
      </c>
      <c r="AA251" t="s">
        <v>9</v>
      </c>
      <c r="AB251" t="s">
        <v>2721</v>
      </c>
      <c r="AC251" t="s">
        <v>2722</v>
      </c>
      <c r="AD251">
        <v>3</v>
      </c>
      <c r="AE251">
        <v>0.33333333333333298</v>
      </c>
      <c r="AF251">
        <v>5.75938141548591E-4</v>
      </c>
      <c r="AG251">
        <v>2179</v>
      </c>
      <c r="AH251">
        <v>1</v>
      </c>
      <c r="AI251">
        <v>1.0407822913758801E-3</v>
      </c>
      <c r="AJ251" t="s">
        <v>1052</v>
      </c>
      <c r="AK251" t="s">
        <v>1063</v>
      </c>
      <c r="AL251" t="b">
        <v>0</v>
      </c>
    </row>
    <row r="252" spans="1:38" x14ac:dyDescent="0.2">
      <c r="A252">
        <v>285</v>
      </c>
      <c r="B252" t="s">
        <v>92</v>
      </c>
      <c r="C252" t="s">
        <v>93</v>
      </c>
      <c r="D252" t="s">
        <v>2723</v>
      </c>
      <c r="E252" t="s">
        <v>2724</v>
      </c>
      <c r="F252">
        <v>1992</v>
      </c>
      <c r="G252" t="s">
        <v>1045</v>
      </c>
      <c r="H252" t="s">
        <v>1046</v>
      </c>
      <c r="I252" t="s">
        <v>94</v>
      </c>
      <c r="J252" t="s">
        <v>95</v>
      </c>
      <c r="K252" t="s">
        <v>68</v>
      </c>
      <c r="L252" t="s">
        <v>1106</v>
      </c>
      <c r="M252" t="s">
        <v>1107</v>
      </c>
      <c r="N252" t="s">
        <v>1851</v>
      </c>
      <c r="O252">
        <v>8</v>
      </c>
      <c r="P252">
        <v>289721</v>
      </c>
      <c r="Q252">
        <v>1</v>
      </c>
      <c r="R252" t="s">
        <v>2725</v>
      </c>
      <c r="T252">
        <v>1</v>
      </c>
      <c r="W252" t="s">
        <v>1050</v>
      </c>
      <c r="Z252" t="s">
        <v>1050</v>
      </c>
      <c r="AB252" t="s">
        <v>2726</v>
      </c>
      <c r="AC252" t="s">
        <v>2726</v>
      </c>
      <c r="AD252">
        <v>2</v>
      </c>
      <c r="AE252">
        <v>0.5</v>
      </c>
      <c r="AF252">
        <v>3.8538424581911198E-4</v>
      </c>
      <c r="AG252">
        <v>1268</v>
      </c>
      <c r="AH252">
        <v>0</v>
      </c>
      <c r="AI252">
        <v>6.4970512650831705E-4</v>
      </c>
      <c r="AJ252" t="s">
        <v>1052</v>
      </c>
      <c r="AK252" t="s">
        <v>1053</v>
      </c>
      <c r="AL252" t="b">
        <v>0</v>
      </c>
    </row>
    <row r="253" spans="1:38" x14ac:dyDescent="0.2">
      <c r="A253">
        <v>287</v>
      </c>
      <c r="B253" t="s">
        <v>728</v>
      </c>
      <c r="C253" t="s">
        <v>729</v>
      </c>
      <c r="D253" t="s">
        <v>2727</v>
      </c>
      <c r="E253" t="s">
        <v>2728</v>
      </c>
      <c r="F253">
        <v>2014</v>
      </c>
      <c r="G253" t="s">
        <v>1089</v>
      </c>
      <c r="H253" t="s">
        <v>1046</v>
      </c>
      <c r="I253" t="s">
        <v>731</v>
      </c>
      <c r="J253" t="s">
        <v>730</v>
      </c>
      <c r="K253" t="s">
        <v>68</v>
      </c>
      <c r="L253" t="s">
        <v>1130</v>
      </c>
      <c r="M253" t="s">
        <v>1131</v>
      </c>
      <c r="N253" t="s">
        <v>1132</v>
      </c>
      <c r="O253">
        <v>59</v>
      </c>
      <c r="P253">
        <v>223052</v>
      </c>
      <c r="Q253">
        <v>1</v>
      </c>
      <c r="R253" t="s">
        <v>1050</v>
      </c>
      <c r="V253">
        <v>1</v>
      </c>
      <c r="W253" t="s">
        <v>2729</v>
      </c>
      <c r="Z253" t="s">
        <v>1050</v>
      </c>
      <c r="AA253" t="s">
        <v>9</v>
      </c>
      <c r="AB253" t="s">
        <v>2730</v>
      </c>
      <c r="AC253" t="s">
        <v>2731</v>
      </c>
      <c r="AD253">
        <v>7</v>
      </c>
      <c r="AE253">
        <v>0.14285714285714199</v>
      </c>
      <c r="AF253">
        <v>1.65960843066923E-3</v>
      </c>
      <c r="AG253">
        <v>4864</v>
      </c>
      <c r="AH253">
        <v>6</v>
      </c>
      <c r="AI253">
        <v>1.6870385376372601E-3</v>
      </c>
      <c r="AJ253" t="s">
        <v>1052</v>
      </c>
      <c r="AK253" t="s">
        <v>1135</v>
      </c>
      <c r="AL253" t="b">
        <v>0</v>
      </c>
    </row>
    <row r="254" spans="1:38" x14ac:dyDescent="0.2">
      <c r="A254">
        <v>288</v>
      </c>
      <c r="B254" t="s">
        <v>2732</v>
      </c>
      <c r="C254" t="s">
        <v>2733</v>
      </c>
      <c r="D254" t="s">
        <v>2734</v>
      </c>
      <c r="E254" t="s">
        <v>2735</v>
      </c>
      <c r="F254">
        <v>1983</v>
      </c>
      <c r="G254" t="s">
        <v>1089</v>
      </c>
      <c r="H254" t="s">
        <v>1046</v>
      </c>
      <c r="I254" t="s">
        <v>2091</v>
      </c>
      <c r="J254" t="s">
        <v>979</v>
      </c>
      <c r="K254" t="s">
        <v>978</v>
      </c>
      <c r="L254" t="s">
        <v>1074</v>
      </c>
      <c r="M254" t="s">
        <v>1075</v>
      </c>
      <c r="N254" t="s">
        <v>1076</v>
      </c>
      <c r="O254">
        <v>11</v>
      </c>
      <c r="R254" t="s">
        <v>1050</v>
      </c>
      <c r="S254">
        <v>5762313</v>
      </c>
      <c r="T254">
        <v>1</v>
      </c>
      <c r="W254" t="s">
        <v>2736</v>
      </c>
      <c r="Z254" t="s">
        <v>1050</v>
      </c>
      <c r="AB254" t="s">
        <v>2737</v>
      </c>
      <c r="AC254" t="s">
        <v>2737</v>
      </c>
      <c r="AD254">
        <v>16</v>
      </c>
      <c r="AE254">
        <v>0</v>
      </c>
      <c r="AF254">
        <v>3.59077425207138E-3</v>
      </c>
      <c r="AG254">
        <v>1225</v>
      </c>
      <c r="AH254">
        <v>47</v>
      </c>
      <c r="AI254">
        <v>3.1032321488139399E-3</v>
      </c>
      <c r="AJ254" t="s">
        <v>1052</v>
      </c>
      <c r="AK254" t="s">
        <v>1053</v>
      </c>
      <c r="AL254" t="b">
        <v>0</v>
      </c>
    </row>
    <row r="255" spans="1:38" x14ac:dyDescent="0.2">
      <c r="A255">
        <v>291</v>
      </c>
      <c r="B255" t="s">
        <v>2738</v>
      </c>
      <c r="C255" t="s">
        <v>2739</v>
      </c>
      <c r="D255" t="s">
        <v>2740</v>
      </c>
      <c r="E255" t="s">
        <v>2741</v>
      </c>
      <c r="G255" t="s">
        <v>1089</v>
      </c>
      <c r="H255" t="s">
        <v>1046</v>
      </c>
      <c r="I255" t="s">
        <v>2742</v>
      </c>
      <c r="K255" t="s">
        <v>38</v>
      </c>
      <c r="L255" t="s">
        <v>1096</v>
      </c>
      <c r="M255" t="s">
        <v>1097</v>
      </c>
      <c r="N255" t="s">
        <v>1098</v>
      </c>
      <c r="O255">
        <v>6</v>
      </c>
      <c r="R255" t="s">
        <v>1050</v>
      </c>
      <c r="U255">
        <v>3571185</v>
      </c>
      <c r="V255">
        <v>1</v>
      </c>
      <c r="W255" t="s">
        <v>2743</v>
      </c>
      <c r="Z255" t="s">
        <v>1050</v>
      </c>
      <c r="AA255" t="s">
        <v>9</v>
      </c>
      <c r="AB255" t="s">
        <v>2744</v>
      </c>
      <c r="AC255" t="s">
        <v>2744</v>
      </c>
      <c r="AD255">
        <v>8</v>
      </c>
      <c r="AE255">
        <v>0</v>
      </c>
      <c r="AF255">
        <v>1.73074187590444E-3</v>
      </c>
      <c r="AG255">
        <v>144</v>
      </c>
      <c r="AH255">
        <v>15</v>
      </c>
      <c r="AI255">
        <v>1.7365106211848301E-3</v>
      </c>
      <c r="AJ255" t="s">
        <v>1052</v>
      </c>
      <c r="AK255" t="s">
        <v>1063</v>
      </c>
      <c r="AL255" t="b">
        <v>0</v>
      </c>
    </row>
    <row r="256" spans="1:38" x14ac:dyDescent="0.2">
      <c r="A256">
        <v>292</v>
      </c>
      <c r="B256" t="s">
        <v>2745</v>
      </c>
      <c r="C256" t="s">
        <v>2746</v>
      </c>
      <c r="D256" t="s">
        <v>2747</v>
      </c>
      <c r="E256" t="s">
        <v>2748</v>
      </c>
      <c r="F256">
        <v>1982</v>
      </c>
      <c r="G256" t="s">
        <v>1045</v>
      </c>
      <c r="H256" t="s">
        <v>1046</v>
      </c>
      <c r="I256" t="s">
        <v>2749</v>
      </c>
      <c r="J256" t="s">
        <v>13</v>
      </c>
      <c r="K256" t="s">
        <v>6</v>
      </c>
      <c r="L256" t="s">
        <v>1096</v>
      </c>
      <c r="M256" t="s">
        <v>1097</v>
      </c>
      <c r="N256" t="s">
        <v>1098</v>
      </c>
      <c r="O256">
        <v>6</v>
      </c>
      <c r="R256" t="s">
        <v>1050</v>
      </c>
      <c r="W256" t="s">
        <v>1050</v>
      </c>
      <c r="Z256" t="s">
        <v>1050</v>
      </c>
      <c r="AB256" t="s">
        <v>2750</v>
      </c>
      <c r="AC256" t="s">
        <v>2751</v>
      </c>
      <c r="AD256">
        <v>6</v>
      </c>
      <c r="AE256">
        <v>0.16666666666666599</v>
      </c>
      <c r="AF256">
        <v>1.1836869163391701E-3</v>
      </c>
      <c r="AG256">
        <v>2155</v>
      </c>
      <c r="AH256">
        <v>5</v>
      </c>
      <c r="AI256">
        <v>1.32209431354581E-3</v>
      </c>
      <c r="AJ256" t="s">
        <v>1052</v>
      </c>
      <c r="AK256" t="s">
        <v>1063</v>
      </c>
      <c r="AL256" t="b">
        <v>0</v>
      </c>
    </row>
    <row r="257" spans="1:38" x14ac:dyDescent="0.2">
      <c r="A257">
        <v>293</v>
      </c>
      <c r="B257" t="s">
        <v>2752</v>
      </c>
      <c r="C257" t="s">
        <v>2753</v>
      </c>
      <c r="E257" t="s">
        <v>2754</v>
      </c>
      <c r="F257">
        <v>1969</v>
      </c>
      <c r="G257" t="s">
        <v>1089</v>
      </c>
      <c r="H257" t="s">
        <v>1046</v>
      </c>
      <c r="I257" t="s">
        <v>2755</v>
      </c>
      <c r="J257" t="s">
        <v>477</v>
      </c>
      <c r="K257" t="s">
        <v>6</v>
      </c>
      <c r="L257" t="s">
        <v>1096</v>
      </c>
      <c r="M257" t="s">
        <v>1097</v>
      </c>
      <c r="N257" t="s">
        <v>1684</v>
      </c>
      <c r="O257">
        <v>13</v>
      </c>
      <c r="R257" t="s">
        <v>1050</v>
      </c>
      <c r="S257">
        <v>7200000</v>
      </c>
      <c r="T257">
        <v>1</v>
      </c>
      <c r="U257">
        <v>180264005</v>
      </c>
      <c r="V257">
        <v>3</v>
      </c>
      <c r="W257" t="s">
        <v>2756</v>
      </c>
      <c r="Z257" t="s">
        <v>1050</v>
      </c>
      <c r="AA257" t="s">
        <v>9</v>
      </c>
      <c r="AB257" t="s">
        <v>2757</v>
      </c>
      <c r="AC257" t="s">
        <v>2757</v>
      </c>
      <c r="AD257">
        <v>4</v>
      </c>
      <c r="AE257">
        <v>0</v>
      </c>
      <c r="AF257">
        <v>8.1994466032033104E-4</v>
      </c>
      <c r="AG257">
        <v>202</v>
      </c>
      <c r="AH257">
        <v>3</v>
      </c>
      <c r="AI257">
        <v>1.20966375020904E-3</v>
      </c>
      <c r="AJ257" t="s">
        <v>1052</v>
      </c>
      <c r="AK257" t="s">
        <v>1063</v>
      </c>
      <c r="AL257" t="b">
        <v>0</v>
      </c>
    </row>
    <row r="258" spans="1:38" ht="409" x14ac:dyDescent="0.2">
      <c r="A258">
        <v>294</v>
      </c>
      <c r="B258" t="s">
        <v>96</v>
      </c>
      <c r="C258" t="s">
        <v>2758</v>
      </c>
      <c r="D258" t="s">
        <v>2759</v>
      </c>
      <c r="E258" s="1" t="s">
        <v>2760</v>
      </c>
      <c r="F258">
        <v>2013</v>
      </c>
      <c r="G258" t="s">
        <v>1045</v>
      </c>
      <c r="H258" t="s">
        <v>1046</v>
      </c>
      <c r="I258" t="s">
        <v>97</v>
      </c>
      <c r="J258" t="s">
        <v>49</v>
      </c>
      <c r="K258" t="s">
        <v>6</v>
      </c>
      <c r="L258" t="s">
        <v>1221</v>
      </c>
      <c r="M258" t="s">
        <v>1222</v>
      </c>
      <c r="N258" t="s">
        <v>2162</v>
      </c>
      <c r="Q258">
        <v>0</v>
      </c>
      <c r="R258" t="s">
        <v>1050</v>
      </c>
      <c r="W258" t="s">
        <v>1050</v>
      </c>
      <c r="Z258" t="s">
        <v>1050</v>
      </c>
      <c r="AB258" t="s">
        <v>2761</v>
      </c>
      <c r="AC258" t="s">
        <v>2762</v>
      </c>
      <c r="AD258">
        <v>9</v>
      </c>
      <c r="AE258">
        <v>0</v>
      </c>
      <c r="AF258">
        <v>1.9073586212722999E-3</v>
      </c>
      <c r="AG258">
        <v>1733</v>
      </c>
      <c r="AH258">
        <v>17</v>
      </c>
      <c r="AI258">
        <v>1.9893145082029401E-3</v>
      </c>
      <c r="AJ258" t="s">
        <v>2763</v>
      </c>
      <c r="AK258" t="s">
        <v>1135</v>
      </c>
      <c r="AL258" t="b">
        <v>0</v>
      </c>
    </row>
    <row r="259" spans="1:38" x14ac:dyDescent="0.2">
      <c r="A259">
        <v>295</v>
      </c>
      <c r="B259" t="s">
        <v>282</v>
      </c>
      <c r="C259" t="s">
        <v>283</v>
      </c>
      <c r="D259" t="s">
        <v>2764</v>
      </c>
      <c r="E259" t="s">
        <v>2765</v>
      </c>
      <c r="F259">
        <v>2003</v>
      </c>
      <c r="G259" t="s">
        <v>1045</v>
      </c>
      <c r="H259" t="s">
        <v>1095</v>
      </c>
      <c r="I259" t="s">
        <v>284</v>
      </c>
      <c r="J259" t="s">
        <v>32</v>
      </c>
      <c r="K259" t="s">
        <v>16</v>
      </c>
      <c r="L259" t="s">
        <v>1047</v>
      </c>
      <c r="M259" t="s">
        <v>1048</v>
      </c>
      <c r="N259" t="s">
        <v>1049</v>
      </c>
      <c r="O259">
        <v>6</v>
      </c>
      <c r="P259">
        <v>4190563</v>
      </c>
      <c r="Q259">
        <v>20</v>
      </c>
      <c r="R259" t="s">
        <v>1050</v>
      </c>
      <c r="S259">
        <v>13327555</v>
      </c>
      <c r="T259">
        <v>9</v>
      </c>
      <c r="W259" t="s">
        <v>1050</v>
      </c>
      <c r="X259">
        <v>1855409</v>
      </c>
      <c r="Y259">
        <v>1</v>
      </c>
      <c r="Z259" t="s">
        <v>2766</v>
      </c>
      <c r="AA259" t="s">
        <v>305</v>
      </c>
      <c r="AB259" t="s">
        <v>2767</v>
      </c>
      <c r="AC259" t="s">
        <v>2768</v>
      </c>
      <c r="AD259">
        <v>8</v>
      </c>
      <c r="AE259">
        <v>0.125</v>
      </c>
      <c r="AF259">
        <v>1.61388456315506E-3</v>
      </c>
      <c r="AG259">
        <v>2919</v>
      </c>
      <c r="AH259">
        <v>4</v>
      </c>
      <c r="AI259">
        <v>1.5739755450717801E-3</v>
      </c>
      <c r="AJ259" t="s">
        <v>1052</v>
      </c>
      <c r="AK259" t="s">
        <v>1053</v>
      </c>
      <c r="AL259" t="b">
        <v>0</v>
      </c>
    </row>
    <row r="260" spans="1:38" x14ac:dyDescent="0.2">
      <c r="A260">
        <v>296</v>
      </c>
      <c r="B260" t="s">
        <v>2769</v>
      </c>
      <c r="C260" t="s">
        <v>2770</v>
      </c>
      <c r="D260" t="s">
        <v>2771</v>
      </c>
      <c r="E260" t="s">
        <v>2772</v>
      </c>
      <c r="F260">
        <v>1997</v>
      </c>
      <c r="G260" t="s">
        <v>1045</v>
      </c>
      <c r="H260" t="s">
        <v>1046</v>
      </c>
      <c r="I260" t="s">
        <v>876</v>
      </c>
      <c r="J260" t="s">
        <v>875</v>
      </c>
      <c r="K260" t="s">
        <v>874</v>
      </c>
      <c r="L260" t="s">
        <v>1158</v>
      </c>
      <c r="M260" t="s">
        <v>1159</v>
      </c>
      <c r="N260" t="s">
        <v>1344</v>
      </c>
      <c r="O260">
        <v>56</v>
      </c>
      <c r="P260">
        <v>5341405</v>
      </c>
      <c r="Q260">
        <v>2</v>
      </c>
      <c r="R260" t="s">
        <v>2773</v>
      </c>
      <c r="V260">
        <v>1</v>
      </c>
      <c r="W260" t="s">
        <v>1050</v>
      </c>
      <c r="Z260" t="s">
        <v>1050</v>
      </c>
      <c r="AA260" t="s">
        <v>9</v>
      </c>
      <c r="AB260" t="s">
        <v>2774</v>
      </c>
      <c r="AC260" t="s">
        <v>2775</v>
      </c>
      <c r="AD260">
        <v>2</v>
      </c>
      <c r="AE260">
        <v>0</v>
      </c>
      <c r="AF260">
        <v>4.3687925622879999E-4</v>
      </c>
      <c r="AG260">
        <v>0</v>
      </c>
      <c r="AH260">
        <v>1</v>
      </c>
      <c r="AI260">
        <v>6.0183156022165405E-4</v>
      </c>
      <c r="AJ260" t="s">
        <v>1052</v>
      </c>
      <c r="AK260" t="s">
        <v>1053</v>
      </c>
      <c r="AL260" t="b">
        <v>0</v>
      </c>
    </row>
    <row r="261" spans="1:38" x14ac:dyDescent="0.2">
      <c r="A261">
        <v>297</v>
      </c>
      <c r="B261" t="s">
        <v>2776</v>
      </c>
      <c r="C261" t="s">
        <v>2777</v>
      </c>
      <c r="D261" t="s">
        <v>2778</v>
      </c>
      <c r="E261" t="s">
        <v>2779</v>
      </c>
      <c r="G261" t="s">
        <v>1045</v>
      </c>
      <c r="H261" t="s">
        <v>1046</v>
      </c>
      <c r="I261" t="s">
        <v>2780</v>
      </c>
      <c r="K261" t="s">
        <v>2781</v>
      </c>
      <c r="L261" t="s">
        <v>1106</v>
      </c>
      <c r="M261" t="s">
        <v>1107</v>
      </c>
      <c r="N261" t="s">
        <v>1446</v>
      </c>
      <c r="O261">
        <v>59</v>
      </c>
      <c r="R261" t="s">
        <v>1050</v>
      </c>
      <c r="W261" t="s">
        <v>1050</v>
      </c>
      <c r="Z261" t="s">
        <v>1050</v>
      </c>
      <c r="AB261" t="s">
        <v>2782</v>
      </c>
      <c r="AC261" t="s">
        <v>2782</v>
      </c>
      <c r="AD261">
        <v>1</v>
      </c>
      <c r="AE261">
        <v>0</v>
      </c>
      <c r="AF261">
        <v>3.8861804738351202E-4</v>
      </c>
      <c r="AG261">
        <v>463</v>
      </c>
      <c r="AH261">
        <v>0</v>
      </c>
      <c r="AI261">
        <v>6.9146644493426896E-4</v>
      </c>
      <c r="AJ261" t="s">
        <v>1052</v>
      </c>
      <c r="AK261" t="s">
        <v>1053</v>
      </c>
      <c r="AL261" t="b">
        <v>0</v>
      </c>
    </row>
    <row r="262" spans="1:38" x14ac:dyDescent="0.2">
      <c r="A262">
        <v>299</v>
      </c>
      <c r="B262" t="s">
        <v>2783</v>
      </c>
      <c r="C262" t="s">
        <v>2784</v>
      </c>
      <c r="D262" t="s">
        <v>2785</v>
      </c>
      <c r="E262" t="s">
        <v>2786</v>
      </c>
      <c r="F262">
        <v>2004</v>
      </c>
      <c r="G262" t="s">
        <v>1089</v>
      </c>
      <c r="H262" t="s">
        <v>1046</v>
      </c>
      <c r="I262" t="s">
        <v>2787</v>
      </c>
      <c r="J262" t="s">
        <v>1214</v>
      </c>
      <c r="K262" t="s">
        <v>6</v>
      </c>
      <c r="L262" t="s">
        <v>1115</v>
      </c>
      <c r="M262" t="s">
        <v>2021</v>
      </c>
      <c r="N262" t="s">
        <v>2453</v>
      </c>
      <c r="O262">
        <v>59</v>
      </c>
      <c r="R262" t="s">
        <v>1050</v>
      </c>
      <c r="W262" t="s">
        <v>2454</v>
      </c>
      <c r="Z262" t="s">
        <v>1050</v>
      </c>
      <c r="AB262" t="s">
        <v>2788</v>
      </c>
      <c r="AC262" t="s">
        <v>2788</v>
      </c>
      <c r="AD262">
        <v>2</v>
      </c>
      <c r="AE262">
        <v>0</v>
      </c>
      <c r="AF262">
        <v>4.4189397005051399E-4</v>
      </c>
      <c r="AG262">
        <v>221</v>
      </c>
      <c r="AH262">
        <v>0</v>
      </c>
      <c r="AI262">
        <v>1.12870120936307E-3</v>
      </c>
      <c r="AJ262" t="s">
        <v>1052</v>
      </c>
      <c r="AK262" t="s">
        <v>1063</v>
      </c>
      <c r="AL262" t="b">
        <v>0</v>
      </c>
    </row>
    <row r="263" spans="1:38" x14ac:dyDescent="0.2">
      <c r="A263">
        <v>300</v>
      </c>
      <c r="B263" t="s">
        <v>656</v>
      </c>
      <c r="C263" t="s">
        <v>657</v>
      </c>
      <c r="D263" t="s">
        <v>2789</v>
      </c>
      <c r="E263" t="s">
        <v>2790</v>
      </c>
      <c r="G263" t="s">
        <v>1089</v>
      </c>
      <c r="H263" t="s">
        <v>1046</v>
      </c>
      <c r="I263" t="s">
        <v>658</v>
      </c>
      <c r="J263" t="s">
        <v>435</v>
      </c>
      <c r="K263" t="s">
        <v>6</v>
      </c>
      <c r="L263" t="s">
        <v>1115</v>
      </c>
      <c r="M263" t="s">
        <v>1116</v>
      </c>
      <c r="N263" t="s">
        <v>1360</v>
      </c>
      <c r="O263">
        <v>13</v>
      </c>
      <c r="R263" t="s">
        <v>1050</v>
      </c>
      <c r="V263">
        <v>1</v>
      </c>
      <c r="W263" t="s">
        <v>2246</v>
      </c>
      <c r="Z263" t="s">
        <v>1050</v>
      </c>
      <c r="AA263" t="s">
        <v>9</v>
      </c>
      <c r="AB263" t="s">
        <v>2791</v>
      </c>
      <c r="AC263" t="s">
        <v>2792</v>
      </c>
      <c r="AD263">
        <v>2</v>
      </c>
      <c r="AE263">
        <v>0</v>
      </c>
      <c r="AF263">
        <v>3.4584363079950299E-4</v>
      </c>
      <c r="AG263">
        <v>0</v>
      </c>
      <c r="AH263">
        <v>1</v>
      </c>
      <c r="AI263">
        <v>5.9483476156043096E-4</v>
      </c>
      <c r="AJ263" t="s">
        <v>1052</v>
      </c>
      <c r="AK263" t="s">
        <v>1063</v>
      </c>
      <c r="AL263" t="b">
        <v>0</v>
      </c>
    </row>
    <row r="264" spans="1:38" x14ac:dyDescent="0.2">
      <c r="A264">
        <v>301</v>
      </c>
      <c r="B264" t="s">
        <v>897</v>
      </c>
      <c r="C264" t="s">
        <v>898</v>
      </c>
      <c r="D264" t="s">
        <v>2793</v>
      </c>
      <c r="E264" t="s">
        <v>2794</v>
      </c>
      <c r="F264">
        <v>1997</v>
      </c>
      <c r="G264" t="s">
        <v>1089</v>
      </c>
      <c r="H264" t="s">
        <v>1046</v>
      </c>
      <c r="I264" t="s">
        <v>284</v>
      </c>
      <c r="J264" t="s">
        <v>431</v>
      </c>
      <c r="K264" t="s">
        <v>6</v>
      </c>
      <c r="L264" t="s">
        <v>1158</v>
      </c>
      <c r="M264" t="s">
        <v>1159</v>
      </c>
      <c r="N264" t="s">
        <v>2795</v>
      </c>
      <c r="O264">
        <v>56</v>
      </c>
      <c r="R264" t="s">
        <v>1050</v>
      </c>
      <c r="U264">
        <v>22500000</v>
      </c>
      <c r="V264">
        <v>1</v>
      </c>
      <c r="W264" t="s">
        <v>1775</v>
      </c>
      <c r="Z264" t="s">
        <v>1050</v>
      </c>
      <c r="AA264" t="s">
        <v>9</v>
      </c>
      <c r="AB264" t="s">
        <v>2796</v>
      </c>
      <c r="AC264" t="s">
        <v>2797</v>
      </c>
      <c r="AD264">
        <v>2</v>
      </c>
      <c r="AE264">
        <v>0.5</v>
      </c>
      <c r="AF264">
        <v>4.2728369055443198E-4</v>
      </c>
      <c r="AG264">
        <v>235</v>
      </c>
      <c r="AH264">
        <v>0</v>
      </c>
      <c r="AI264">
        <v>6.2030331952796398E-4</v>
      </c>
      <c r="AJ264" t="s">
        <v>1052</v>
      </c>
      <c r="AK264" t="s">
        <v>1053</v>
      </c>
      <c r="AL264" t="b">
        <v>0</v>
      </c>
    </row>
    <row r="265" spans="1:38" x14ac:dyDescent="0.2">
      <c r="A265">
        <v>302</v>
      </c>
      <c r="B265" t="s">
        <v>2798</v>
      </c>
      <c r="C265" t="s">
        <v>2799</v>
      </c>
      <c r="D265" t="s">
        <v>2800</v>
      </c>
      <c r="E265" t="s">
        <v>2801</v>
      </c>
      <c r="F265">
        <v>1990</v>
      </c>
      <c r="G265" t="s">
        <v>1089</v>
      </c>
      <c r="H265" t="s">
        <v>1046</v>
      </c>
      <c r="I265" t="s">
        <v>2802</v>
      </c>
      <c r="K265" t="s">
        <v>1799</v>
      </c>
      <c r="L265" t="s">
        <v>1074</v>
      </c>
      <c r="M265" t="s">
        <v>1075</v>
      </c>
      <c r="N265" t="s">
        <v>1076</v>
      </c>
      <c r="O265">
        <v>13</v>
      </c>
      <c r="R265" t="s">
        <v>1050</v>
      </c>
      <c r="W265" t="s">
        <v>2803</v>
      </c>
      <c r="Z265" t="s">
        <v>1050</v>
      </c>
      <c r="AB265" t="s">
        <v>2804</v>
      </c>
      <c r="AC265" t="s">
        <v>2804</v>
      </c>
      <c r="AD265">
        <v>15</v>
      </c>
      <c r="AE265">
        <v>6.6666666666666596E-2</v>
      </c>
      <c r="AF265">
        <v>3.36841155270817E-3</v>
      </c>
      <c r="AG265">
        <v>2963</v>
      </c>
      <c r="AH265">
        <v>37</v>
      </c>
      <c r="AI265">
        <v>2.9469058755862902E-3</v>
      </c>
      <c r="AJ265" t="s">
        <v>1052</v>
      </c>
      <c r="AK265" t="s">
        <v>1053</v>
      </c>
      <c r="AL265" t="b">
        <v>0</v>
      </c>
    </row>
    <row r="266" spans="1:38" x14ac:dyDescent="0.2">
      <c r="A266">
        <v>303</v>
      </c>
      <c r="B266" t="s">
        <v>2805</v>
      </c>
      <c r="C266" t="s">
        <v>2806</v>
      </c>
      <c r="D266" t="s">
        <v>2807</v>
      </c>
      <c r="E266" t="s">
        <v>2808</v>
      </c>
      <c r="F266">
        <v>1865</v>
      </c>
      <c r="G266" t="s">
        <v>1089</v>
      </c>
      <c r="H266" t="s">
        <v>1046</v>
      </c>
      <c r="I266" t="s">
        <v>2809</v>
      </c>
      <c r="J266" t="s">
        <v>330</v>
      </c>
      <c r="K266" t="s">
        <v>6</v>
      </c>
      <c r="L266" t="s">
        <v>1059</v>
      </c>
      <c r="M266" t="s">
        <v>1060</v>
      </c>
      <c r="N266" t="s">
        <v>2085</v>
      </c>
      <c r="O266">
        <v>3</v>
      </c>
      <c r="R266" t="s">
        <v>1050</v>
      </c>
      <c r="S266">
        <v>484406696</v>
      </c>
      <c r="T266">
        <v>10</v>
      </c>
      <c r="W266" t="s">
        <v>2810</v>
      </c>
      <c r="Z266" t="s">
        <v>1050</v>
      </c>
      <c r="AB266" t="s">
        <v>2811</v>
      </c>
      <c r="AC266" t="s">
        <v>2812</v>
      </c>
      <c r="AD266">
        <v>7</v>
      </c>
      <c r="AE266">
        <v>0</v>
      </c>
      <c r="AF266">
        <v>1.41489454684898E-3</v>
      </c>
      <c r="AG266">
        <v>3075</v>
      </c>
      <c r="AH266">
        <v>6</v>
      </c>
      <c r="AI266">
        <v>1.64502139940334E-3</v>
      </c>
      <c r="AJ266" t="s">
        <v>1052</v>
      </c>
      <c r="AK266" t="s">
        <v>1063</v>
      </c>
      <c r="AL266" t="b">
        <v>0</v>
      </c>
    </row>
    <row r="267" spans="1:38" x14ac:dyDescent="0.2">
      <c r="A267">
        <v>304</v>
      </c>
      <c r="B267" t="s">
        <v>2813</v>
      </c>
      <c r="C267" t="s">
        <v>2814</v>
      </c>
      <c r="D267" t="s">
        <v>2815</v>
      </c>
      <c r="E267" t="s">
        <v>2816</v>
      </c>
      <c r="F267">
        <v>2008</v>
      </c>
      <c r="G267" t="s">
        <v>1045</v>
      </c>
      <c r="H267" t="s">
        <v>1046</v>
      </c>
      <c r="I267" t="s">
        <v>2817</v>
      </c>
      <c r="J267" t="s">
        <v>520</v>
      </c>
      <c r="K267" t="s">
        <v>6</v>
      </c>
      <c r="L267" t="s">
        <v>1047</v>
      </c>
      <c r="M267" t="s">
        <v>1048</v>
      </c>
      <c r="N267" t="s">
        <v>1049</v>
      </c>
      <c r="O267">
        <v>59</v>
      </c>
      <c r="R267" t="s">
        <v>1050</v>
      </c>
      <c r="W267" t="s">
        <v>1050</v>
      </c>
      <c r="Z267" t="s">
        <v>1050</v>
      </c>
      <c r="AB267" t="s">
        <v>2818</v>
      </c>
      <c r="AC267" t="s">
        <v>2819</v>
      </c>
      <c r="AD267">
        <v>5</v>
      </c>
      <c r="AE267">
        <v>0</v>
      </c>
      <c r="AF267">
        <v>1.2264944002032499E-3</v>
      </c>
      <c r="AG267">
        <v>1326</v>
      </c>
      <c r="AH267">
        <v>5</v>
      </c>
      <c r="AI267">
        <v>1.29370316373737E-3</v>
      </c>
      <c r="AJ267" t="s">
        <v>1052</v>
      </c>
      <c r="AK267" t="s">
        <v>1053</v>
      </c>
      <c r="AL267" t="b">
        <v>0</v>
      </c>
    </row>
    <row r="268" spans="1:38" x14ac:dyDescent="0.2">
      <c r="A268">
        <v>305</v>
      </c>
      <c r="B268" t="s">
        <v>2820</v>
      </c>
      <c r="C268" t="s">
        <v>2821</v>
      </c>
      <c r="D268" t="s">
        <v>2822</v>
      </c>
      <c r="E268" t="s">
        <v>2823</v>
      </c>
      <c r="F268">
        <v>1974</v>
      </c>
      <c r="G268" t="s">
        <v>1045</v>
      </c>
      <c r="H268" t="s">
        <v>1046</v>
      </c>
      <c r="I268" t="s">
        <v>771</v>
      </c>
      <c r="J268" t="s">
        <v>435</v>
      </c>
      <c r="K268" t="s">
        <v>6</v>
      </c>
      <c r="L268" t="s">
        <v>1047</v>
      </c>
      <c r="M268" t="s">
        <v>1048</v>
      </c>
      <c r="N268" t="s">
        <v>1049</v>
      </c>
      <c r="O268">
        <v>15</v>
      </c>
      <c r="R268" t="s">
        <v>1050</v>
      </c>
      <c r="T268">
        <v>2</v>
      </c>
      <c r="W268" t="s">
        <v>1050</v>
      </c>
      <c r="Z268" t="s">
        <v>1050</v>
      </c>
      <c r="AB268" t="s">
        <v>2824</v>
      </c>
      <c r="AC268" t="s">
        <v>2825</v>
      </c>
      <c r="AD268">
        <v>8</v>
      </c>
      <c r="AE268">
        <v>0</v>
      </c>
      <c r="AF268">
        <v>2.3024033489107299E-3</v>
      </c>
      <c r="AG268">
        <v>1181</v>
      </c>
      <c r="AH268">
        <v>16</v>
      </c>
      <c r="AI268">
        <v>1.7674531258141501E-3</v>
      </c>
      <c r="AJ268" t="s">
        <v>1052</v>
      </c>
      <c r="AK268" t="s">
        <v>1053</v>
      </c>
      <c r="AL268" t="b">
        <v>0</v>
      </c>
    </row>
    <row r="269" spans="1:38" x14ac:dyDescent="0.2">
      <c r="A269">
        <v>306</v>
      </c>
      <c r="B269" t="s">
        <v>98</v>
      </c>
      <c r="C269" t="s">
        <v>99</v>
      </c>
      <c r="D269" t="s">
        <v>2826</v>
      </c>
      <c r="E269" t="s">
        <v>2827</v>
      </c>
      <c r="F269">
        <v>1939</v>
      </c>
      <c r="G269" t="s">
        <v>1089</v>
      </c>
      <c r="H269" t="s">
        <v>1046</v>
      </c>
      <c r="I269" t="s">
        <v>97</v>
      </c>
      <c r="J269" t="s">
        <v>49</v>
      </c>
      <c r="K269" t="s">
        <v>6</v>
      </c>
      <c r="L269" t="s">
        <v>1059</v>
      </c>
      <c r="M269" t="s">
        <v>1060</v>
      </c>
      <c r="N269" t="s">
        <v>1090</v>
      </c>
      <c r="O269">
        <v>2</v>
      </c>
      <c r="R269" t="s">
        <v>1050</v>
      </c>
      <c r="U269">
        <v>7000000</v>
      </c>
      <c r="V269">
        <v>1</v>
      </c>
      <c r="W269" t="s">
        <v>2828</v>
      </c>
      <c r="Z269" t="s">
        <v>1050</v>
      </c>
      <c r="AA269" t="s">
        <v>9</v>
      </c>
      <c r="AB269" t="s">
        <v>2829</v>
      </c>
      <c r="AC269" t="s">
        <v>2829</v>
      </c>
      <c r="AD269">
        <v>8</v>
      </c>
      <c r="AE269">
        <v>0</v>
      </c>
      <c r="AF269">
        <v>1.7524232458353099E-3</v>
      </c>
      <c r="AG269">
        <v>2284</v>
      </c>
      <c r="AH269">
        <v>13</v>
      </c>
      <c r="AI269">
        <v>1.7084704189479301E-3</v>
      </c>
      <c r="AJ269" t="s">
        <v>1052</v>
      </c>
      <c r="AK269" t="s">
        <v>1063</v>
      </c>
      <c r="AL269" t="b">
        <v>0</v>
      </c>
    </row>
    <row r="270" spans="1:38" x14ac:dyDescent="0.2">
      <c r="A270">
        <v>307</v>
      </c>
      <c r="B270" t="s">
        <v>2830</v>
      </c>
      <c r="C270" t="s">
        <v>2831</v>
      </c>
      <c r="D270" t="s">
        <v>2832</v>
      </c>
      <c r="E270" t="s">
        <v>2833</v>
      </c>
      <c r="F270">
        <v>1951</v>
      </c>
      <c r="G270" t="s">
        <v>1045</v>
      </c>
      <c r="H270" t="s">
        <v>1046</v>
      </c>
      <c r="I270" t="s">
        <v>2834</v>
      </c>
      <c r="J270" t="s">
        <v>2834</v>
      </c>
      <c r="K270" t="s">
        <v>2781</v>
      </c>
      <c r="L270" t="s">
        <v>1122</v>
      </c>
      <c r="M270" t="s">
        <v>1123</v>
      </c>
      <c r="N270" t="s">
        <v>1389</v>
      </c>
      <c r="O270">
        <v>8</v>
      </c>
      <c r="R270" t="s">
        <v>1050</v>
      </c>
      <c r="W270" t="s">
        <v>1050</v>
      </c>
      <c r="Z270" t="s">
        <v>1050</v>
      </c>
      <c r="AB270" t="s">
        <v>2835</v>
      </c>
      <c r="AC270" t="s">
        <v>2835</v>
      </c>
      <c r="AD270">
        <v>4</v>
      </c>
      <c r="AE270">
        <v>0.25</v>
      </c>
      <c r="AF270">
        <v>8.3290168468314301E-4</v>
      </c>
      <c r="AG270">
        <v>1273</v>
      </c>
      <c r="AH270">
        <v>2</v>
      </c>
      <c r="AI270">
        <v>1.13103106460618E-3</v>
      </c>
      <c r="AJ270" t="s">
        <v>1052</v>
      </c>
      <c r="AK270" t="s">
        <v>1053</v>
      </c>
      <c r="AL270" t="b">
        <v>0</v>
      </c>
    </row>
    <row r="271" spans="1:38" x14ac:dyDescent="0.2">
      <c r="A271">
        <v>308</v>
      </c>
      <c r="B271" t="s">
        <v>2836</v>
      </c>
      <c r="C271" t="s">
        <v>2837</v>
      </c>
      <c r="D271" t="s">
        <v>2838</v>
      </c>
      <c r="E271" t="s">
        <v>2839</v>
      </c>
      <c r="F271">
        <v>1990</v>
      </c>
      <c r="G271" t="s">
        <v>1089</v>
      </c>
      <c r="H271" t="s">
        <v>1046</v>
      </c>
      <c r="I271" t="s">
        <v>2840</v>
      </c>
      <c r="J271" t="s">
        <v>2841</v>
      </c>
      <c r="K271" t="s">
        <v>5</v>
      </c>
      <c r="L271" t="s">
        <v>1059</v>
      </c>
      <c r="M271" t="s">
        <v>1060</v>
      </c>
      <c r="N271" t="s">
        <v>1531</v>
      </c>
      <c r="O271">
        <v>14</v>
      </c>
      <c r="R271" t="s">
        <v>1050</v>
      </c>
      <c r="T271">
        <v>1</v>
      </c>
      <c r="W271" t="s">
        <v>2842</v>
      </c>
      <c r="Z271" t="s">
        <v>1050</v>
      </c>
      <c r="AB271" t="s">
        <v>2843</v>
      </c>
      <c r="AC271" t="s">
        <v>2843</v>
      </c>
      <c r="AD271">
        <v>8</v>
      </c>
      <c r="AE271">
        <v>0</v>
      </c>
      <c r="AF271">
        <v>1.7206596120638499E-3</v>
      </c>
      <c r="AG271">
        <v>970</v>
      </c>
      <c r="AH271">
        <v>9</v>
      </c>
      <c r="AI271">
        <v>1.82655681855895E-3</v>
      </c>
      <c r="AJ271" t="s">
        <v>1052</v>
      </c>
      <c r="AK271" t="s">
        <v>1063</v>
      </c>
      <c r="AL271" t="b">
        <v>0</v>
      </c>
    </row>
    <row r="272" spans="1:38" x14ac:dyDescent="0.2">
      <c r="A272">
        <v>309</v>
      </c>
      <c r="B272" t="s">
        <v>375</v>
      </c>
      <c r="C272" t="s">
        <v>376</v>
      </c>
      <c r="D272" t="s">
        <v>2844</v>
      </c>
      <c r="E272" t="s">
        <v>2845</v>
      </c>
      <c r="F272">
        <v>2008</v>
      </c>
      <c r="G272" t="s">
        <v>1045</v>
      </c>
      <c r="H272" t="s">
        <v>1046</v>
      </c>
      <c r="I272" t="s">
        <v>377</v>
      </c>
      <c r="J272" t="s">
        <v>21</v>
      </c>
      <c r="K272" t="s">
        <v>18</v>
      </c>
      <c r="L272" t="s">
        <v>1130</v>
      </c>
      <c r="M272" t="s">
        <v>1131</v>
      </c>
      <c r="N272" t="s">
        <v>1132</v>
      </c>
      <c r="O272">
        <v>13</v>
      </c>
      <c r="Q272">
        <v>1</v>
      </c>
      <c r="R272" t="s">
        <v>2846</v>
      </c>
      <c r="W272" t="s">
        <v>1050</v>
      </c>
      <c r="Z272" t="s">
        <v>1050</v>
      </c>
      <c r="AB272" t="s">
        <v>2847</v>
      </c>
      <c r="AC272" t="s">
        <v>2848</v>
      </c>
      <c r="AD272">
        <v>4</v>
      </c>
      <c r="AE272">
        <v>0</v>
      </c>
      <c r="AF272">
        <v>8.2674821251350905E-4</v>
      </c>
      <c r="AG272">
        <v>1</v>
      </c>
      <c r="AH272">
        <v>5</v>
      </c>
      <c r="AI272">
        <v>8.5747188455380103E-4</v>
      </c>
      <c r="AJ272" t="s">
        <v>1052</v>
      </c>
      <c r="AK272" t="s">
        <v>1135</v>
      </c>
      <c r="AL272" t="b">
        <v>0</v>
      </c>
    </row>
    <row r="273" spans="1:38" x14ac:dyDescent="0.2">
      <c r="A273">
        <v>310</v>
      </c>
      <c r="B273" t="s">
        <v>2849</v>
      </c>
      <c r="C273" t="s">
        <v>2850</v>
      </c>
      <c r="D273" t="s">
        <v>2851</v>
      </c>
      <c r="E273" t="s">
        <v>2852</v>
      </c>
      <c r="F273">
        <v>1991</v>
      </c>
      <c r="G273" t="s">
        <v>1089</v>
      </c>
      <c r="H273" t="s">
        <v>1046</v>
      </c>
      <c r="I273" t="s">
        <v>3</v>
      </c>
      <c r="J273" t="s">
        <v>4</v>
      </c>
      <c r="K273" t="s">
        <v>5</v>
      </c>
      <c r="L273" t="s">
        <v>1106</v>
      </c>
      <c r="M273" t="s">
        <v>1107</v>
      </c>
      <c r="N273" t="s">
        <v>2324</v>
      </c>
      <c r="O273">
        <v>13</v>
      </c>
      <c r="R273" t="s">
        <v>1050</v>
      </c>
      <c r="W273" t="s">
        <v>2853</v>
      </c>
      <c r="Z273" t="s">
        <v>1050</v>
      </c>
      <c r="AB273" t="s">
        <v>2854</v>
      </c>
      <c r="AC273" t="s">
        <v>2855</v>
      </c>
      <c r="AD273">
        <v>5</v>
      </c>
      <c r="AE273">
        <v>0</v>
      </c>
      <c r="AF273">
        <v>1.06351871188158E-3</v>
      </c>
      <c r="AG273">
        <v>662</v>
      </c>
      <c r="AH273">
        <v>7</v>
      </c>
      <c r="AI273">
        <v>1.4580862636204999E-3</v>
      </c>
      <c r="AJ273" t="s">
        <v>1052</v>
      </c>
      <c r="AK273" t="s">
        <v>1053</v>
      </c>
      <c r="AL273" t="b">
        <v>0</v>
      </c>
    </row>
    <row r="274" spans="1:38" x14ac:dyDescent="0.2">
      <c r="A274">
        <v>311</v>
      </c>
      <c r="B274" t="s">
        <v>2856</v>
      </c>
      <c r="C274" t="s">
        <v>2857</v>
      </c>
      <c r="D274" t="s">
        <v>2858</v>
      </c>
      <c r="E274" t="s">
        <v>2859</v>
      </c>
      <c r="F274">
        <v>1987</v>
      </c>
      <c r="G274" t="s">
        <v>1089</v>
      </c>
      <c r="H274" t="s">
        <v>1046</v>
      </c>
      <c r="I274" t="s">
        <v>837</v>
      </c>
      <c r="J274" t="s">
        <v>836</v>
      </c>
      <c r="K274" t="s">
        <v>440</v>
      </c>
      <c r="L274" t="s">
        <v>1205</v>
      </c>
      <c r="M274" t="s">
        <v>1206</v>
      </c>
      <c r="N274" t="s">
        <v>1829</v>
      </c>
      <c r="O274">
        <v>57</v>
      </c>
      <c r="R274" t="s">
        <v>1050</v>
      </c>
      <c r="W274" t="s">
        <v>2860</v>
      </c>
      <c r="Z274" t="s">
        <v>2861</v>
      </c>
      <c r="AB274" t="s">
        <v>2862</v>
      </c>
      <c r="AC274" t="s">
        <v>2863</v>
      </c>
      <c r="AD274">
        <v>9</v>
      </c>
      <c r="AE274">
        <v>0.11111111111111099</v>
      </c>
      <c r="AF274">
        <v>1.92560853963087E-3</v>
      </c>
      <c r="AG274">
        <v>1020</v>
      </c>
      <c r="AH274">
        <v>14</v>
      </c>
      <c r="AI274">
        <v>1.9922085205284E-3</v>
      </c>
      <c r="AJ274" t="s">
        <v>1052</v>
      </c>
      <c r="AK274" t="s">
        <v>1053</v>
      </c>
      <c r="AL274" t="b">
        <v>0</v>
      </c>
    </row>
    <row r="275" spans="1:38" x14ac:dyDescent="0.2">
      <c r="A275">
        <v>312</v>
      </c>
      <c r="B275" t="s">
        <v>492</v>
      </c>
      <c r="C275" t="s">
        <v>493</v>
      </c>
      <c r="D275" t="s">
        <v>2864</v>
      </c>
      <c r="E275" t="s">
        <v>2865</v>
      </c>
      <c r="G275" t="s">
        <v>1045</v>
      </c>
      <c r="H275" t="s">
        <v>1046</v>
      </c>
      <c r="I275" t="s">
        <v>494</v>
      </c>
      <c r="K275" t="s">
        <v>28</v>
      </c>
      <c r="L275" t="s">
        <v>1130</v>
      </c>
      <c r="M275" t="s">
        <v>1131</v>
      </c>
      <c r="N275" t="s">
        <v>1132</v>
      </c>
      <c r="O275">
        <v>55</v>
      </c>
      <c r="R275" t="s">
        <v>1050</v>
      </c>
      <c r="W275" t="s">
        <v>1050</v>
      </c>
      <c r="Z275" t="s">
        <v>1050</v>
      </c>
      <c r="AB275" t="s">
        <v>2866</v>
      </c>
      <c r="AC275" t="s">
        <v>2867</v>
      </c>
      <c r="AD275">
        <v>6</v>
      </c>
      <c r="AE275">
        <v>0.5</v>
      </c>
      <c r="AF275">
        <v>1.61038978382457E-3</v>
      </c>
      <c r="AG275">
        <v>4277</v>
      </c>
      <c r="AH275">
        <v>5</v>
      </c>
      <c r="AI275">
        <v>1.6311698973060301E-3</v>
      </c>
      <c r="AJ275" t="s">
        <v>1052</v>
      </c>
      <c r="AK275" t="s">
        <v>1135</v>
      </c>
      <c r="AL275" t="b">
        <v>0</v>
      </c>
    </row>
    <row r="276" spans="1:38" x14ac:dyDescent="0.2">
      <c r="A276">
        <v>313</v>
      </c>
      <c r="B276" t="s">
        <v>769</v>
      </c>
      <c r="C276" t="s">
        <v>770</v>
      </c>
      <c r="D276" t="s">
        <v>2868</v>
      </c>
      <c r="E276" t="s">
        <v>2869</v>
      </c>
      <c r="F276">
        <v>2015</v>
      </c>
      <c r="G276" t="s">
        <v>1045</v>
      </c>
      <c r="H276" t="s">
        <v>1046</v>
      </c>
      <c r="I276" t="s">
        <v>771</v>
      </c>
      <c r="J276" t="s">
        <v>435</v>
      </c>
      <c r="K276" t="s">
        <v>6</v>
      </c>
      <c r="L276" t="s">
        <v>1047</v>
      </c>
      <c r="M276" t="s">
        <v>1048</v>
      </c>
      <c r="N276" t="s">
        <v>1049</v>
      </c>
      <c r="O276">
        <v>54</v>
      </c>
      <c r="P276">
        <v>435000</v>
      </c>
      <c r="Q276">
        <v>2</v>
      </c>
      <c r="R276" t="s">
        <v>2870</v>
      </c>
      <c r="W276" t="s">
        <v>1050</v>
      </c>
      <c r="Z276" t="s">
        <v>1050</v>
      </c>
      <c r="AB276" t="s">
        <v>2871</v>
      </c>
      <c r="AC276" t="s">
        <v>2872</v>
      </c>
      <c r="AD276">
        <v>11</v>
      </c>
      <c r="AE276">
        <v>0</v>
      </c>
      <c r="AF276">
        <v>3.0518615378134798E-3</v>
      </c>
      <c r="AG276">
        <v>181</v>
      </c>
      <c r="AH276">
        <v>36</v>
      </c>
      <c r="AI276">
        <v>2.2845577875200999E-3</v>
      </c>
      <c r="AJ276" t="s">
        <v>1052</v>
      </c>
      <c r="AK276" t="s">
        <v>1053</v>
      </c>
      <c r="AL276" t="b">
        <v>0</v>
      </c>
    </row>
    <row r="277" spans="1:38" x14ac:dyDescent="0.2">
      <c r="A277">
        <v>314</v>
      </c>
      <c r="B277" t="s">
        <v>2873</v>
      </c>
      <c r="C277" t="s">
        <v>2874</v>
      </c>
      <c r="D277" t="s">
        <v>2875</v>
      </c>
      <c r="E277" t="s">
        <v>2876</v>
      </c>
      <c r="F277">
        <v>2004</v>
      </c>
      <c r="G277" t="s">
        <v>1045</v>
      </c>
      <c r="H277" t="s">
        <v>1046</v>
      </c>
      <c r="I277" t="s">
        <v>2877</v>
      </c>
      <c r="J277" t="s">
        <v>781</v>
      </c>
      <c r="K277" t="s">
        <v>6</v>
      </c>
      <c r="L277" t="s">
        <v>1106</v>
      </c>
      <c r="M277" t="s">
        <v>1107</v>
      </c>
      <c r="N277" t="s">
        <v>1426</v>
      </c>
      <c r="O277">
        <v>55</v>
      </c>
      <c r="R277" t="s">
        <v>1050</v>
      </c>
      <c r="W277" t="s">
        <v>1050</v>
      </c>
      <c r="Z277" t="s">
        <v>1050</v>
      </c>
      <c r="AB277" t="s">
        <v>2878</v>
      </c>
      <c r="AC277" t="s">
        <v>2878</v>
      </c>
      <c r="AD277">
        <v>6</v>
      </c>
      <c r="AE277">
        <v>0</v>
      </c>
      <c r="AF277">
        <v>1.33549702288237E-3</v>
      </c>
      <c r="AG277">
        <v>56</v>
      </c>
      <c r="AH277">
        <v>10</v>
      </c>
      <c r="AI277">
        <v>1.3603726965106199E-3</v>
      </c>
      <c r="AJ277" t="s">
        <v>1052</v>
      </c>
      <c r="AK277" t="s">
        <v>1053</v>
      </c>
      <c r="AL277" t="b">
        <v>0</v>
      </c>
    </row>
    <row r="278" spans="1:38" x14ac:dyDescent="0.2">
      <c r="A278">
        <v>315</v>
      </c>
      <c r="B278" t="s">
        <v>2879</v>
      </c>
      <c r="C278" t="s">
        <v>2880</v>
      </c>
      <c r="D278" t="s">
        <v>2881</v>
      </c>
      <c r="E278" t="s">
        <v>2882</v>
      </c>
      <c r="F278">
        <v>2012</v>
      </c>
      <c r="G278" t="s">
        <v>1045</v>
      </c>
      <c r="H278" t="s">
        <v>1046</v>
      </c>
      <c r="I278" t="s">
        <v>2883</v>
      </c>
      <c r="J278" t="s">
        <v>875</v>
      </c>
      <c r="K278" t="s">
        <v>874</v>
      </c>
      <c r="L278" t="s">
        <v>1047</v>
      </c>
      <c r="M278" t="s">
        <v>1048</v>
      </c>
      <c r="N278" t="s">
        <v>1049</v>
      </c>
      <c r="O278">
        <v>29</v>
      </c>
      <c r="R278" t="s">
        <v>1050</v>
      </c>
      <c r="W278" t="s">
        <v>1050</v>
      </c>
      <c r="Z278" t="s">
        <v>1050</v>
      </c>
      <c r="AB278" t="s">
        <v>2884</v>
      </c>
      <c r="AC278" t="s">
        <v>2884</v>
      </c>
      <c r="AD278">
        <v>8</v>
      </c>
      <c r="AE278">
        <v>0</v>
      </c>
      <c r="AF278">
        <v>2.5227168305075099E-3</v>
      </c>
      <c r="AG278">
        <v>2846</v>
      </c>
      <c r="AH278">
        <v>23</v>
      </c>
      <c r="AI278">
        <v>1.89456001258959E-3</v>
      </c>
      <c r="AJ278" t="s">
        <v>1052</v>
      </c>
      <c r="AK278" t="s">
        <v>1053</v>
      </c>
      <c r="AL278" t="b">
        <v>0</v>
      </c>
    </row>
    <row r="279" spans="1:38" x14ac:dyDescent="0.2">
      <c r="A279">
        <v>316</v>
      </c>
      <c r="B279" t="s">
        <v>2885</v>
      </c>
      <c r="C279" t="s">
        <v>2886</v>
      </c>
      <c r="E279" t="s">
        <v>2887</v>
      </c>
      <c r="F279">
        <v>1957</v>
      </c>
      <c r="G279" t="s">
        <v>1635</v>
      </c>
      <c r="H279" t="s">
        <v>1046</v>
      </c>
      <c r="I279" t="s">
        <v>2888</v>
      </c>
      <c r="J279" t="s">
        <v>25</v>
      </c>
      <c r="K279" t="s">
        <v>6</v>
      </c>
      <c r="L279" t="s">
        <v>1172</v>
      </c>
      <c r="M279" t="s">
        <v>1173</v>
      </c>
      <c r="N279" t="s">
        <v>1174</v>
      </c>
      <c r="O279">
        <v>13</v>
      </c>
      <c r="R279" t="s">
        <v>1050</v>
      </c>
      <c r="U279">
        <v>24000000</v>
      </c>
      <c r="V279">
        <v>1</v>
      </c>
      <c r="W279" t="s">
        <v>2889</v>
      </c>
      <c r="Z279" t="s">
        <v>1050</v>
      </c>
      <c r="AA279" t="s">
        <v>9</v>
      </c>
      <c r="AB279" t="s">
        <v>2890</v>
      </c>
      <c r="AC279" t="s">
        <v>2891</v>
      </c>
      <c r="AD279">
        <v>2</v>
      </c>
      <c r="AE279">
        <v>0</v>
      </c>
      <c r="AF279">
        <v>3.8397996777242199E-4</v>
      </c>
      <c r="AG279">
        <v>0</v>
      </c>
      <c r="AH279">
        <v>1</v>
      </c>
      <c r="AI279">
        <v>5.4157466474769001E-4</v>
      </c>
      <c r="AJ279" t="s">
        <v>1052</v>
      </c>
      <c r="AK279" t="s">
        <v>1063</v>
      </c>
      <c r="AL279" t="b">
        <v>0</v>
      </c>
    </row>
    <row r="280" spans="1:38" x14ac:dyDescent="0.2">
      <c r="A280">
        <v>317</v>
      </c>
      <c r="B280" t="s">
        <v>738</v>
      </c>
      <c r="C280" t="s">
        <v>739</v>
      </c>
      <c r="D280" t="s">
        <v>2892</v>
      </c>
      <c r="E280" t="s">
        <v>2893</v>
      </c>
      <c r="F280">
        <v>1993</v>
      </c>
      <c r="G280" t="s">
        <v>1089</v>
      </c>
      <c r="H280" t="s">
        <v>1046</v>
      </c>
      <c r="I280" t="s">
        <v>741</v>
      </c>
      <c r="J280" t="s">
        <v>740</v>
      </c>
      <c r="K280" t="s">
        <v>6</v>
      </c>
      <c r="L280" t="s">
        <v>1047</v>
      </c>
      <c r="M280" t="s">
        <v>1048</v>
      </c>
      <c r="N280" t="s">
        <v>1049</v>
      </c>
      <c r="O280">
        <v>60</v>
      </c>
      <c r="P280">
        <v>11000000</v>
      </c>
      <c r="Q280">
        <v>2</v>
      </c>
      <c r="R280" t="s">
        <v>2894</v>
      </c>
      <c r="U280">
        <v>77049994</v>
      </c>
      <c r="V280">
        <v>1</v>
      </c>
      <c r="W280" t="s">
        <v>2895</v>
      </c>
      <c r="Z280" t="s">
        <v>1050</v>
      </c>
      <c r="AA280" t="s">
        <v>9</v>
      </c>
      <c r="AB280" t="s">
        <v>2896</v>
      </c>
      <c r="AC280" t="s">
        <v>2897</v>
      </c>
      <c r="AD280">
        <v>8</v>
      </c>
      <c r="AE280">
        <v>0</v>
      </c>
      <c r="AF280">
        <v>1.70786388642502E-3</v>
      </c>
      <c r="AG280">
        <v>564</v>
      </c>
      <c r="AH280">
        <v>7</v>
      </c>
      <c r="AI280">
        <v>1.5604343811183199E-3</v>
      </c>
      <c r="AJ280" t="s">
        <v>1052</v>
      </c>
      <c r="AK280" t="s">
        <v>1053</v>
      </c>
      <c r="AL280" t="b">
        <v>0</v>
      </c>
    </row>
    <row r="281" spans="1:38" x14ac:dyDescent="0.2">
      <c r="A281">
        <v>318</v>
      </c>
      <c r="B281" t="s">
        <v>2898</v>
      </c>
      <c r="C281" t="s">
        <v>2899</v>
      </c>
      <c r="E281" t="s">
        <v>2900</v>
      </c>
      <c r="F281">
        <v>1994</v>
      </c>
      <c r="G281" t="s">
        <v>1089</v>
      </c>
      <c r="H281" t="s">
        <v>1046</v>
      </c>
      <c r="I281" t="s">
        <v>970</v>
      </c>
      <c r="J281" t="s">
        <v>17</v>
      </c>
      <c r="K281" t="s">
        <v>18</v>
      </c>
      <c r="L281" t="s">
        <v>1130</v>
      </c>
      <c r="M281" t="s">
        <v>1131</v>
      </c>
      <c r="N281" t="s">
        <v>1132</v>
      </c>
      <c r="O281">
        <v>56</v>
      </c>
      <c r="P281">
        <v>22713500</v>
      </c>
      <c r="Q281">
        <v>4</v>
      </c>
      <c r="R281" t="s">
        <v>2901</v>
      </c>
      <c r="U281">
        <v>20129162</v>
      </c>
      <c r="V281">
        <v>1</v>
      </c>
      <c r="W281" t="s">
        <v>1550</v>
      </c>
      <c r="Z281" t="s">
        <v>1050</v>
      </c>
      <c r="AA281" t="s">
        <v>9</v>
      </c>
      <c r="AB281" t="s">
        <v>2902</v>
      </c>
      <c r="AC281" t="s">
        <v>2902</v>
      </c>
      <c r="AD281">
        <v>6</v>
      </c>
      <c r="AE281">
        <v>0</v>
      </c>
      <c r="AF281">
        <v>1.55725139934046E-3</v>
      </c>
      <c r="AG281">
        <v>221</v>
      </c>
      <c r="AH281">
        <v>13</v>
      </c>
      <c r="AI281">
        <v>1.4131835559499299E-3</v>
      </c>
      <c r="AJ281" t="s">
        <v>1052</v>
      </c>
      <c r="AK281" t="s">
        <v>1135</v>
      </c>
      <c r="AL281" t="b">
        <v>0</v>
      </c>
    </row>
    <row r="282" spans="1:38" x14ac:dyDescent="0.2">
      <c r="A282">
        <v>319</v>
      </c>
      <c r="B282" t="s">
        <v>2903</v>
      </c>
      <c r="C282" t="s">
        <v>2904</v>
      </c>
      <c r="D282" t="s">
        <v>2905</v>
      </c>
      <c r="E282" t="s">
        <v>2906</v>
      </c>
      <c r="F282">
        <v>1999</v>
      </c>
      <c r="G282" t="s">
        <v>1089</v>
      </c>
      <c r="H282" t="s">
        <v>1046</v>
      </c>
      <c r="I282" t="s">
        <v>2907</v>
      </c>
      <c r="J282" t="s">
        <v>2908</v>
      </c>
      <c r="K282" t="s">
        <v>6</v>
      </c>
      <c r="L282" t="s">
        <v>1122</v>
      </c>
      <c r="M282" t="s">
        <v>1123</v>
      </c>
      <c r="N282" t="s">
        <v>1389</v>
      </c>
      <c r="O282">
        <v>55</v>
      </c>
      <c r="R282" t="s">
        <v>1050</v>
      </c>
      <c r="W282" t="s">
        <v>2909</v>
      </c>
      <c r="Z282" t="s">
        <v>1050</v>
      </c>
      <c r="AB282" t="s">
        <v>2910</v>
      </c>
      <c r="AC282" t="s">
        <v>2910</v>
      </c>
      <c r="AD282">
        <v>4</v>
      </c>
      <c r="AE282">
        <v>0</v>
      </c>
      <c r="AF282">
        <v>7.9777354418006201E-4</v>
      </c>
      <c r="AG282">
        <v>60</v>
      </c>
      <c r="AH282">
        <v>4</v>
      </c>
      <c r="AI282">
        <v>1.16520466866872E-3</v>
      </c>
      <c r="AJ282" t="s">
        <v>1052</v>
      </c>
      <c r="AK282" t="s">
        <v>1053</v>
      </c>
      <c r="AL282" t="b">
        <v>0</v>
      </c>
    </row>
    <row r="283" spans="1:38" x14ac:dyDescent="0.2">
      <c r="A283">
        <v>320</v>
      </c>
      <c r="B283" t="s">
        <v>2911</v>
      </c>
      <c r="C283" t="s">
        <v>2912</v>
      </c>
      <c r="D283" t="s">
        <v>2913</v>
      </c>
      <c r="E283" t="s">
        <v>2914</v>
      </c>
      <c r="G283" t="s">
        <v>1045</v>
      </c>
      <c r="H283" t="s">
        <v>1046</v>
      </c>
      <c r="I283" t="s">
        <v>313</v>
      </c>
      <c r="J283" t="s">
        <v>312</v>
      </c>
      <c r="K283" t="s">
        <v>14</v>
      </c>
      <c r="L283" t="s">
        <v>1221</v>
      </c>
      <c r="M283" t="s">
        <v>1222</v>
      </c>
      <c r="N283" t="s">
        <v>2162</v>
      </c>
      <c r="O283">
        <v>8</v>
      </c>
      <c r="R283" t="s">
        <v>1050</v>
      </c>
      <c r="W283" t="s">
        <v>1050</v>
      </c>
      <c r="Z283" t="s">
        <v>1050</v>
      </c>
      <c r="AB283" t="s">
        <v>2915</v>
      </c>
      <c r="AC283" t="s">
        <v>2915</v>
      </c>
      <c r="AD283">
        <v>9</v>
      </c>
      <c r="AE283">
        <v>0.22222222222222199</v>
      </c>
      <c r="AF283">
        <v>1.9726762852123199E-3</v>
      </c>
      <c r="AG283">
        <v>769</v>
      </c>
      <c r="AH283">
        <v>18</v>
      </c>
      <c r="AI283">
        <v>2.0148975587333902E-3</v>
      </c>
      <c r="AJ283" t="s">
        <v>1052</v>
      </c>
      <c r="AK283" t="s">
        <v>1135</v>
      </c>
      <c r="AL283" t="b">
        <v>0</v>
      </c>
    </row>
    <row r="284" spans="1:38" x14ac:dyDescent="0.2">
      <c r="A284">
        <v>321</v>
      </c>
      <c r="B284" t="s">
        <v>2916</v>
      </c>
      <c r="C284" t="s">
        <v>2917</v>
      </c>
      <c r="D284" t="s">
        <v>2918</v>
      </c>
      <c r="E284" t="s">
        <v>2919</v>
      </c>
      <c r="F284">
        <v>1999</v>
      </c>
      <c r="G284" t="s">
        <v>1045</v>
      </c>
      <c r="H284" t="s">
        <v>1046</v>
      </c>
      <c r="I284" t="s">
        <v>2920</v>
      </c>
      <c r="J284" t="s">
        <v>269</v>
      </c>
      <c r="K284" t="s">
        <v>6</v>
      </c>
      <c r="L284" t="s">
        <v>1205</v>
      </c>
      <c r="M284" t="s">
        <v>1206</v>
      </c>
      <c r="N284" t="s">
        <v>1829</v>
      </c>
      <c r="O284">
        <v>57</v>
      </c>
      <c r="P284">
        <v>19000000</v>
      </c>
      <c r="Q284">
        <v>1</v>
      </c>
      <c r="R284" t="s">
        <v>2921</v>
      </c>
      <c r="W284" t="s">
        <v>1050</v>
      </c>
      <c r="Z284" t="s">
        <v>1050</v>
      </c>
      <c r="AB284" t="s">
        <v>2922</v>
      </c>
      <c r="AC284" t="s">
        <v>2923</v>
      </c>
      <c r="AD284">
        <v>7</v>
      </c>
      <c r="AE284">
        <v>0.14285714285714199</v>
      </c>
      <c r="AF284">
        <v>1.44883930823677E-3</v>
      </c>
      <c r="AG284">
        <v>1081</v>
      </c>
      <c r="AH284">
        <v>5</v>
      </c>
      <c r="AI284">
        <v>1.48788474268454E-3</v>
      </c>
      <c r="AJ284" t="s">
        <v>1052</v>
      </c>
      <c r="AK284" t="s">
        <v>1053</v>
      </c>
      <c r="AL284" t="b">
        <v>0</v>
      </c>
    </row>
    <row r="285" spans="1:38" x14ac:dyDescent="0.2">
      <c r="A285">
        <v>322</v>
      </c>
      <c r="B285" t="s">
        <v>2924</v>
      </c>
      <c r="C285" t="s">
        <v>2925</v>
      </c>
      <c r="D285" t="s">
        <v>2926</v>
      </c>
      <c r="E285" t="s">
        <v>2927</v>
      </c>
      <c r="F285">
        <v>1917</v>
      </c>
      <c r="G285" t="s">
        <v>1089</v>
      </c>
      <c r="H285" t="s">
        <v>1046</v>
      </c>
      <c r="I285" t="s">
        <v>2928</v>
      </c>
      <c r="J285" t="s">
        <v>19</v>
      </c>
      <c r="K285" t="s">
        <v>6</v>
      </c>
      <c r="L285" t="s">
        <v>1106</v>
      </c>
      <c r="M285" t="s">
        <v>1107</v>
      </c>
      <c r="N285" t="s">
        <v>1108</v>
      </c>
      <c r="O285">
        <v>13</v>
      </c>
      <c r="Q285">
        <v>1</v>
      </c>
      <c r="R285" t="s">
        <v>2929</v>
      </c>
      <c r="U285">
        <v>54000000</v>
      </c>
      <c r="V285">
        <v>1</v>
      </c>
      <c r="W285" t="s">
        <v>2308</v>
      </c>
      <c r="Z285" t="s">
        <v>1050</v>
      </c>
      <c r="AA285" t="s">
        <v>9</v>
      </c>
      <c r="AB285" t="s">
        <v>2930</v>
      </c>
      <c r="AC285" t="s">
        <v>2931</v>
      </c>
      <c r="AD285">
        <v>6</v>
      </c>
      <c r="AE285">
        <v>0.16666666666666599</v>
      </c>
      <c r="AF285">
        <v>1.1841189680322701E-3</v>
      </c>
      <c r="AG285">
        <v>9908</v>
      </c>
      <c r="AH285">
        <v>6</v>
      </c>
      <c r="AI285">
        <v>1.10785828314141E-3</v>
      </c>
      <c r="AJ285" t="s">
        <v>1052</v>
      </c>
      <c r="AK285" t="s">
        <v>1053</v>
      </c>
      <c r="AL285" t="b">
        <v>0</v>
      </c>
    </row>
    <row r="286" spans="1:38" x14ac:dyDescent="0.2">
      <c r="A286">
        <v>323</v>
      </c>
      <c r="B286" t="s">
        <v>2932</v>
      </c>
      <c r="C286" t="s">
        <v>2933</v>
      </c>
      <c r="D286" t="s">
        <v>2934</v>
      </c>
      <c r="E286" t="s">
        <v>2935</v>
      </c>
      <c r="F286">
        <v>1933</v>
      </c>
      <c r="G286" t="s">
        <v>1089</v>
      </c>
      <c r="H286" t="s">
        <v>1046</v>
      </c>
      <c r="I286" t="s">
        <v>2936</v>
      </c>
      <c r="J286" t="s">
        <v>2937</v>
      </c>
      <c r="K286" t="s">
        <v>28</v>
      </c>
      <c r="L286" t="s">
        <v>1059</v>
      </c>
      <c r="M286" t="s">
        <v>1060</v>
      </c>
      <c r="N286" t="s">
        <v>1243</v>
      </c>
      <c r="O286">
        <v>13</v>
      </c>
      <c r="R286" t="s">
        <v>1050</v>
      </c>
      <c r="S286">
        <v>14900000</v>
      </c>
      <c r="T286">
        <v>1</v>
      </c>
      <c r="V286">
        <v>1</v>
      </c>
      <c r="W286" t="s">
        <v>2938</v>
      </c>
      <c r="Z286" t="s">
        <v>2939</v>
      </c>
      <c r="AA286" t="s">
        <v>9</v>
      </c>
      <c r="AB286" t="s">
        <v>2940</v>
      </c>
      <c r="AC286" t="s">
        <v>2940</v>
      </c>
      <c r="AD286">
        <v>5</v>
      </c>
      <c r="AE286">
        <v>0.4</v>
      </c>
      <c r="AF286">
        <v>1.05995205941086E-3</v>
      </c>
      <c r="AG286">
        <v>2538</v>
      </c>
      <c r="AH286">
        <v>3</v>
      </c>
      <c r="AI286">
        <v>1.3618733274691601E-3</v>
      </c>
      <c r="AJ286" t="s">
        <v>1052</v>
      </c>
      <c r="AK286" t="s">
        <v>1063</v>
      </c>
      <c r="AL286" t="b">
        <v>0</v>
      </c>
    </row>
    <row r="287" spans="1:38" x14ac:dyDescent="0.2">
      <c r="A287">
        <v>324</v>
      </c>
      <c r="B287" t="s">
        <v>509</v>
      </c>
      <c r="C287" t="s">
        <v>510</v>
      </c>
      <c r="D287" t="s">
        <v>2941</v>
      </c>
      <c r="E287" t="s">
        <v>2942</v>
      </c>
      <c r="F287">
        <v>2006</v>
      </c>
      <c r="G287" t="s">
        <v>1089</v>
      </c>
      <c r="H287" t="s">
        <v>1046</v>
      </c>
      <c r="I287" t="s">
        <v>511</v>
      </c>
      <c r="J287" t="s">
        <v>269</v>
      </c>
      <c r="K287" t="s">
        <v>6</v>
      </c>
      <c r="L287" t="s">
        <v>1158</v>
      </c>
      <c r="M287" t="s">
        <v>1159</v>
      </c>
      <c r="N287" t="s">
        <v>1305</v>
      </c>
      <c r="O287">
        <v>56</v>
      </c>
      <c r="R287" t="s">
        <v>1050</v>
      </c>
      <c r="U287">
        <v>37400000</v>
      </c>
      <c r="V287">
        <v>1</v>
      </c>
      <c r="W287" t="s">
        <v>2943</v>
      </c>
      <c r="Z287" t="s">
        <v>1050</v>
      </c>
      <c r="AA287" t="s">
        <v>9</v>
      </c>
      <c r="AB287" t="s">
        <v>2944</v>
      </c>
      <c r="AC287" t="s">
        <v>2945</v>
      </c>
      <c r="AD287">
        <v>8</v>
      </c>
      <c r="AE287">
        <v>0</v>
      </c>
      <c r="AF287">
        <v>1.9002822310849501E-3</v>
      </c>
      <c r="AG287">
        <v>847</v>
      </c>
      <c r="AH287">
        <v>13</v>
      </c>
      <c r="AI287">
        <v>1.4491724904669701E-3</v>
      </c>
      <c r="AJ287" t="s">
        <v>1052</v>
      </c>
      <c r="AK287" t="s">
        <v>1053</v>
      </c>
      <c r="AL287" t="b">
        <v>0</v>
      </c>
    </row>
    <row r="288" spans="1:38" x14ac:dyDescent="0.2">
      <c r="A288">
        <v>325</v>
      </c>
      <c r="B288" t="s">
        <v>2946</v>
      </c>
      <c r="C288" t="s">
        <v>2853</v>
      </c>
      <c r="D288" t="s">
        <v>2851</v>
      </c>
      <c r="E288" t="s">
        <v>2947</v>
      </c>
      <c r="G288" t="s">
        <v>1045</v>
      </c>
      <c r="H288" t="s">
        <v>1046</v>
      </c>
      <c r="I288" t="s">
        <v>41</v>
      </c>
      <c r="J288" t="s">
        <v>42</v>
      </c>
      <c r="K288" t="s">
        <v>43</v>
      </c>
      <c r="L288" t="s">
        <v>1106</v>
      </c>
      <c r="M288" t="s">
        <v>1107</v>
      </c>
      <c r="N288" t="s">
        <v>2324</v>
      </c>
      <c r="O288">
        <v>13</v>
      </c>
      <c r="R288" t="s">
        <v>1050</v>
      </c>
      <c r="S288">
        <v>42543444</v>
      </c>
      <c r="T288">
        <v>6</v>
      </c>
      <c r="U288">
        <v>767847971</v>
      </c>
      <c r="V288">
        <v>1</v>
      </c>
      <c r="W288" t="s">
        <v>1050</v>
      </c>
      <c r="Z288" t="s">
        <v>1050</v>
      </c>
      <c r="AA288" t="s">
        <v>9</v>
      </c>
      <c r="AB288" t="s">
        <v>2948</v>
      </c>
      <c r="AC288" t="s">
        <v>2949</v>
      </c>
      <c r="AD288">
        <v>5</v>
      </c>
      <c r="AE288">
        <v>0</v>
      </c>
      <c r="AF288">
        <v>1.0697986129456999E-3</v>
      </c>
      <c r="AG288">
        <v>0</v>
      </c>
      <c r="AH288">
        <v>7</v>
      </c>
      <c r="AI288">
        <v>1.46553261452996E-3</v>
      </c>
      <c r="AJ288" t="s">
        <v>1052</v>
      </c>
      <c r="AK288" t="s">
        <v>1053</v>
      </c>
      <c r="AL288" t="b">
        <v>0</v>
      </c>
    </row>
    <row r="289" spans="1:38" x14ac:dyDescent="0.2">
      <c r="A289">
        <v>326</v>
      </c>
      <c r="B289" t="s">
        <v>2950</v>
      </c>
      <c r="C289" t="s">
        <v>2951</v>
      </c>
      <c r="D289" t="s">
        <v>2952</v>
      </c>
      <c r="E289" t="s">
        <v>2953</v>
      </c>
      <c r="F289">
        <v>2004</v>
      </c>
      <c r="G289" t="s">
        <v>1089</v>
      </c>
      <c r="H289" t="s">
        <v>1046</v>
      </c>
      <c r="I289" t="s">
        <v>2091</v>
      </c>
      <c r="J289" t="s">
        <v>979</v>
      </c>
      <c r="K289" t="s">
        <v>978</v>
      </c>
      <c r="L289" t="s">
        <v>1074</v>
      </c>
      <c r="M289" t="s">
        <v>1075</v>
      </c>
      <c r="N289" t="s">
        <v>1331</v>
      </c>
      <c r="O289">
        <v>55</v>
      </c>
      <c r="R289" t="s">
        <v>1050</v>
      </c>
      <c r="W289" t="s">
        <v>2954</v>
      </c>
      <c r="Z289" t="s">
        <v>1050</v>
      </c>
      <c r="AB289" t="s">
        <v>2955</v>
      </c>
      <c r="AC289" t="s">
        <v>2956</v>
      </c>
      <c r="AD289">
        <v>5</v>
      </c>
      <c r="AE289">
        <v>0.19999999999999901</v>
      </c>
      <c r="AF289">
        <v>1.2923614456045E-3</v>
      </c>
      <c r="AG289">
        <v>2266</v>
      </c>
      <c r="AH289">
        <v>4</v>
      </c>
      <c r="AI289">
        <v>1.4004584049360301E-3</v>
      </c>
      <c r="AJ289" t="s">
        <v>1052</v>
      </c>
      <c r="AK289" t="s">
        <v>1053</v>
      </c>
      <c r="AL289" t="b">
        <v>0</v>
      </c>
    </row>
    <row r="290" spans="1:38" x14ac:dyDescent="0.2">
      <c r="A290">
        <v>327</v>
      </c>
      <c r="B290" t="s">
        <v>2957</v>
      </c>
      <c r="C290" t="s">
        <v>2958</v>
      </c>
      <c r="D290" t="s">
        <v>2959</v>
      </c>
      <c r="E290" t="s">
        <v>2960</v>
      </c>
      <c r="F290">
        <v>1975</v>
      </c>
      <c r="G290" t="s">
        <v>1045</v>
      </c>
      <c r="H290" t="s">
        <v>1095</v>
      </c>
      <c r="I290" t="s">
        <v>2961</v>
      </c>
      <c r="J290" t="s">
        <v>416</v>
      </c>
      <c r="K290" t="s">
        <v>415</v>
      </c>
      <c r="L290" t="s">
        <v>1221</v>
      </c>
      <c r="M290" t="s">
        <v>1222</v>
      </c>
      <c r="N290" t="s">
        <v>1585</v>
      </c>
      <c r="O290">
        <v>59</v>
      </c>
      <c r="P290">
        <v>136154454</v>
      </c>
      <c r="Q290">
        <v>1</v>
      </c>
      <c r="R290" t="s">
        <v>2962</v>
      </c>
      <c r="S290">
        <v>4312317135</v>
      </c>
      <c r="T290">
        <v>57</v>
      </c>
      <c r="W290" t="s">
        <v>1050</v>
      </c>
      <c r="Z290" t="s">
        <v>2963</v>
      </c>
      <c r="AB290" t="s">
        <v>2964</v>
      </c>
      <c r="AC290" t="s">
        <v>2964</v>
      </c>
      <c r="AD290">
        <v>4</v>
      </c>
      <c r="AE290">
        <v>0</v>
      </c>
      <c r="AF290">
        <v>8.1484139424888903E-4</v>
      </c>
      <c r="AG290">
        <v>42</v>
      </c>
      <c r="AH290">
        <v>2</v>
      </c>
      <c r="AI290">
        <v>1.0193199719124E-3</v>
      </c>
      <c r="AJ290" t="s">
        <v>1052</v>
      </c>
      <c r="AK290" t="s">
        <v>1135</v>
      </c>
      <c r="AL290" t="b">
        <v>0</v>
      </c>
    </row>
    <row r="291" spans="1:38" x14ac:dyDescent="0.2">
      <c r="A291">
        <v>328</v>
      </c>
      <c r="B291" t="s">
        <v>2965</v>
      </c>
      <c r="C291" t="s">
        <v>2966</v>
      </c>
      <c r="D291" t="s">
        <v>2967</v>
      </c>
      <c r="E291" t="s">
        <v>2968</v>
      </c>
      <c r="F291">
        <v>1966</v>
      </c>
      <c r="G291" t="s">
        <v>1089</v>
      </c>
      <c r="H291" t="s">
        <v>1046</v>
      </c>
      <c r="I291" t="s">
        <v>938</v>
      </c>
      <c r="J291" t="s">
        <v>2969</v>
      </c>
      <c r="K291" t="s">
        <v>14</v>
      </c>
      <c r="L291" t="s">
        <v>1059</v>
      </c>
      <c r="M291" t="s">
        <v>1060</v>
      </c>
      <c r="N291" t="s">
        <v>2085</v>
      </c>
      <c r="O291">
        <v>10</v>
      </c>
      <c r="R291" t="s">
        <v>1050</v>
      </c>
      <c r="W291" t="s">
        <v>2970</v>
      </c>
      <c r="Z291" t="s">
        <v>1050</v>
      </c>
      <c r="AB291" t="s">
        <v>2971</v>
      </c>
      <c r="AC291" t="s">
        <v>2971</v>
      </c>
      <c r="AD291">
        <v>6</v>
      </c>
      <c r="AE291">
        <v>0.33333333333333298</v>
      </c>
      <c r="AF291">
        <v>1.2697904122765499E-3</v>
      </c>
      <c r="AG291">
        <v>3881</v>
      </c>
      <c r="AH291">
        <v>6</v>
      </c>
      <c r="AI291">
        <v>1.35658959363163E-3</v>
      </c>
      <c r="AJ291" t="s">
        <v>1052</v>
      </c>
      <c r="AK291" t="s">
        <v>1063</v>
      </c>
      <c r="AL291" t="b">
        <v>0</v>
      </c>
    </row>
    <row r="292" spans="1:38" x14ac:dyDescent="0.2">
      <c r="A292">
        <v>330</v>
      </c>
      <c r="B292" t="s">
        <v>2972</v>
      </c>
      <c r="C292" t="s">
        <v>2973</v>
      </c>
      <c r="D292" t="s">
        <v>2974</v>
      </c>
      <c r="E292" t="s">
        <v>2975</v>
      </c>
      <c r="F292">
        <v>1929</v>
      </c>
      <c r="G292" t="s">
        <v>1045</v>
      </c>
      <c r="H292" t="s">
        <v>1046</v>
      </c>
      <c r="I292" t="s">
        <v>2976</v>
      </c>
      <c r="J292" t="s">
        <v>781</v>
      </c>
      <c r="K292" t="s">
        <v>6</v>
      </c>
      <c r="L292" t="s">
        <v>1172</v>
      </c>
      <c r="M292" t="s">
        <v>1173</v>
      </c>
      <c r="N292" t="s">
        <v>1174</v>
      </c>
      <c r="O292">
        <v>13</v>
      </c>
      <c r="R292" t="s">
        <v>1050</v>
      </c>
      <c r="U292">
        <v>5500000</v>
      </c>
      <c r="V292">
        <v>1</v>
      </c>
      <c r="W292" t="s">
        <v>1050</v>
      </c>
      <c r="Z292" t="s">
        <v>1050</v>
      </c>
      <c r="AA292" t="s">
        <v>9</v>
      </c>
      <c r="AB292" t="s">
        <v>2977</v>
      </c>
      <c r="AC292" t="s">
        <v>2977</v>
      </c>
      <c r="AD292">
        <v>6</v>
      </c>
      <c r="AE292">
        <v>0.33333333333333298</v>
      </c>
      <c r="AF292">
        <v>1.2470179411007999E-3</v>
      </c>
      <c r="AG292">
        <v>1677</v>
      </c>
      <c r="AH292">
        <v>4</v>
      </c>
      <c r="AI292">
        <v>1.461015296687E-3</v>
      </c>
      <c r="AJ292" t="s">
        <v>1052</v>
      </c>
      <c r="AK292" t="s">
        <v>1063</v>
      </c>
      <c r="AL292" t="b">
        <v>0</v>
      </c>
    </row>
    <row r="293" spans="1:38" x14ac:dyDescent="0.2">
      <c r="A293">
        <v>331</v>
      </c>
      <c r="B293" t="s">
        <v>2978</v>
      </c>
      <c r="C293" t="s">
        <v>2979</v>
      </c>
      <c r="E293" t="s">
        <v>2980</v>
      </c>
      <c r="F293">
        <v>2001</v>
      </c>
      <c r="G293" t="s">
        <v>1089</v>
      </c>
      <c r="H293" t="s">
        <v>1046</v>
      </c>
      <c r="I293" t="s">
        <v>2981</v>
      </c>
      <c r="J293" t="s">
        <v>2982</v>
      </c>
      <c r="K293" t="s">
        <v>1714</v>
      </c>
      <c r="L293" t="s">
        <v>1059</v>
      </c>
      <c r="M293" t="s">
        <v>1060</v>
      </c>
      <c r="N293" t="s">
        <v>1243</v>
      </c>
      <c r="O293">
        <v>10</v>
      </c>
      <c r="R293" t="s">
        <v>1050</v>
      </c>
      <c r="S293">
        <v>4388633</v>
      </c>
      <c r="T293">
        <v>1</v>
      </c>
      <c r="W293" t="s">
        <v>2983</v>
      </c>
      <c r="Z293" t="s">
        <v>2984</v>
      </c>
      <c r="AB293" t="s">
        <v>2985</v>
      </c>
      <c r="AC293" t="s">
        <v>2985</v>
      </c>
      <c r="AD293">
        <v>2</v>
      </c>
      <c r="AE293">
        <v>0</v>
      </c>
      <c r="AF293">
        <v>3.9459568620763599E-4</v>
      </c>
      <c r="AG293">
        <v>604</v>
      </c>
      <c r="AH293">
        <v>0</v>
      </c>
      <c r="AI293">
        <v>7.1941959224663499E-4</v>
      </c>
      <c r="AJ293" t="s">
        <v>1052</v>
      </c>
      <c r="AK293" t="s">
        <v>1063</v>
      </c>
      <c r="AL293" t="b">
        <v>0</v>
      </c>
    </row>
    <row r="294" spans="1:38" x14ac:dyDescent="0.2">
      <c r="A294">
        <v>332</v>
      </c>
      <c r="B294" t="s">
        <v>2986</v>
      </c>
      <c r="C294" t="s">
        <v>2987</v>
      </c>
      <c r="D294" t="s">
        <v>2988</v>
      </c>
      <c r="E294" t="s">
        <v>2989</v>
      </c>
      <c r="F294">
        <v>2002</v>
      </c>
      <c r="G294" t="s">
        <v>1045</v>
      </c>
      <c r="H294" t="s">
        <v>1046</v>
      </c>
      <c r="I294" t="s">
        <v>2990</v>
      </c>
      <c r="J294" t="s">
        <v>48</v>
      </c>
      <c r="K294" t="s">
        <v>6</v>
      </c>
      <c r="L294" t="s">
        <v>1059</v>
      </c>
      <c r="M294" t="s">
        <v>1060</v>
      </c>
      <c r="N294" t="s">
        <v>1531</v>
      </c>
      <c r="O294">
        <v>48</v>
      </c>
      <c r="R294" t="s">
        <v>1050</v>
      </c>
      <c r="W294" t="s">
        <v>1050</v>
      </c>
      <c r="Z294" t="s">
        <v>1050</v>
      </c>
      <c r="AB294" t="s">
        <v>2991</v>
      </c>
      <c r="AC294" t="s">
        <v>2992</v>
      </c>
      <c r="AD294">
        <v>4</v>
      </c>
      <c r="AE294">
        <v>0.25</v>
      </c>
      <c r="AF294">
        <v>8.0315767900872401E-4</v>
      </c>
      <c r="AG294">
        <v>2036</v>
      </c>
      <c r="AH294">
        <v>1</v>
      </c>
      <c r="AI294">
        <v>9.5575581228666401E-4</v>
      </c>
      <c r="AJ294" t="s">
        <v>1052</v>
      </c>
      <c r="AK294" t="s">
        <v>1063</v>
      </c>
      <c r="AL294" t="b">
        <v>0</v>
      </c>
    </row>
    <row r="295" spans="1:38" x14ac:dyDescent="0.2">
      <c r="A295">
        <v>333</v>
      </c>
      <c r="B295" t="s">
        <v>100</v>
      </c>
      <c r="C295" t="s">
        <v>101</v>
      </c>
      <c r="D295" t="s">
        <v>2993</v>
      </c>
      <c r="E295" t="s">
        <v>2994</v>
      </c>
      <c r="F295">
        <v>2016</v>
      </c>
      <c r="G295" t="s">
        <v>1045</v>
      </c>
      <c r="H295" t="s">
        <v>1046</v>
      </c>
      <c r="I295" t="s">
        <v>3</v>
      </c>
      <c r="J295" t="s">
        <v>4</v>
      </c>
      <c r="K295" t="s">
        <v>5</v>
      </c>
      <c r="L295" t="s">
        <v>1130</v>
      </c>
      <c r="M295" t="s">
        <v>1131</v>
      </c>
      <c r="N295" t="s">
        <v>1132</v>
      </c>
      <c r="O295">
        <v>56</v>
      </c>
      <c r="R295" t="s">
        <v>1050</v>
      </c>
      <c r="W295" t="s">
        <v>1050</v>
      </c>
      <c r="Z295" t="s">
        <v>1050</v>
      </c>
      <c r="AB295" t="s">
        <v>2995</v>
      </c>
      <c r="AC295" t="s">
        <v>2995</v>
      </c>
      <c r="AD295">
        <v>8</v>
      </c>
      <c r="AE295">
        <v>0</v>
      </c>
      <c r="AF295">
        <v>1.74221937192672E-3</v>
      </c>
      <c r="AG295">
        <v>637</v>
      </c>
      <c r="AH295">
        <v>12</v>
      </c>
      <c r="AI295">
        <v>1.6096661163276401E-3</v>
      </c>
      <c r="AJ295" t="s">
        <v>1052</v>
      </c>
      <c r="AK295" t="s">
        <v>1135</v>
      </c>
      <c r="AL295" t="b">
        <v>0</v>
      </c>
    </row>
    <row r="296" spans="1:38" x14ac:dyDescent="0.2">
      <c r="A296">
        <v>334</v>
      </c>
      <c r="B296" t="s">
        <v>931</v>
      </c>
      <c r="C296" t="s">
        <v>932</v>
      </c>
      <c r="D296" t="s">
        <v>2996</v>
      </c>
      <c r="E296" t="s">
        <v>2997</v>
      </c>
      <c r="F296">
        <v>2011</v>
      </c>
      <c r="G296" t="s">
        <v>1089</v>
      </c>
      <c r="H296" t="s">
        <v>1046</v>
      </c>
      <c r="I296" t="s">
        <v>933</v>
      </c>
      <c r="K296" t="s">
        <v>14</v>
      </c>
      <c r="L296" t="s">
        <v>1158</v>
      </c>
      <c r="M296" t="s">
        <v>1159</v>
      </c>
      <c r="N296" t="s">
        <v>1305</v>
      </c>
      <c r="O296">
        <v>54</v>
      </c>
      <c r="R296" t="s">
        <v>1050</v>
      </c>
      <c r="V296">
        <v>1</v>
      </c>
      <c r="W296" t="s">
        <v>2998</v>
      </c>
      <c r="Z296" t="s">
        <v>1050</v>
      </c>
      <c r="AA296" t="s">
        <v>9</v>
      </c>
      <c r="AB296" t="s">
        <v>2999</v>
      </c>
      <c r="AC296" t="s">
        <v>3000</v>
      </c>
      <c r="AD296">
        <v>6</v>
      </c>
      <c r="AE296">
        <v>0.16666666666666599</v>
      </c>
      <c r="AF296">
        <v>1.24447679122946E-3</v>
      </c>
      <c r="AG296">
        <v>4486</v>
      </c>
      <c r="AH296">
        <v>7</v>
      </c>
      <c r="AI296">
        <v>1.13390427535255E-3</v>
      </c>
      <c r="AJ296" t="s">
        <v>1052</v>
      </c>
      <c r="AK296" t="s">
        <v>1053</v>
      </c>
      <c r="AL296" t="b">
        <v>0</v>
      </c>
    </row>
    <row r="297" spans="1:38" ht="409" x14ac:dyDescent="0.2">
      <c r="A297">
        <v>335</v>
      </c>
      <c r="B297" t="s">
        <v>3001</v>
      </c>
      <c r="C297" t="s">
        <v>3002</v>
      </c>
      <c r="D297" t="s">
        <v>3003</v>
      </c>
      <c r="E297" s="1" t="s">
        <v>3004</v>
      </c>
      <c r="F297">
        <v>2010</v>
      </c>
      <c r="G297" t="s">
        <v>1045</v>
      </c>
      <c r="H297" t="s">
        <v>1046</v>
      </c>
      <c r="I297" t="s">
        <v>3005</v>
      </c>
      <c r="K297" t="s">
        <v>3006</v>
      </c>
      <c r="L297" t="s">
        <v>1047</v>
      </c>
      <c r="M297" t="s">
        <v>1048</v>
      </c>
      <c r="N297" t="s">
        <v>1049</v>
      </c>
      <c r="P297">
        <v>200000</v>
      </c>
      <c r="Q297">
        <v>1</v>
      </c>
      <c r="R297" t="s">
        <v>3007</v>
      </c>
      <c r="W297" t="s">
        <v>1050</v>
      </c>
      <c r="Z297" t="s">
        <v>1050</v>
      </c>
      <c r="AB297" t="s">
        <v>3008</v>
      </c>
      <c r="AC297" t="s">
        <v>3009</v>
      </c>
      <c r="AD297">
        <v>10</v>
      </c>
      <c r="AE297">
        <v>0</v>
      </c>
      <c r="AF297">
        <v>2.99905454660623E-3</v>
      </c>
      <c r="AG297">
        <v>549</v>
      </c>
      <c r="AH297">
        <v>28</v>
      </c>
      <c r="AI297">
        <v>2.2492962935767502E-3</v>
      </c>
      <c r="AJ297" t="s">
        <v>3010</v>
      </c>
      <c r="AK297" t="s">
        <v>1053</v>
      </c>
      <c r="AL297" t="b">
        <v>0</v>
      </c>
    </row>
    <row r="298" spans="1:38" x14ac:dyDescent="0.2">
      <c r="A298">
        <v>336</v>
      </c>
      <c r="B298" t="s">
        <v>954</v>
      </c>
      <c r="C298" t="s">
        <v>955</v>
      </c>
      <c r="D298" t="s">
        <v>3011</v>
      </c>
      <c r="E298" t="s">
        <v>3012</v>
      </c>
      <c r="F298">
        <v>2013</v>
      </c>
      <c r="G298" t="s">
        <v>1045</v>
      </c>
      <c r="H298" t="s">
        <v>1046</v>
      </c>
      <c r="I298" t="s">
        <v>3</v>
      </c>
      <c r="K298" t="s">
        <v>5</v>
      </c>
      <c r="L298" t="s">
        <v>1158</v>
      </c>
      <c r="M298" t="s">
        <v>1159</v>
      </c>
      <c r="N298" t="s">
        <v>1344</v>
      </c>
      <c r="P298">
        <v>80788</v>
      </c>
      <c r="Q298">
        <v>1</v>
      </c>
      <c r="R298" t="s">
        <v>1050</v>
      </c>
      <c r="W298" t="s">
        <v>1050</v>
      </c>
      <c r="Z298" t="s">
        <v>1050</v>
      </c>
      <c r="AB298" t="s">
        <v>3013</v>
      </c>
      <c r="AC298" t="s">
        <v>3013</v>
      </c>
      <c r="AD298">
        <v>5</v>
      </c>
      <c r="AE298">
        <v>0</v>
      </c>
      <c r="AF298">
        <v>1.28282792940818E-3</v>
      </c>
      <c r="AG298">
        <v>298</v>
      </c>
      <c r="AH298">
        <v>8</v>
      </c>
      <c r="AI298">
        <v>1.1060111135139301E-3</v>
      </c>
      <c r="AJ298" t="s">
        <v>3014</v>
      </c>
      <c r="AK298" t="s">
        <v>1053</v>
      </c>
      <c r="AL298" t="b">
        <v>0</v>
      </c>
    </row>
    <row r="299" spans="1:38" x14ac:dyDescent="0.2">
      <c r="A299">
        <v>340</v>
      </c>
      <c r="B299" t="s">
        <v>523</v>
      </c>
      <c r="C299" t="s">
        <v>524</v>
      </c>
      <c r="D299" t="s">
        <v>3015</v>
      </c>
      <c r="E299" t="s">
        <v>3016</v>
      </c>
      <c r="G299" t="s">
        <v>1045</v>
      </c>
      <c r="H299" t="s">
        <v>1046</v>
      </c>
      <c r="I299" t="s">
        <v>525</v>
      </c>
      <c r="J299" t="s">
        <v>525</v>
      </c>
      <c r="K299" t="s">
        <v>38</v>
      </c>
      <c r="L299" t="s">
        <v>1059</v>
      </c>
      <c r="M299" t="s">
        <v>1060</v>
      </c>
      <c r="N299" t="s">
        <v>2085</v>
      </c>
      <c r="O299">
        <v>15</v>
      </c>
      <c r="P299">
        <v>1111049</v>
      </c>
      <c r="Q299">
        <v>1</v>
      </c>
      <c r="R299" t="s">
        <v>1050</v>
      </c>
      <c r="W299" t="s">
        <v>1050</v>
      </c>
      <c r="Z299" t="s">
        <v>1050</v>
      </c>
      <c r="AB299" t="s">
        <v>3017</v>
      </c>
      <c r="AC299" t="s">
        <v>3018</v>
      </c>
      <c r="AD299">
        <v>10</v>
      </c>
      <c r="AE299">
        <v>0</v>
      </c>
      <c r="AF299">
        <v>2.1051988057824E-3</v>
      </c>
      <c r="AG299">
        <v>1220</v>
      </c>
      <c r="AH299">
        <v>15</v>
      </c>
      <c r="AI299">
        <v>2.19286478125876E-3</v>
      </c>
      <c r="AJ299" t="s">
        <v>1052</v>
      </c>
      <c r="AK299" t="s">
        <v>1063</v>
      </c>
      <c r="AL299" t="b">
        <v>0</v>
      </c>
    </row>
    <row r="300" spans="1:38" x14ac:dyDescent="0.2">
      <c r="A300">
        <v>341</v>
      </c>
      <c r="B300" s="2" t="s">
        <v>3019</v>
      </c>
      <c r="C300" t="s">
        <v>3020</v>
      </c>
      <c r="D300" t="s">
        <v>3021</v>
      </c>
      <c r="E300" t="s">
        <v>3022</v>
      </c>
      <c r="F300">
        <v>1996</v>
      </c>
      <c r="G300" t="s">
        <v>1089</v>
      </c>
      <c r="H300" t="s">
        <v>1046</v>
      </c>
      <c r="I300" t="s">
        <v>3023</v>
      </c>
      <c r="J300" t="s">
        <v>2466</v>
      </c>
      <c r="K300" t="s">
        <v>18</v>
      </c>
      <c r="L300" t="s">
        <v>1158</v>
      </c>
      <c r="M300" t="s">
        <v>1480</v>
      </c>
      <c r="N300" t="s">
        <v>1942</v>
      </c>
      <c r="O300">
        <v>55</v>
      </c>
      <c r="R300" t="s">
        <v>1050</v>
      </c>
      <c r="W300" t="s">
        <v>3024</v>
      </c>
      <c r="Z300" t="s">
        <v>1050</v>
      </c>
      <c r="AB300" t="s">
        <v>3025</v>
      </c>
      <c r="AC300" t="s">
        <v>3025</v>
      </c>
      <c r="AD300">
        <v>6</v>
      </c>
      <c r="AE300">
        <v>0</v>
      </c>
      <c r="AF300">
        <v>1.25758799821025E-3</v>
      </c>
      <c r="AG300">
        <v>135</v>
      </c>
      <c r="AH300">
        <v>12</v>
      </c>
      <c r="AI300">
        <v>1.10843745901393E-3</v>
      </c>
      <c r="AJ300" t="s">
        <v>1052</v>
      </c>
      <c r="AK300" t="s">
        <v>1053</v>
      </c>
      <c r="AL300" t="b">
        <v>0</v>
      </c>
    </row>
    <row r="301" spans="1:38" x14ac:dyDescent="0.2">
      <c r="A301">
        <v>342</v>
      </c>
      <c r="B301" t="s">
        <v>3026</v>
      </c>
      <c r="C301" t="s">
        <v>3027</v>
      </c>
      <c r="D301" t="s">
        <v>3028</v>
      </c>
      <c r="E301" t="s">
        <v>3029</v>
      </c>
      <c r="G301" t="s">
        <v>1045</v>
      </c>
      <c r="H301" t="s">
        <v>1046</v>
      </c>
      <c r="I301" t="s">
        <v>3030</v>
      </c>
      <c r="J301" t="s">
        <v>612</v>
      </c>
      <c r="K301" t="s">
        <v>6</v>
      </c>
      <c r="L301" t="s">
        <v>1047</v>
      </c>
      <c r="M301" t="s">
        <v>1048</v>
      </c>
      <c r="N301" t="s">
        <v>1049</v>
      </c>
      <c r="O301">
        <v>56</v>
      </c>
      <c r="P301">
        <v>600000</v>
      </c>
      <c r="Q301">
        <v>1</v>
      </c>
      <c r="R301" t="s">
        <v>1050</v>
      </c>
      <c r="W301" t="s">
        <v>1050</v>
      </c>
      <c r="Z301" t="s">
        <v>1050</v>
      </c>
      <c r="AB301" t="s">
        <v>3031</v>
      </c>
      <c r="AC301" t="s">
        <v>3032</v>
      </c>
      <c r="AD301">
        <v>5</v>
      </c>
      <c r="AE301">
        <v>0</v>
      </c>
      <c r="AF301">
        <v>2.0024762736311399E-3</v>
      </c>
      <c r="AG301">
        <v>268</v>
      </c>
      <c r="AH301">
        <v>18</v>
      </c>
      <c r="AI301">
        <v>1.5857388053375199E-3</v>
      </c>
      <c r="AJ301" t="s">
        <v>1052</v>
      </c>
      <c r="AK301" t="s">
        <v>1053</v>
      </c>
      <c r="AL301" t="b">
        <v>0</v>
      </c>
    </row>
    <row r="302" spans="1:38" x14ac:dyDescent="0.2">
      <c r="A302">
        <v>343</v>
      </c>
      <c r="B302" t="s">
        <v>456</v>
      </c>
      <c r="C302" t="s">
        <v>457</v>
      </c>
      <c r="D302" t="s">
        <v>3033</v>
      </c>
      <c r="E302" t="s">
        <v>3034</v>
      </c>
      <c r="F302">
        <v>2009</v>
      </c>
      <c r="G302" t="s">
        <v>1045</v>
      </c>
      <c r="H302" t="s">
        <v>1046</v>
      </c>
      <c r="I302" t="s">
        <v>458</v>
      </c>
      <c r="J302" t="s">
        <v>269</v>
      </c>
      <c r="K302" t="s">
        <v>6</v>
      </c>
      <c r="L302" t="s">
        <v>1059</v>
      </c>
      <c r="M302" t="s">
        <v>1060</v>
      </c>
      <c r="N302" t="s">
        <v>1061</v>
      </c>
      <c r="O302">
        <v>59</v>
      </c>
      <c r="P302">
        <v>22700000</v>
      </c>
      <c r="Q302">
        <v>4</v>
      </c>
      <c r="R302" t="s">
        <v>3035</v>
      </c>
      <c r="W302" t="s">
        <v>1050</v>
      </c>
      <c r="Z302" t="s">
        <v>1050</v>
      </c>
      <c r="AB302" t="s">
        <v>3036</v>
      </c>
      <c r="AC302" t="s">
        <v>3037</v>
      </c>
      <c r="AD302">
        <v>9</v>
      </c>
      <c r="AE302">
        <v>0</v>
      </c>
      <c r="AF302">
        <v>2.1891899349171799E-3</v>
      </c>
      <c r="AG302">
        <v>1298</v>
      </c>
      <c r="AH302">
        <v>13</v>
      </c>
      <c r="AI302">
        <v>2.11403914654806E-3</v>
      </c>
      <c r="AJ302" t="s">
        <v>1052</v>
      </c>
      <c r="AK302" t="s">
        <v>1063</v>
      </c>
      <c r="AL302" t="b">
        <v>0</v>
      </c>
    </row>
    <row r="303" spans="1:38" x14ac:dyDescent="0.2">
      <c r="A303">
        <v>344</v>
      </c>
      <c r="B303" t="s">
        <v>367</v>
      </c>
      <c r="C303" t="s">
        <v>368</v>
      </c>
      <c r="D303" t="s">
        <v>3038</v>
      </c>
      <c r="E303" t="s">
        <v>3039</v>
      </c>
      <c r="F303">
        <v>2011</v>
      </c>
      <c r="G303" t="s">
        <v>1089</v>
      </c>
      <c r="H303" t="s">
        <v>1046</v>
      </c>
      <c r="I303" t="s">
        <v>370</v>
      </c>
      <c r="J303" t="s">
        <v>369</v>
      </c>
      <c r="K303" t="s">
        <v>300</v>
      </c>
      <c r="L303" t="s">
        <v>1221</v>
      </c>
      <c r="M303" t="s">
        <v>1222</v>
      </c>
      <c r="N303" t="s">
        <v>1223</v>
      </c>
      <c r="O303">
        <v>56</v>
      </c>
      <c r="R303" t="s">
        <v>1050</v>
      </c>
      <c r="V303">
        <v>1</v>
      </c>
      <c r="W303" t="s">
        <v>3040</v>
      </c>
      <c r="Z303" t="s">
        <v>1050</v>
      </c>
      <c r="AA303" t="s">
        <v>9</v>
      </c>
      <c r="AB303" t="s">
        <v>3041</v>
      </c>
      <c r="AC303" t="s">
        <v>3042</v>
      </c>
      <c r="AD303">
        <v>7</v>
      </c>
      <c r="AE303">
        <v>0</v>
      </c>
      <c r="AF303">
        <v>1.3928575267616501E-3</v>
      </c>
      <c r="AG303">
        <v>2196</v>
      </c>
      <c r="AH303">
        <v>9</v>
      </c>
      <c r="AI303">
        <v>1.62771510036662E-3</v>
      </c>
      <c r="AJ303" t="s">
        <v>1052</v>
      </c>
      <c r="AK303" t="s">
        <v>1135</v>
      </c>
      <c r="AL303" t="b">
        <v>0</v>
      </c>
    </row>
    <row r="304" spans="1:38" x14ac:dyDescent="0.2">
      <c r="A304">
        <v>345</v>
      </c>
      <c r="B304" t="s">
        <v>102</v>
      </c>
      <c r="C304" t="s">
        <v>103</v>
      </c>
      <c r="D304" t="s">
        <v>3043</v>
      </c>
      <c r="E304" t="s">
        <v>3044</v>
      </c>
      <c r="F304">
        <v>1953</v>
      </c>
      <c r="G304" t="s">
        <v>1089</v>
      </c>
      <c r="H304" t="s">
        <v>1046</v>
      </c>
      <c r="I304" t="s">
        <v>104</v>
      </c>
      <c r="J304" t="s">
        <v>25</v>
      </c>
      <c r="K304" t="s">
        <v>6</v>
      </c>
      <c r="L304" t="s">
        <v>1074</v>
      </c>
      <c r="M304" t="s">
        <v>1075</v>
      </c>
      <c r="N304" t="s">
        <v>1675</v>
      </c>
      <c r="O304">
        <v>59</v>
      </c>
      <c r="R304" t="s">
        <v>1050</v>
      </c>
      <c r="T304">
        <v>1</v>
      </c>
      <c r="V304">
        <v>1</v>
      </c>
      <c r="W304" t="s">
        <v>3045</v>
      </c>
      <c r="Z304" t="s">
        <v>1050</v>
      </c>
      <c r="AA304" t="s">
        <v>9</v>
      </c>
      <c r="AB304" t="s">
        <v>3046</v>
      </c>
      <c r="AC304" t="s">
        <v>3047</v>
      </c>
      <c r="AD304">
        <v>5</v>
      </c>
      <c r="AE304">
        <v>0</v>
      </c>
      <c r="AF304">
        <v>9.978367089378791E-4</v>
      </c>
      <c r="AG304">
        <v>1116</v>
      </c>
      <c r="AH304">
        <v>1</v>
      </c>
      <c r="AI304">
        <v>1.2773960506713099E-3</v>
      </c>
      <c r="AJ304" t="s">
        <v>1052</v>
      </c>
      <c r="AK304" t="s">
        <v>1053</v>
      </c>
      <c r="AL304" t="b">
        <v>0</v>
      </c>
    </row>
    <row r="305" spans="1:38" x14ac:dyDescent="0.2">
      <c r="A305">
        <v>346</v>
      </c>
      <c r="B305" t="s">
        <v>3048</v>
      </c>
      <c r="C305" t="s">
        <v>3049</v>
      </c>
      <c r="D305" t="s">
        <v>3050</v>
      </c>
      <c r="E305" t="s">
        <v>3051</v>
      </c>
      <c r="G305" t="s">
        <v>1045</v>
      </c>
      <c r="H305" t="s">
        <v>1046</v>
      </c>
      <c r="I305" t="s">
        <v>876</v>
      </c>
      <c r="K305" t="s">
        <v>874</v>
      </c>
      <c r="L305" t="s">
        <v>1047</v>
      </c>
      <c r="M305" t="s">
        <v>1048</v>
      </c>
      <c r="N305" t="s">
        <v>1049</v>
      </c>
      <c r="Q305">
        <v>0</v>
      </c>
      <c r="R305" t="s">
        <v>1050</v>
      </c>
      <c r="W305" t="s">
        <v>1050</v>
      </c>
      <c r="Z305" t="s">
        <v>1050</v>
      </c>
      <c r="AB305" t="s">
        <v>3052</v>
      </c>
      <c r="AC305" t="s">
        <v>3052</v>
      </c>
      <c r="AD305">
        <v>12</v>
      </c>
      <c r="AE305">
        <v>0</v>
      </c>
      <c r="AF305">
        <v>2.6552530250068202E-3</v>
      </c>
      <c r="AG305">
        <v>539</v>
      </c>
      <c r="AH305">
        <v>19</v>
      </c>
      <c r="AI305">
        <v>2.1756558635460201E-3</v>
      </c>
      <c r="AJ305" t="s">
        <v>3053</v>
      </c>
      <c r="AK305" t="s">
        <v>1053</v>
      </c>
      <c r="AL305" t="b">
        <v>0</v>
      </c>
    </row>
    <row r="306" spans="1:38" x14ac:dyDescent="0.2">
      <c r="A306">
        <v>347</v>
      </c>
      <c r="B306" t="s">
        <v>720</v>
      </c>
      <c r="C306" t="s">
        <v>721</v>
      </c>
      <c r="D306" t="s">
        <v>3054</v>
      </c>
      <c r="E306" t="s">
        <v>3055</v>
      </c>
      <c r="F306">
        <v>2002</v>
      </c>
      <c r="G306" t="s">
        <v>1045</v>
      </c>
      <c r="H306" t="s">
        <v>1046</v>
      </c>
      <c r="I306" t="s">
        <v>722</v>
      </c>
      <c r="J306" t="s">
        <v>537</v>
      </c>
      <c r="K306" t="s">
        <v>6</v>
      </c>
      <c r="L306" t="s">
        <v>1047</v>
      </c>
      <c r="M306" t="s">
        <v>1048</v>
      </c>
      <c r="N306" t="s">
        <v>1049</v>
      </c>
      <c r="O306">
        <v>16</v>
      </c>
      <c r="Q306">
        <v>1</v>
      </c>
      <c r="R306" t="s">
        <v>3056</v>
      </c>
      <c r="V306">
        <v>1</v>
      </c>
      <c r="W306" t="s">
        <v>1050</v>
      </c>
      <c r="Z306" t="s">
        <v>1050</v>
      </c>
      <c r="AA306" t="s">
        <v>9</v>
      </c>
      <c r="AB306" t="s">
        <v>3057</v>
      </c>
      <c r="AC306" t="s">
        <v>3058</v>
      </c>
      <c r="AD306">
        <v>8</v>
      </c>
      <c r="AE306">
        <v>0</v>
      </c>
      <c r="AF306">
        <v>2.1931484730323002E-3</v>
      </c>
      <c r="AG306">
        <v>1522</v>
      </c>
      <c r="AH306">
        <v>16</v>
      </c>
      <c r="AI306">
        <v>1.72672450125318E-3</v>
      </c>
      <c r="AJ306" t="s">
        <v>1052</v>
      </c>
      <c r="AK306" t="s">
        <v>1053</v>
      </c>
      <c r="AL306" t="b">
        <v>0</v>
      </c>
    </row>
    <row r="307" spans="1:38" x14ac:dyDescent="0.2">
      <c r="A307">
        <v>348</v>
      </c>
      <c r="B307" t="s">
        <v>3059</v>
      </c>
      <c r="C307" t="s">
        <v>3060</v>
      </c>
      <c r="D307" t="s">
        <v>3061</v>
      </c>
      <c r="E307" t="s">
        <v>3062</v>
      </c>
      <c r="F307">
        <v>1923</v>
      </c>
      <c r="G307" t="s">
        <v>1045</v>
      </c>
      <c r="H307" t="s">
        <v>1046</v>
      </c>
      <c r="I307" t="s">
        <v>2413</v>
      </c>
      <c r="J307" t="s">
        <v>25</v>
      </c>
      <c r="K307" t="s">
        <v>6</v>
      </c>
      <c r="L307" t="s">
        <v>1096</v>
      </c>
      <c r="M307" t="s">
        <v>1097</v>
      </c>
      <c r="N307" t="s">
        <v>1098</v>
      </c>
      <c r="O307">
        <v>6</v>
      </c>
      <c r="R307" t="s">
        <v>1050</v>
      </c>
      <c r="W307" t="s">
        <v>1050</v>
      </c>
      <c r="Z307" t="s">
        <v>1050</v>
      </c>
      <c r="AB307" t="s">
        <v>3063</v>
      </c>
      <c r="AC307" t="s">
        <v>3063</v>
      </c>
      <c r="AD307">
        <v>6</v>
      </c>
      <c r="AE307">
        <v>0.16666666666666599</v>
      </c>
      <c r="AF307">
        <v>1.2545972980606999E-3</v>
      </c>
      <c r="AG307">
        <v>1600</v>
      </c>
      <c r="AH307">
        <v>5</v>
      </c>
      <c r="AI307">
        <v>1.52600520843829E-3</v>
      </c>
      <c r="AJ307" t="s">
        <v>1052</v>
      </c>
      <c r="AK307" t="s">
        <v>1063</v>
      </c>
      <c r="AL307" t="b">
        <v>0</v>
      </c>
    </row>
    <row r="308" spans="1:38" x14ac:dyDescent="0.2">
      <c r="A308">
        <v>349</v>
      </c>
      <c r="B308" t="s">
        <v>3064</v>
      </c>
      <c r="C308" t="s">
        <v>3065</v>
      </c>
      <c r="E308" t="s">
        <v>3066</v>
      </c>
      <c r="F308">
        <v>1983</v>
      </c>
      <c r="G308" t="s">
        <v>1089</v>
      </c>
      <c r="H308" t="s">
        <v>1046</v>
      </c>
      <c r="I308" t="s">
        <v>3067</v>
      </c>
      <c r="J308" t="s">
        <v>17</v>
      </c>
      <c r="K308" t="s">
        <v>18</v>
      </c>
      <c r="L308" t="s">
        <v>1106</v>
      </c>
      <c r="M308" t="s">
        <v>1107</v>
      </c>
      <c r="N308" t="s">
        <v>3068</v>
      </c>
      <c r="O308">
        <v>57</v>
      </c>
      <c r="R308" t="s">
        <v>1050</v>
      </c>
      <c r="U308">
        <v>23412470</v>
      </c>
      <c r="V308">
        <v>1</v>
      </c>
      <c r="W308" t="s">
        <v>3069</v>
      </c>
      <c r="Z308" t="s">
        <v>1050</v>
      </c>
      <c r="AA308" t="s">
        <v>9</v>
      </c>
      <c r="AB308" t="s">
        <v>3070</v>
      </c>
      <c r="AC308" t="s">
        <v>3071</v>
      </c>
      <c r="AD308">
        <v>2</v>
      </c>
      <c r="AE308">
        <v>0.5</v>
      </c>
      <c r="AF308">
        <v>4.1026204010157202E-4</v>
      </c>
      <c r="AG308">
        <v>304</v>
      </c>
      <c r="AH308">
        <v>0</v>
      </c>
      <c r="AI308">
        <v>6.7880140682620102E-4</v>
      </c>
      <c r="AJ308" t="s">
        <v>1052</v>
      </c>
      <c r="AK308" t="s">
        <v>1053</v>
      </c>
      <c r="AL308" t="b">
        <v>0</v>
      </c>
    </row>
    <row r="309" spans="1:38" x14ac:dyDescent="0.2">
      <c r="A309">
        <v>350</v>
      </c>
      <c r="B309" t="s">
        <v>3072</v>
      </c>
      <c r="C309" t="s">
        <v>3073</v>
      </c>
      <c r="E309" t="s">
        <v>3074</v>
      </c>
      <c r="F309">
        <v>2003</v>
      </c>
      <c r="G309" t="s">
        <v>1089</v>
      </c>
      <c r="H309" t="s">
        <v>1046</v>
      </c>
      <c r="I309" t="s">
        <v>3075</v>
      </c>
      <c r="J309" t="s">
        <v>81</v>
      </c>
      <c r="K309" t="s">
        <v>6</v>
      </c>
      <c r="L309" t="s">
        <v>1096</v>
      </c>
      <c r="M309" t="s">
        <v>1097</v>
      </c>
      <c r="N309" t="s">
        <v>1098</v>
      </c>
      <c r="O309">
        <v>6</v>
      </c>
      <c r="R309" t="s">
        <v>1050</v>
      </c>
      <c r="W309" t="s">
        <v>3076</v>
      </c>
      <c r="Z309" t="s">
        <v>1050</v>
      </c>
      <c r="AB309" t="s">
        <v>3077</v>
      </c>
      <c r="AC309" t="s">
        <v>3077</v>
      </c>
      <c r="AD309">
        <v>7</v>
      </c>
      <c r="AE309">
        <v>0</v>
      </c>
      <c r="AF309">
        <v>1.5564894892784399E-3</v>
      </c>
      <c r="AG309">
        <v>425</v>
      </c>
      <c r="AH309">
        <v>11</v>
      </c>
      <c r="AI309">
        <v>1.62035275249992E-3</v>
      </c>
      <c r="AJ309" t="s">
        <v>1052</v>
      </c>
      <c r="AK309" t="s">
        <v>1063</v>
      </c>
      <c r="AL309" t="b">
        <v>0</v>
      </c>
    </row>
    <row r="310" spans="1:38" x14ac:dyDescent="0.2">
      <c r="A310">
        <v>351</v>
      </c>
      <c r="B310" t="s">
        <v>761</v>
      </c>
      <c r="C310" t="s">
        <v>762</v>
      </c>
      <c r="D310" t="s">
        <v>3078</v>
      </c>
      <c r="E310" t="s">
        <v>3079</v>
      </c>
      <c r="F310">
        <v>1993</v>
      </c>
      <c r="G310" t="s">
        <v>1089</v>
      </c>
      <c r="H310" t="s">
        <v>1046</v>
      </c>
      <c r="I310" t="s">
        <v>763</v>
      </c>
      <c r="J310" t="s">
        <v>330</v>
      </c>
      <c r="K310" t="s">
        <v>6</v>
      </c>
      <c r="L310" t="s">
        <v>1059</v>
      </c>
      <c r="M310" t="s">
        <v>1060</v>
      </c>
      <c r="N310" t="s">
        <v>1090</v>
      </c>
      <c r="O310">
        <v>3</v>
      </c>
      <c r="R310" t="s">
        <v>1050</v>
      </c>
      <c r="S310">
        <v>2085880530</v>
      </c>
      <c r="T310">
        <v>11</v>
      </c>
      <c r="U310">
        <v>6349582961</v>
      </c>
      <c r="V310">
        <v>1</v>
      </c>
      <c r="W310" t="s">
        <v>3080</v>
      </c>
      <c r="Z310" t="s">
        <v>3081</v>
      </c>
      <c r="AA310" t="s">
        <v>9</v>
      </c>
      <c r="AB310" t="s">
        <v>3082</v>
      </c>
      <c r="AC310" t="s">
        <v>3083</v>
      </c>
      <c r="AD310">
        <v>7</v>
      </c>
      <c r="AE310">
        <v>0</v>
      </c>
      <c r="AF310">
        <v>1.6358683864464E-3</v>
      </c>
      <c r="AG310">
        <v>0</v>
      </c>
      <c r="AH310">
        <v>17</v>
      </c>
      <c r="AI310">
        <v>1.59819644979404E-3</v>
      </c>
      <c r="AJ310" t="s">
        <v>1052</v>
      </c>
      <c r="AK310" t="s">
        <v>1063</v>
      </c>
      <c r="AL310" t="b">
        <v>0</v>
      </c>
    </row>
    <row r="311" spans="1:38" x14ac:dyDescent="0.2">
      <c r="A311">
        <v>352</v>
      </c>
      <c r="B311" t="s">
        <v>3084</v>
      </c>
      <c r="C311" t="s">
        <v>3085</v>
      </c>
      <c r="E311" t="s">
        <v>3086</v>
      </c>
      <c r="F311">
        <v>2000</v>
      </c>
      <c r="G311" t="s">
        <v>1089</v>
      </c>
      <c r="H311" t="s">
        <v>1046</v>
      </c>
      <c r="I311" t="s">
        <v>3087</v>
      </c>
      <c r="J311" t="s">
        <v>13</v>
      </c>
      <c r="K311" t="s">
        <v>6</v>
      </c>
      <c r="L311" t="s">
        <v>1130</v>
      </c>
      <c r="M311" t="s">
        <v>1131</v>
      </c>
      <c r="N311" t="s">
        <v>1132</v>
      </c>
      <c r="O311">
        <v>56</v>
      </c>
      <c r="R311" t="s">
        <v>1050</v>
      </c>
      <c r="V311">
        <v>1</v>
      </c>
      <c r="W311" t="s">
        <v>3088</v>
      </c>
      <c r="Z311" t="s">
        <v>1050</v>
      </c>
      <c r="AA311" t="s">
        <v>9</v>
      </c>
      <c r="AB311" t="s">
        <v>3089</v>
      </c>
      <c r="AC311" t="s">
        <v>3090</v>
      </c>
      <c r="AD311">
        <v>6</v>
      </c>
      <c r="AE311">
        <v>0</v>
      </c>
      <c r="AF311">
        <v>1.9573833228864398E-3</v>
      </c>
      <c r="AG311">
        <v>1954</v>
      </c>
      <c r="AH311">
        <v>13</v>
      </c>
      <c r="AI311">
        <v>1.8008790598734001E-3</v>
      </c>
      <c r="AJ311" t="s">
        <v>1052</v>
      </c>
      <c r="AK311" t="s">
        <v>1135</v>
      </c>
      <c r="AL311" t="b">
        <v>0</v>
      </c>
    </row>
    <row r="312" spans="1:38" ht="409" x14ac:dyDescent="0.2">
      <c r="A312">
        <v>353</v>
      </c>
      <c r="B312" t="s">
        <v>3091</v>
      </c>
      <c r="C312" t="s">
        <v>3092</v>
      </c>
      <c r="D312" t="s">
        <v>3093</v>
      </c>
      <c r="E312" s="1" t="s">
        <v>3094</v>
      </c>
      <c r="G312" t="s">
        <v>1045</v>
      </c>
      <c r="H312" t="s">
        <v>1046</v>
      </c>
      <c r="L312" t="s">
        <v>1047</v>
      </c>
      <c r="M312" t="s">
        <v>1048</v>
      </c>
      <c r="N312" t="s">
        <v>1049</v>
      </c>
      <c r="Q312">
        <v>0</v>
      </c>
      <c r="R312" t="s">
        <v>1050</v>
      </c>
      <c r="W312" t="s">
        <v>1050</v>
      </c>
      <c r="Z312" t="s">
        <v>1050</v>
      </c>
      <c r="AB312" t="s">
        <v>3095</v>
      </c>
      <c r="AC312" t="s">
        <v>3095</v>
      </c>
      <c r="AD312">
        <v>8</v>
      </c>
      <c r="AE312">
        <v>0</v>
      </c>
      <c r="AF312">
        <v>1.7471269018704101E-3</v>
      </c>
      <c r="AG312">
        <v>583</v>
      </c>
      <c r="AH312">
        <v>7</v>
      </c>
      <c r="AI312">
        <v>1.49438840031725E-3</v>
      </c>
      <c r="AJ312" t="s">
        <v>3096</v>
      </c>
      <c r="AK312" t="s">
        <v>1053</v>
      </c>
      <c r="AL312" t="b">
        <v>0</v>
      </c>
    </row>
    <row r="313" spans="1:38" x14ac:dyDescent="0.2">
      <c r="A313">
        <v>355</v>
      </c>
      <c r="B313" t="s">
        <v>3097</v>
      </c>
      <c r="C313" t="s">
        <v>3098</v>
      </c>
      <c r="D313" t="s">
        <v>3099</v>
      </c>
      <c r="E313" t="s">
        <v>3100</v>
      </c>
      <c r="F313">
        <v>1980</v>
      </c>
      <c r="G313" t="s">
        <v>1045</v>
      </c>
      <c r="H313" t="s">
        <v>1046</v>
      </c>
      <c r="I313" t="s">
        <v>1151</v>
      </c>
      <c r="J313" t="s">
        <v>269</v>
      </c>
      <c r="K313" t="s">
        <v>6</v>
      </c>
      <c r="L313" t="s">
        <v>1047</v>
      </c>
      <c r="M313" t="s">
        <v>1048</v>
      </c>
      <c r="N313" t="s">
        <v>1049</v>
      </c>
      <c r="O313">
        <v>56</v>
      </c>
      <c r="P313">
        <v>138240000</v>
      </c>
      <c r="Q313">
        <v>2</v>
      </c>
      <c r="R313" t="s">
        <v>3101</v>
      </c>
      <c r="S313">
        <v>199600</v>
      </c>
      <c r="T313">
        <v>3</v>
      </c>
      <c r="W313" t="s">
        <v>1050</v>
      </c>
      <c r="Z313" t="s">
        <v>1050</v>
      </c>
      <c r="AB313" t="s">
        <v>3102</v>
      </c>
      <c r="AC313" t="s">
        <v>3103</v>
      </c>
      <c r="AD313">
        <v>7</v>
      </c>
      <c r="AE313">
        <v>0</v>
      </c>
      <c r="AF313">
        <v>1.7651252934382401E-3</v>
      </c>
      <c r="AG313">
        <v>376</v>
      </c>
      <c r="AH313">
        <v>13</v>
      </c>
      <c r="AI313">
        <v>1.4281718555897E-3</v>
      </c>
      <c r="AJ313" t="s">
        <v>1052</v>
      </c>
      <c r="AK313" t="s">
        <v>1053</v>
      </c>
      <c r="AL313" t="b">
        <v>0</v>
      </c>
    </row>
    <row r="314" spans="1:38" x14ac:dyDescent="0.2">
      <c r="A314">
        <v>356</v>
      </c>
      <c r="B314" t="s">
        <v>501</v>
      </c>
      <c r="C314" t="s">
        <v>502</v>
      </c>
      <c r="D314" t="s">
        <v>3104</v>
      </c>
      <c r="E314" t="s">
        <v>3105</v>
      </c>
      <c r="F314">
        <v>2015</v>
      </c>
      <c r="G314" t="s">
        <v>1045</v>
      </c>
      <c r="H314" t="s">
        <v>1046</v>
      </c>
      <c r="I314" t="s">
        <v>270</v>
      </c>
      <c r="J314" t="s">
        <v>269</v>
      </c>
      <c r="K314" t="s">
        <v>6</v>
      </c>
      <c r="L314" t="s">
        <v>1130</v>
      </c>
      <c r="M314" t="s">
        <v>1131</v>
      </c>
      <c r="N314" t="s">
        <v>1180</v>
      </c>
      <c r="O314">
        <v>8</v>
      </c>
      <c r="P314">
        <v>1620000</v>
      </c>
      <c r="Q314">
        <v>2</v>
      </c>
      <c r="R314" t="s">
        <v>3106</v>
      </c>
      <c r="W314" t="s">
        <v>1050</v>
      </c>
      <c r="Z314" t="s">
        <v>1050</v>
      </c>
      <c r="AB314" t="s">
        <v>3107</v>
      </c>
      <c r="AC314" t="s">
        <v>3108</v>
      </c>
      <c r="AD314">
        <v>8</v>
      </c>
      <c r="AE314">
        <v>0</v>
      </c>
      <c r="AF314">
        <v>1.7201108494089899E-3</v>
      </c>
      <c r="AG314">
        <v>1327</v>
      </c>
      <c r="AH314">
        <v>11</v>
      </c>
      <c r="AI314">
        <v>1.65953415211266E-3</v>
      </c>
      <c r="AJ314" t="s">
        <v>1052</v>
      </c>
      <c r="AK314" t="s">
        <v>1135</v>
      </c>
      <c r="AL314" t="b">
        <v>0</v>
      </c>
    </row>
    <row r="315" spans="1:38" x14ac:dyDescent="0.2">
      <c r="A315">
        <v>357</v>
      </c>
      <c r="B315" t="s">
        <v>3109</v>
      </c>
      <c r="C315" t="s">
        <v>3110</v>
      </c>
      <c r="E315" t="s">
        <v>3111</v>
      </c>
      <c r="G315" t="s">
        <v>1635</v>
      </c>
      <c r="H315" t="s">
        <v>1046</v>
      </c>
      <c r="I315" t="s">
        <v>3112</v>
      </c>
      <c r="J315" t="s">
        <v>435</v>
      </c>
      <c r="K315" t="s">
        <v>6</v>
      </c>
      <c r="L315" t="s">
        <v>1106</v>
      </c>
      <c r="M315" t="s">
        <v>1107</v>
      </c>
      <c r="N315" t="s">
        <v>1446</v>
      </c>
      <c r="O315">
        <v>8</v>
      </c>
      <c r="R315" t="s">
        <v>1050</v>
      </c>
      <c r="U315">
        <v>573960</v>
      </c>
      <c r="V315">
        <v>1</v>
      </c>
      <c r="W315" t="s">
        <v>3113</v>
      </c>
      <c r="Z315" t="s">
        <v>1050</v>
      </c>
      <c r="AA315" t="s">
        <v>9</v>
      </c>
      <c r="AB315" t="s">
        <v>3114</v>
      </c>
      <c r="AC315" t="s">
        <v>3114</v>
      </c>
      <c r="AD315">
        <v>6</v>
      </c>
      <c r="AE315">
        <v>0</v>
      </c>
      <c r="AF315">
        <v>1.21517789168822E-3</v>
      </c>
      <c r="AG315">
        <v>3645</v>
      </c>
      <c r="AH315">
        <v>3</v>
      </c>
      <c r="AI315">
        <v>1.5431006483857901E-3</v>
      </c>
      <c r="AJ315" t="s">
        <v>1052</v>
      </c>
      <c r="AK315" t="s">
        <v>1053</v>
      </c>
      <c r="AL315" t="b">
        <v>0</v>
      </c>
    </row>
    <row r="316" spans="1:38" x14ac:dyDescent="0.2">
      <c r="A316">
        <v>358</v>
      </c>
      <c r="B316" t="s">
        <v>865</v>
      </c>
      <c r="C316" t="s">
        <v>866</v>
      </c>
      <c r="D316" t="s">
        <v>3115</v>
      </c>
      <c r="E316" t="s">
        <v>3116</v>
      </c>
      <c r="F316">
        <v>1983</v>
      </c>
      <c r="G316" t="s">
        <v>1089</v>
      </c>
      <c r="H316" t="s">
        <v>1046</v>
      </c>
      <c r="I316" t="s">
        <v>867</v>
      </c>
      <c r="J316" t="s">
        <v>15</v>
      </c>
      <c r="K316" t="s">
        <v>16</v>
      </c>
      <c r="L316" t="s">
        <v>1205</v>
      </c>
      <c r="M316" t="s">
        <v>1206</v>
      </c>
      <c r="N316" t="s">
        <v>1548</v>
      </c>
      <c r="O316">
        <v>59</v>
      </c>
      <c r="R316" t="s">
        <v>1050</v>
      </c>
      <c r="V316">
        <v>1</v>
      </c>
      <c r="W316" t="s">
        <v>3117</v>
      </c>
      <c r="Z316" t="s">
        <v>1050</v>
      </c>
      <c r="AA316" t="s">
        <v>9</v>
      </c>
      <c r="AB316" t="s">
        <v>3118</v>
      </c>
      <c r="AC316" t="s">
        <v>3119</v>
      </c>
      <c r="AD316">
        <v>7</v>
      </c>
      <c r="AE316">
        <v>0.42857142857142799</v>
      </c>
      <c r="AF316">
        <v>1.46952477708712E-3</v>
      </c>
      <c r="AG316">
        <v>3176</v>
      </c>
      <c r="AH316">
        <v>6</v>
      </c>
      <c r="AI316">
        <v>1.4898473728128499E-3</v>
      </c>
      <c r="AJ316" t="s">
        <v>1052</v>
      </c>
      <c r="AK316" t="s">
        <v>1053</v>
      </c>
      <c r="AL316" t="b">
        <v>0</v>
      </c>
    </row>
    <row r="317" spans="1:38" x14ac:dyDescent="0.2">
      <c r="A317">
        <v>359</v>
      </c>
      <c r="B317" t="s">
        <v>3120</v>
      </c>
      <c r="C317" t="s">
        <v>3121</v>
      </c>
      <c r="D317" t="s">
        <v>3122</v>
      </c>
      <c r="E317" t="s">
        <v>3123</v>
      </c>
      <c r="F317">
        <v>1993</v>
      </c>
      <c r="G317" t="s">
        <v>1045</v>
      </c>
      <c r="H317" t="s">
        <v>1046</v>
      </c>
      <c r="I317" t="s">
        <v>3124</v>
      </c>
      <c r="K317" t="s">
        <v>3125</v>
      </c>
      <c r="L317" t="s">
        <v>1172</v>
      </c>
      <c r="M317" t="s">
        <v>1173</v>
      </c>
      <c r="N317" t="s">
        <v>1174</v>
      </c>
      <c r="O317">
        <v>13</v>
      </c>
      <c r="R317" t="s">
        <v>1050</v>
      </c>
      <c r="W317" t="s">
        <v>1050</v>
      </c>
      <c r="Z317" t="s">
        <v>1050</v>
      </c>
      <c r="AB317" t="s">
        <v>3126</v>
      </c>
      <c r="AC317" t="s">
        <v>3126</v>
      </c>
      <c r="AD317">
        <v>11</v>
      </c>
      <c r="AE317">
        <v>0</v>
      </c>
      <c r="AF317">
        <v>2.4256233193425802E-3</v>
      </c>
      <c r="AG317">
        <v>756</v>
      </c>
      <c r="AH317">
        <v>25</v>
      </c>
      <c r="AI317">
        <v>2.2042189928828402E-3</v>
      </c>
      <c r="AJ317" t="s">
        <v>1052</v>
      </c>
      <c r="AK317" t="s">
        <v>1063</v>
      </c>
      <c r="AL317" t="b">
        <v>0</v>
      </c>
    </row>
    <row r="318" spans="1:38" x14ac:dyDescent="0.2">
      <c r="A318">
        <v>360</v>
      </c>
      <c r="B318" t="s">
        <v>3127</v>
      </c>
      <c r="C318" t="s">
        <v>3128</v>
      </c>
      <c r="D318" t="s">
        <v>3129</v>
      </c>
      <c r="E318" t="s">
        <v>3130</v>
      </c>
      <c r="G318" t="s">
        <v>1089</v>
      </c>
      <c r="H318" t="s">
        <v>1046</v>
      </c>
      <c r="I318" t="s">
        <v>3131</v>
      </c>
      <c r="J318" t="s">
        <v>537</v>
      </c>
      <c r="K318" t="s">
        <v>6</v>
      </c>
      <c r="L318" t="s">
        <v>1205</v>
      </c>
      <c r="M318" t="s">
        <v>1206</v>
      </c>
      <c r="N318" t="s">
        <v>1548</v>
      </c>
      <c r="O318">
        <v>11</v>
      </c>
      <c r="R318" t="s">
        <v>1050</v>
      </c>
      <c r="W318" t="s">
        <v>3132</v>
      </c>
      <c r="Z318" t="s">
        <v>1050</v>
      </c>
      <c r="AB318" t="s">
        <v>3133</v>
      </c>
      <c r="AC318" t="s">
        <v>3133</v>
      </c>
      <c r="AD318">
        <v>4</v>
      </c>
      <c r="AE318">
        <v>0.5</v>
      </c>
      <c r="AF318">
        <v>1.00674390704712E-3</v>
      </c>
      <c r="AG318">
        <v>4332</v>
      </c>
      <c r="AH318">
        <v>2</v>
      </c>
      <c r="AI318">
        <v>1.19875773066707E-3</v>
      </c>
      <c r="AJ318" t="s">
        <v>1052</v>
      </c>
      <c r="AK318" t="s">
        <v>1053</v>
      </c>
      <c r="AL318" t="b">
        <v>0</v>
      </c>
    </row>
    <row r="319" spans="1:38" x14ac:dyDescent="0.2">
      <c r="A319">
        <v>361</v>
      </c>
      <c r="B319" t="s">
        <v>3134</v>
      </c>
      <c r="C319" t="s">
        <v>3135</v>
      </c>
      <c r="E319" t="s">
        <v>3136</v>
      </c>
      <c r="F319">
        <v>1995</v>
      </c>
      <c r="G319" t="s">
        <v>1045</v>
      </c>
      <c r="H319" t="s">
        <v>1046</v>
      </c>
      <c r="I319" t="s">
        <v>408</v>
      </c>
      <c r="J319" t="s">
        <v>407</v>
      </c>
      <c r="K319" t="s">
        <v>14</v>
      </c>
      <c r="L319" t="s">
        <v>1083</v>
      </c>
      <c r="M319" t="s">
        <v>1084</v>
      </c>
      <c r="N319" t="s">
        <v>1084</v>
      </c>
      <c r="O319">
        <v>13</v>
      </c>
      <c r="R319" t="s">
        <v>1050</v>
      </c>
      <c r="W319" t="s">
        <v>1050</v>
      </c>
      <c r="Z319" t="s">
        <v>1050</v>
      </c>
      <c r="AB319" t="s">
        <v>3137</v>
      </c>
      <c r="AC319" t="s">
        <v>3137</v>
      </c>
      <c r="AD319">
        <v>8</v>
      </c>
      <c r="AE319">
        <v>0.125</v>
      </c>
      <c r="AF319">
        <v>1.7819117900929201E-3</v>
      </c>
      <c r="AG319">
        <v>293</v>
      </c>
      <c r="AH319">
        <v>17</v>
      </c>
      <c r="AI319">
        <v>1.6955824168991399E-3</v>
      </c>
      <c r="AJ319" t="s">
        <v>1052</v>
      </c>
      <c r="AK319" t="s">
        <v>1063</v>
      </c>
      <c r="AL319" t="b">
        <v>0</v>
      </c>
    </row>
    <row r="320" spans="1:38" x14ac:dyDescent="0.2">
      <c r="A320">
        <v>362</v>
      </c>
      <c r="B320" t="s">
        <v>3138</v>
      </c>
      <c r="C320" t="s">
        <v>3139</v>
      </c>
      <c r="D320" t="s">
        <v>3140</v>
      </c>
      <c r="E320" t="s">
        <v>3141</v>
      </c>
      <c r="F320">
        <v>1956</v>
      </c>
      <c r="G320" t="s">
        <v>1045</v>
      </c>
      <c r="H320" t="s">
        <v>1046</v>
      </c>
      <c r="I320" t="s">
        <v>3142</v>
      </c>
      <c r="J320" t="s">
        <v>3143</v>
      </c>
      <c r="K320" t="s">
        <v>28</v>
      </c>
      <c r="L320" t="s">
        <v>1083</v>
      </c>
      <c r="M320" t="s">
        <v>1084</v>
      </c>
      <c r="N320" t="s">
        <v>1084</v>
      </c>
      <c r="O320">
        <v>13</v>
      </c>
      <c r="R320" t="s">
        <v>1050</v>
      </c>
      <c r="U320">
        <v>7350509</v>
      </c>
      <c r="V320">
        <v>1</v>
      </c>
      <c r="W320" t="s">
        <v>1050</v>
      </c>
      <c r="Z320" t="s">
        <v>1050</v>
      </c>
      <c r="AA320" t="s">
        <v>9</v>
      </c>
      <c r="AB320" t="s">
        <v>3144</v>
      </c>
      <c r="AC320" t="s">
        <v>3144</v>
      </c>
      <c r="AD320">
        <v>7</v>
      </c>
      <c r="AE320">
        <v>0.14285714285714199</v>
      </c>
      <c r="AF320">
        <v>1.5375693756612E-3</v>
      </c>
      <c r="AG320">
        <v>1348</v>
      </c>
      <c r="AH320">
        <v>14</v>
      </c>
      <c r="AI320">
        <v>1.4608967008432499E-3</v>
      </c>
      <c r="AJ320" t="s">
        <v>1052</v>
      </c>
      <c r="AK320" t="s">
        <v>1063</v>
      </c>
      <c r="AL320" t="b">
        <v>0</v>
      </c>
    </row>
    <row r="321" spans="1:38" x14ac:dyDescent="0.2">
      <c r="A321">
        <v>364</v>
      </c>
      <c r="B321" t="s">
        <v>3145</v>
      </c>
      <c r="C321" t="s">
        <v>3146</v>
      </c>
      <c r="D321" t="s">
        <v>3147</v>
      </c>
      <c r="E321" t="s">
        <v>3148</v>
      </c>
      <c r="F321">
        <v>2015</v>
      </c>
      <c r="G321" t="s">
        <v>1045</v>
      </c>
      <c r="H321" t="s">
        <v>1046</v>
      </c>
      <c r="I321" t="s">
        <v>1068</v>
      </c>
      <c r="J321" t="s">
        <v>498</v>
      </c>
      <c r="K321" t="s">
        <v>6</v>
      </c>
      <c r="L321" t="s">
        <v>1158</v>
      </c>
      <c r="M321" t="s">
        <v>1480</v>
      </c>
      <c r="N321" t="s">
        <v>1481</v>
      </c>
      <c r="O321">
        <v>54</v>
      </c>
      <c r="R321" t="s">
        <v>1050</v>
      </c>
      <c r="W321" t="s">
        <v>1050</v>
      </c>
      <c r="Z321" t="s">
        <v>1050</v>
      </c>
      <c r="AB321" t="s">
        <v>3149</v>
      </c>
      <c r="AC321" t="s">
        <v>3150</v>
      </c>
      <c r="AD321">
        <v>3</v>
      </c>
      <c r="AE321">
        <v>0.33333333333333298</v>
      </c>
      <c r="AF321">
        <v>6.1377179487849E-4</v>
      </c>
      <c r="AG321">
        <v>1128</v>
      </c>
      <c r="AH321">
        <v>1</v>
      </c>
      <c r="AI321">
        <v>8.2626835416044198E-4</v>
      </c>
      <c r="AJ321" t="s">
        <v>1052</v>
      </c>
      <c r="AK321" t="s">
        <v>1053</v>
      </c>
      <c r="AL321" t="b">
        <v>0</v>
      </c>
    </row>
    <row r="322" spans="1:38" x14ac:dyDescent="0.2">
      <c r="A322">
        <v>365</v>
      </c>
      <c r="B322" t="s">
        <v>1000</v>
      </c>
      <c r="C322" t="s">
        <v>1001</v>
      </c>
      <c r="D322" t="s">
        <v>3151</v>
      </c>
      <c r="E322" t="s">
        <v>3152</v>
      </c>
      <c r="F322">
        <v>2015</v>
      </c>
      <c r="G322" t="s">
        <v>1045</v>
      </c>
      <c r="H322" t="s">
        <v>1046</v>
      </c>
      <c r="I322" t="s">
        <v>1003</v>
      </c>
      <c r="J322" t="s">
        <v>1002</v>
      </c>
      <c r="K322" t="s">
        <v>300</v>
      </c>
      <c r="L322" t="s">
        <v>1221</v>
      </c>
      <c r="M322" t="s">
        <v>1222</v>
      </c>
      <c r="N322" t="s">
        <v>1585</v>
      </c>
      <c r="O322">
        <v>59</v>
      </c>
      <c r="P322">
        <v>429023</v>
      </c>
      <c r="Q322">
        <v>1</v>
      </c>
      <c r="R322" t="s">
        <v>3153</v>
      </c>
      <c r="W322" t="s">
        <v>1050</v>
      </c>
      <c r="Z322" t="s">
        <v>1050</v>
      </c>
      <c r="AB322" t="s">
        <v>3154</v>
      </c>
      <c r="AC322" t="s">
        <v>3154</v>
      </c>
      <c r="AD322">
        <v>5</v>
      </c>
      <c r="AE322">
        <v>0.19999999999999901</v>
      </c>
      <c r="AF322">
        <v>1.00843138228082E-3</v>
      </c>
      <c r="AG322">
        <v>2541</v>
      </c>
      <c r="AH322">
        <v>3</v>
      </c>
      <c r="AI322">
        <v>1.19594369402136E-3</v>
      </c>
      <c r="AJ322" t="s">
        <v>1052</v>
      </c>
      <c r="AK322" t="s">
        <v>1135</v>
      </c>
      <c r="AL322" t="b">
        <v>0</v>
      </c>
    </row>
    <row r="323" spans="1:38" x14ac:dyDescent="0.2">
      <c r="A323">
        <v>366</v>
      </c>
      <c r="B323" t="s">
        <v>610</v>
      </c>
      <c r="C323" t="s">
        <v>611</v>
      </c>
      <c r="D323" t="s">
        <v>3155</v>
      </c>
      <c r="E323" t="s">
        <v>3156</v>
      </c>
      <c r="F323">
        <v>1992</v>
      </c>
      <c r="G323" t="s">
        <v>1045</v>
      </c>
      <c r="H323" t="s">
        <v>1046</v>
      </c>
      <c r="I323" t="s">
        <v>613</v>
      </c>
      <c r="J323" t="s">
        <v>612</v>
      </c>
      <c r="K323" t="s">
        <v>6</v>
      </c>
      <c r="L323" t="s">
        <v>1047</v>
      </c>
      <c r="M323" t="s">
        <v>1048</v>
      </c>
      <c r="N323" t="s">
        <v>1049</v>
      </c>
      <c r="O323">
        <v>56</v>
      </c>
      <c r="R323" t="s">
        <v>1050</v>
      </c>
      <c r="T323">
        <v>1</v>
      </c>
      <c r="W323" t="s">
        <v>1050</v>
      </c>
      <c r="Z323" t="s">
        <v>1050</v>
      </c>
      <c r="AB323" t="s">
        <v>3157</v>
      </c>
      <c r="AC323" t="s">
        <v>3158</v>
      </c>
      <c r="AD323">
        <v>11</v>
      </c>
      <c r="AE323">
        <v>0</v>
      </c>
      <c r="AF323">
        <v>2.7180522256122098E-3</v>
      </c>
      <c r="AG323">
        <v>1368</v>
      </c>
      <c r="AH323">
        <v>21</v>
      </c>
      <c r="AI323">
        <v>2.1234039358372899E-3</v>
      </c>
      <c r="AJ323" t="s">
        <v>1052</v>
      </c>
      <c r="AK323" t="s">
        <v>1053</v>
      </c>
      <c r="AL323" t="b">
        <v>0</v>
      </c>
    </row>
    <row r="324" spans="1:38" x14ac:dyDescent="0.2">
      <c r="A324">
        <v>367</v>
      </c>
      <c r="B324" t="s">
        <v>3159</v>
      </c>
      <c r="C324" t="s">
        <v>3160</v>
      </c>
      <c r="D324" t="s">
        <v>3161</v>
      </c>
      <c r="E324" t="s">
        <v>3162</v>
      </c>
      <c r="F324">
        <v>1961</v>
      </c>
      <c r="G324" t="s">
        <v>1045</v>
      </c>
      <c r="H324" t="s">
        <v>1046</v>
      </c>
      <c r="I324" t="s">
        <v>3163</v>
      </c>
      <c r="J324" t="s">
        <v>441</v>
      </c>
      <c r="K324" t="s">
        <v>440</v>
      </c>
      <c r="L324" t="s">
        <v>1115</v>
      </c>
      <c r="M324" t="s">
        <v>1116</v>
      </c>
      <c r="N324" t="s">
        <v>1117</v>
      </c>
      <c r="O324">
        <v>13</v>
      </c>
      <c r="R324" t="s">
        <v>1050</v>
      </c>
      <c r="W324" t="s">
        <v>1050</v>
      </c>
      <c r="Z324" t="s">
        <v>3164</v>
      </c>
      <c r="AB324" t="s">
        <v>3165</v>
      </c>
      <c r="AC324" t="s">
        <v>3165</v>
      </c>
      <c r="AD324">
        <v>5</v>
      </c>
      <c r="AE324">
        <v>0</v>
      </c>
      <c r="AF324">
        <v>9.91576809116729E-4</v>
      </c>
      <c r="AG324">
        <v>2948</v>
      </c>
      <c r="AH324">
        <v>2</v>
      </c>
      <c r="AI324">
        <v>1.38311682311773E-3</v>
      </c>
      <c r="AJ324" t="s">
        <v>1052</v>
      </c>
      <c r="AK324" t="s">
        <v>1063</v>
      </c>
      <c r="AL324" t="b">
        <v>0</v>
      </c>
    </row>
    <row r="325" spans="1:38" x14ac:dyDescent="0.2">
      <c r="A325">
        <v>368</v>
      </c>
      <c r="B325" t="s">
        <v>3166</v>
      </c>
      <c r="C325" t="s">
        <v>3167</v>
      </c>
      <c r="E325" t="s">
        <v>3168</v>
      </c>
      <c r="F325">
        <v>1946</v>
      </c>
      <c r="G325" t="s">
        <v>1089</v>
      </c>
      <c r="H325" t="s">
        <v>1046</v>
      </c>
      <c r="I325" t="s">
        <v>3169</v>
      </c>
      <c r="K325" t="s">
        <v>3170</v>
      </c>
      <c r="L325" t="s">
        <v>1115</v>
      </c>
      <c r="M325" t="s">
        <v>1116</v>
      </c>
      <c r="N325" t="s">
        <v>2629</v>
      </c>
      <c r="O325">
        <v>13</v>
      </c>
      <c r="R325" t="s">
        <v>1050</v>
      </c>
      <c r="W325" t="s">
        <v>3171</v>
      </c>
      <c r="Z325" t="s">
        <v>1050</v>
      </c>
      <c r="AB325" t="s">
        <v>3172</v>
      </c>
      <c r="AC325" t="s">
        <v>3172</v>
      </c>
      <c r="AD325">
        <v>3</v>
      </c>
      <c r="AE325">
        <v>0</v>
      </c>
      <c r="AF325">
        <v>6.0804687792664599E-4</v>
      </c>
      <c r="AG325">
        <v>1656</v>
      </c>
      <c r="AH325">
        <v>0</v>
      </c>
      <c r="AI325">
        <v>1.14636420350129E-3</v>
      </c>
      <c r="AJ325" t="s">
        <v>1052</v>
      </c>
      <c r="AK325" t="s">
        <v>1063</v>
      </c>
      <c r="AL325" t="b">
        <v>0</v>
      </c>
    </row>
    <row r="326" spans="1:38" x14ac:dyDescent="0.2">
      <c r="A326">
        <v>369</v>
      </c>
      <c r="B326" t="s">
        <v>3173</v>
      </c>
      <c r="C326" t="s">
        <v>3174</v>
      </c>
      <c r="E326" t="s">
        <v>3175</v>
      </c>
      <c r="F326">
        <v>2003</v>
      </c>
      <c r="G326" t="s">
        <v>1089</v>
      </c>
      <c r="H326" t="s">
        <v>1046</v>
      </c>
      <c r="I326" t="s">
        <v>3176</v>
      </c>
      <c r="J326" t="s">
        <v>435</v>
      </c>
      <c r="K326" t="s">
        <v>6</v>
      </c>
      <c r="L326" t="s">
        <v>1205</v>
      </c>
      <c r="M326" t="s">
        <v>1206</v>
      </c>
      <c r="N326" t="s">
        <v>1829</v>
      </c>
      <c r="O326">
        <v>59</v>
      </c>
      <c r="R326" t="s">
        <v>1050</v>
      </c>
      <c r="U326">
        <v>14750000</v>
      </c>
      <c r="V326">
        <v>1</v>
      </c>
      <c r="W326" t="s">
        <v>3177</v>
      </c>
      <c r="Z326" t="s">
        <v>1050</v>
      </c>
      <c r="AA326" t="s">
        <v>9</v>
      </c>
      <c r="AB326" t="s">
        <v>3178</v>
      </c>
      <c r="AC326" t="s">
        <v>3179</v>
      </c>
      <c r="AD326">
        <v>8</v>
      </c>
      <c r="AE326">
        <v>0.125</v>
      </c>
      <c r="AF326">
        <v>1.7238553938190399E-3</v>
      </c>
      <c r="AG326">
        <v>635</v>
      </c>
      <c r="AH326">
        <v>13</v>
      </c>
      <c r="AI326">
        <v>1.82665080380446E-3</v>
      </c>
      <c r="AJ326" t="s">
        <v>1052</v>
      </c>
      <c r="AK326" t="s">
        <v>1053</v>
      </c>
      <c r="AL326" t="b">
        <v>0</v>
      </c>
    </row>
    <row r="327" spans="1:38" x14ac:dyDescent="0.2">
      <c r="A327">
        <v>370</v>
      </c>
      <c r="B327" t="s">
        <v>3180</v>
      </c>
      <c r="C327" t="s">
        <v>3181</v>
      </c>
      <c r="E327" t="s">
        <v>3182</v>
      </c>
      <c r="G327" t="s">
        <v>1089</v>
      </c>
      <c r="H327" t="s">
        <v>1046</v>
      </c>
      <c r="I327" t="s">
        <v>3183</v>
      </c>
      <c r="J327" t="s">
        <v>29</v>
      </c>
      <c r="K327" t="s">
        <v>6</v>
      </c>
      <c r="L327" t="s">
        <v>1047</v>
      </c>
      <c r="M327" t="s">
        <v>1048</v>
      </c>
      <c r="N327" t="s">
        <v>1049</v>
      </c>
      <c r="O327">
        <v>24</v>
      </c>
      <c r="R327" t="s">
        <v>1050</v>
      </c>
      <c r="U327">
        <v>920000</v>
      </c>
      <c r="V327">
        <v>1</v>
      </c>
      <c r="W327" t="s">
        <v>3184</v>
      </c>
      <c r="Z327" t="s">
        <v>1050</v>
      </c>
      <c r="AA327" t="s">
        <v>9</v>
      </c>
      <c r="AB327" t="s">
        <v>3185</v>
      </c>
      <c r="AC327" t="s">
        <v>3185</v>
      </c>
      <c r="AD327">
        <v>5</v>
      </c>
      <c r="AE327">
        <v>0.4</v>
      </c>
      <c r="AF327">
        <v>1.03386473859664E-3</v>
      </c>
      <c r="AG327">
        <v>3539</v>
      </c>
      <c r="AH327">
        <v>4</v>
      </c>
      <c r="AI327">
        <v>1.08932842635296E-3</v>
      </c>
      <c r="AJ327" t="s">
        <v>1052</v>
      </c>
      <c r="AK327" t="s">
        <v>1053</v>
      </c>
      <c r="AL327" t="b">
        <v>0</v>
      </c>
    </row>
    <row r="328" spans="1:38" x14ac:dyDescent="0.2">
      <c r="A328">
        <v>371</v>
      </c>
      <c r="B328" t="s">
        <v>3186</v>
      </c>
      <c r="C328" t="s">
        <v>3187</v>
      </c>
      <c r="D328" t="s">
        <v>3188</v>
      </c>
      <c r="E328" t="s">
        <v>3189</v>
      </c>
      <c r="G328" t="s">
        <v>1089</v>
      </c>
      <c r="H328" t="s">
        <v>1046</v>
      </c>
      <c r="I328" t="s">
        <v>3190</v>
      </c>
      <c r="K328" t="s">
        <v>3191</v>
      </c>
      <c r="L328" t="s">
        <v>1172</v>
      </c>
      <c r="M328" t="s">
        <v>1173</v>
      </c>
      <c r="N328" t="s">
        <v>1174</v>
      </c>
      <c r="O328">
        <v>11</v>
      </c>
      <c r="R328" t="s">
        <v>1050</v>
      </c>
      <c r="V328">
        <v>1</v>
      </c>
      <c r="W328" t="s">
        <v>3192</v>
      </c>
      <c r="Z328" t="s">
        <v>1050</v>
      </c>
      <c r="AA328" t="s">
        <v>9</v>
      </c>
      <c r="AB328" t="s">
        <v>3193</v>
      </c>
      <c r="AC328" t="s">
        <v>3193</v>
      </c>
      <c r="AD328">
        <v>5</v>
      </c>
      <c r="AE328">
        <v>0.4</v>
      </c>
      <c r="AF328">
        <v>1.0350189480431301E-3</v>
      </c>
      <c r="AG328">
        <v>3767</v>
      </c>
      <c r="AH328">
        <v>2</v>
      </c>
      <c r="AI328">
        <v>1.3195556720173101E-3</v>
      </c>
      <c r="AJ328" t="s">
        <v>1052</v>
      </c>
      <c r="AK328" t="s">
        <v>1063</v>
      </c>
      <c r="AL328" t="b">
        <v>0</v>
      </c>
    </row>
    <row r="329" spans="1:38" x14ac:dyDescent="0.2">
      <c r="A329">
        <v>372</v>
      </c>
      <c r="B329" t="s">
        <v>3194</v>
      </c>
      <c r="C329" t="s">
        <v>3195</v>
      </c>
      <c r="D329" t="s">
        <v>3196</v>
      </c>
      <c r="E329" t="s">
        <v>3197</v>
      </c>
      <c r="F329">
        <v>1943</v>
      </c>
      <c r="G329" t="s">
        <v>1045</v>
      </c>
      <c r="H329" t="s">
        <v>1046</v>
      </c>
      <c r="I329" t="s">
        <v>3198</v>
      </c>
      <c r="J329" t="s">
        <v>942</v>
      </c>
      <c r="K329" t="s">
        <v>6</v>
      </c>
      <c r="L329" t="s">
        <v>1115</v>
      </c>
      <c r="M329" t="s">
        <v>1116</v>
      </c>
      <c r="N329" t="s">
        <v>1360</v>
      </c>
      <c r="O329">
        <v>14</v>
      </c>
      <c r="R329" t="s">
        <v>1050</v>
      </c>
      <c r="W329" t="s">
        <v>1050</v>
      </c>
      <c r="Z329" t="s">
        <v>1050</v>
      </c>
      <c r="AB329" t="s">
        <v>3199</v>
      </c>
      <c r="AC329" t="s">
        <v>3200</v>
      </c>
      <c r="AD329">
        <v>7</v>
      </c>
      <c r="AE329">
        <v>0</v>
      </c>
      <c r="AF329">
        <v>1.51111316688545E-3</v>
      </c>
      <c r="AG329">
        <v>798</v>
      </c>
      <c r="AH329">
        <v>12</v>
      </c>
      <c r="AI329">
        <v>1.8884938643840899E-3</v>
      </c>
      <c r="AJ329" t="s">
        <v>1052</v>
      </c>
      <c r="AK329" t="s">
        <v>1063</v>
      </c>
      <c r="AL329" t="b">
        <v>0</v>
      </c>
    </row>
    <row r="330" spans="1:38" x14ac:dyDescent="0.2">
      <c r="A330">
        <v>373</v>
      </c>
      <c r="B330" t="s">
        <v>3201</v>
      </c>
      <c r="C330" t="s">
        <v>3202</v>
      </c>
      <c r="D330" t="s">
        <v>3203</v>
      </c>
      <c r="E330" t="s">
        <v>3204</v>
      </c>
      <c r="F330">
        <v>1992</v>
      </c>
      <c r="G330" t="s">
        <v>1045</v>
      </c>
      <c r="H330" t="s">
        <v>1046</v>
      </c>
      <c r="I330" t="s">
        <v>426</v>
      </c>
      <c r="J330" t="s">
        <v>21</v>
      </c>
      <c r="K330" t="s">
        <v>18</v>
      </c>
      <c r="L330" t="s">
        <v>1106</v>
      </c>
      <c r="M330" t="s">
        <v>1107</v>
      </c>
      <c r="N330" t="s">
        <v>1426</v>
      </c>
      <c r="O330">
        <v>14</v>
      </c>
      <c r="R330" t="s">
        <v>1050</v>
      </c>
      <c r="W330" t="s">
        <v>1050</v>
      </c>
      <c r="Z330" t="s">
        <v>1050</v>
      </c>
      <c r="AB330" t="s">
        <v>3205</v>
      </c>
      <c r="AC330" t="s">
        <v>3205</v>
      </c>
      <c r="AD330">
        <v>7</v>
      </c>
      <c r="AE330">
        <v>0.42857142857142799</v>
      </c>
      <c r="AF330">
        <v>1.4525036567974001E-3</v>
      </c>
      <c r="AG330">
        <v>1433</v>
      </c>
      <c r="AH330">
        <v>6</v>
      </c>
      <c r="AI330">
        <v>1.5498994104098101E-3</v>
      </c>
      <c r="AJ330" t="s">
        <v>1052</v>
      </c>
      <c r="AK330" t="s">
        <v>1053</v>
      </c>
      <c r="AL330" t="b">
        <v>0</v>
      </c>
    </row>
    <row r="331" spans="1:38" x14ac:dyDescent="0.2">
      <c r="A331">
        <v>374</v>
      </c>
      <c r="B331" t="s">
        <v>3206</v>
      </c>
      <c r="C331" t="s">
        <v>3207</v>
      </c>
      <c r="E331" t="s">
        <v>3208</v>
      </c>
      <c r="F331">
        <v>1978</v>
      </c>
      <c r="G331" t="s">
        <v>1635</v>
      </c>
      <c r="H331" t="s">
        <v>1046</v>
      </c>
      <c r="I331" t="s">
        <v>2322</v>
      </c>
      <c r="J331" t="s">
        <v>435</v>
      </c>
      <c r="K331" t="s">
        <v>6</v>
      </c>
      <c r="L331" t="s">
        <v>1083</v>
      </c>
      <c r="M331" t="s">
        <v>1084</v>
      </c>
      <c r="N331" t="s">
        <v>1084</v>
      </c>
      <c r="O331">
        <v>1</v>
      </c>
      <c r="R331" t="s">
        <v>1050</v>
      </c>
      <c r="U331">
        <v>4767500</v>
      </c>
      <c r="V331">
        <v>1</v>
      </c>
      <c r="W331" t="s">
        <v>3209</v>
      </c>
      <c r="Z331" t="s">
        <v>1050</v>
      </c>
      <c r="AA331" t="s">
        <v>9</v>
      </c>
      <c r="AB331" t="s">
        <v>3210</v>
      </c>
      <c r="AC331" t="s">
        <v>3210</v>
      </c>
      <c r="AD331">
        <v>6</v>
      </c>
      <c r="AE331">
        <v>0.33333333333333298</v>
      </c>
      <c r="AF331">
        <v>1.22272666446309E-3</v>
      </c>
      <c r="AG331">
        <v>1994</v>
      </c>
      <c r="AH331">
        <v>5</v>
      </c>
      <c r="AI331">
        <v>1.2769196985538099E-3</v>
      </c>
      <c r="AJ331" t="s">
        <v>1052</v>
      </c>
      <c r="AK331" t="s">
        <v>1063</v>
      </c>
      <c r="AL331" t="b">
        <v>0</v>
      </c>
    </row>
    <row r="332" spans="1:38" x14ac:dyDescent="0.2">
      <c r="A332">
        <v>376</v>
      </c>
      <c r="B332" t="s">
        <v>3211</v>
      </c>
      <c r="C332" t="s">
        <v>3212</v>
      </c>
      <c r="D332" t="s">
        <v>3213</v>
      </c>
      <c r="E332" t="s">
        <v>3214</v>
      </c>
      <c r="G332" t="s">
        <v>1089</v>
      </c>
      <c r="H332" t="s">
        <v>1095</v>
      </c>
      <c r="I332" t="s">
        <v>3215</v>
      </c>
      <c r="J332" t="s">
        <v>3216</v>
      </c>
      <c r="K332" t="s">
        <v>14</v>
      </c>
      <c r="L332" t="s">
        <v>1106</v>
      </c>
      <c r="M332" t="s">
        <v>1107</v>
      </c>
      <c r="N332" t="s">
        <v>2324</v>
      </c>
      <c r="O332">
        <v>11</v>
      </c>
      <c r="R332" t="s">
        <v>1050</v>
      </c>
      <c r="S332">
        <v>38021815</v>
      </c>
      <c r="T332">
        <v>2</v>
      </c>
      <c r="W332" t="s">
        <v>3217</v>
      </c>
      <c r="X332">
        <v>269299820</v>
      </c>
      <c r="Y332">
        <v>1</v>
      </c>
      <c r="Z332" t="s">
        <v>3218</v>
      </c>
      <c r="AA332" t="s">
        <v>305</v>
      </c>
      <c r="AB332" t="s">
        <v>3219</v>
      </c>
      <c r="AC332" t="s">
        <v>3220</v>
      </c>
      <c r="AD332">
        <v>5</v>
      </c>
      <c r="AE332">
        <v>0</v>
      </c>
      <c r="AF332">
        <v>1.1213882156287101E-3</v>
      </c>
      <c r="AG332">
        <v>0</v>
      </c>
      <c r="AH332">
        <v>8</v>
      </c>
      <c r="AI332">
        <v>1.4215343307771499E-3</v>
      </c>
      <c r="AJ332" t="s">
        <v>1052</v>
      </c>
      <c r="AK332" t="s">
        <v>1053</v>
      </c>
      <c r="AL332" t="b">
        <v>0</v>
      </c>
    </row>
    <row r="333" spans="1:38" x14ac:dyDescent="0.2">
      <c r="A333">
        <v>377</v>
      </c>
      <c r="B333" t="s">
        <v>3221</v>
      </c>
      <c r="C333" t="s">
        <v>3222</v>
      </c>
      <c r="D333" t="s">
        <v>3223</v>
      </c>
      <c r="E333" t="s">
        <v>3224</v>
      </c>
      <c r="F333">
        <v>1928</v>
      </c>
      <c r="G333" t="s">
        <v>1089</v>
      </c>
      <c r="H333" t="s">
        <v>1095</v>
      </c>
      <c r="I333" t="s">
        <v>3225</v>
      </c>
      <c r="J333" t="s">
        <v>979</v>
      </c>
      <c r="K333" t="s">
        <v>978</v>
      </c>
      <c r="L333" t="s">
        <v>1096</v>
      </c>
      <c r="M333" t="s">
        <v>1097</v>
      </c>
      <c r="N333" t="s">
        <v>1098</v>
      </c>
      <c r="O333">
        <v>6</v>
      </c>
      <c r="R333" t="s">
        <v>1050</v>
      </c>
      <c r="T333">
        <v>4</v>
      </c>
      <c r="W333" t="s">
        <v>3226</v>
      </c>
      <c r="Z333" t="s">
        <v>3227</v>
      </c>
      <c r="AB333" t="s">
        <v>3228</v>
      </c>
      <c r="AC333" t="s">
        <v>3229</v>
      </c>
      <c r="AD333">
        <v>7</v>
      </c>
      <c r="AE333">
        <v>0.42857142857142799</v>
      </c>
      <c r="AF333">
        <v>1.42116746681001E-3</v>
      </c>
      <c r="AG333">
        <v>3567</v>
      </c>
      <c r="AH333">
        <v>3</v>
      </c>
      <c r="AI333">
        <v>1.6617313492664201E-3</v>
      </c>
      <c r="AJ333" t="s">
        <v>1052</v>
      </c>
      <c r="AK333" t="s">
        <v>1063</v>
      </c>
      <c r="AL333" t="b">
        <v>0</v>
      </c>
    </row>
    <row r="334" spans="1:38" x14ac:dyDescent="0.2">
      <c r="A334">
        <v>378</v>
      </c>
      <c r="B334" t="s">
        <v>3230</v>
      </c>
      <c r="C334" t="s">
        <v>3231</v>
      </c>
      <c r="E334" t="s">
        <v>3232</v>
      </c>
      <c r="F334">
        <v>1929</v>
      </c>
      <c r="G334" t="s">
        <v>1089</v>
      </c>
      <c r="H334" t="s">
        <v>1046</v>
      </c>
      <c r="I334" t="s">
        <v>3233</v>
      </c>
      <c r="J334" t="s">
        <v>435</v>
      </c>
      <c r="K334" t="s">
        <v>6</v>
      </c>
      <c r="L334" t="s">
        <v>1115</v>
      </c>
      <c r="M334" t="s">
        <v>1116</v>
      </c>
      <c r="N334" t="s">
        <v>2227</v>
      </c>
      <c r="O334">
        <v>13</v>
      </c>
      <c r="R334" t="s">
        <v>1050</v>
      </c>
      <c r="S334">
        <v>9000000</v>
      </c>
      <c r="T334">
        <v>1</v>
      </c>
      <c r="U334">
        <v>1053300000</v>
      </c>
      <c r="V334">
        <v>1</v>
      </c>
      <c r="W334" t="s">
        <v>3234</v>
      </c>
      <c r="Z334" t="s">
        <v>1050</v>
      </c>
      <c r="AA334" t="s">
        <v>9</v>
      </c>
      <c r="AB334" t="s">
        <v>3235</v>
      </c>
      <c r="AC334" t="s">
        <v>3236</v>
      </c>
      <c r="AD334">
        <v>2</v>
      </c>
      <c r="AE334">
        <v>0</v>
      </c>
      <c r="AF334">
        <v>4.0306948379124799E-4</v>
      </c>
      <c r="AG334">
        <v>0</v>
      </c>
      <c r="AH334">
        <v>1</v>
      </c>
      <c r="AI334">
        <v>9.3206821610795497E-4</v>
      </c>
      <c r="AJ334" t="s">
        <v>1052</v>
      </c>
      <c r="AK334" t="s">
        <v>1063</v>
      </c>
      <c r="AL334" t="b">
        <v>0</v>
      </c>
    </row>
    <row r="335" spans="1:38" x14ac:dyDescent="0.2">
      <c r="A335">
        <v>379</v>
      </c>
      <c r="B335" t="s">
        <v>513</v>
      </c>
      <c r="C335" t="s">
        <v>514</v>
      </c>
      <c r="D335" t="s">
        <v>3237</v>
      </c>
      <c r="E335" t="s">
        <v>3238</v>
      </c>
      <c r="F335">
        <v>2013</v>
      </c>
      <c r="G335" t="s">
        <v>1045</v>
      </c>
      <c r="H335" t="s">
        <v>1046</v>
      </c>
      <c r="I335" t="s">
        <v>516</v>
      </c>
      <c r="J335" t="s">
        <v>515</v>
      </c>
      <c r="K335" t="s">
        <v>6</v>
      </c>
      <c r="L335" t="s">
        <v>1158</v>
      </c>
      <c r="M335" t="s">
        <v>1159</v>
      </c>
      <c r="N335" t="s">
        <v>1344</v>
      </c>
      <c r="O335">
        <v>59</v>
      </c>
      <c r="P335">
        <v>420000</v>
      </c>
      <c r="Q335">
        <v>1</v>
      </c>
      <c r="R335" t="s">
        <v>1050</v>
      </c>
      <c r="W335" t="s">
        <v>1050</v>
      </c>
      <c r="Z335" t="s">
        <v>1050</v>
      </c>
      <c r="AB335" t="s">
        <v>3239</v>
      </c>
      <c r="AC335" t="s">
        <v>3240</v>
      </c>
      <c r="AD335">
        <v>5</v>
      </c>
      <c r="AE335">
        <v>0</v>
      </c>
      <c r="AF335">
        <v>1.23347959495936E-3</v>
      </c>
      <c r="AG335">
        <v>195</v>
      </c>
      <c r="AH335">
        <v>9</v>
      </c>
      <c r="AI335">
        <v>1.0509960620964801E-3</v>
      </c>
      <c r="AJ335" t="s">
        <v>1052</v>
      </c>
      <c r="AK335" t="s">
        <v>1053</v>
      </c>
      <c r="AL335" t="b">
        <v>0</v>
      </c>
    </row>
    <row r="336" spans="1:38" x14ac:dyDescent="0.2">
      <c r="A336">
        <v>381</v>
      </c>
      <c r="B336" t="s">
        <v>3241</v>
      </c>
      <c r="C336" t="s">
        <v>3242</v>
      </c>
      <c r="D336" t="s">
        <v>3243</v>
      </c>
      <c r="E336" t="s">
        <v>3244</v>
      </c>
      <c r="F336">
        <v>1998</v>
      </c>
      <c r="G336" t="s">
        <v>1045</v>
      </c>
      <c r="H336" t="s">
        <v>1046</v>
      </c>
      <c r="I336" t="s">
        <v>3245</v>
      </c>
      <c r="K336" t="s">
        <v>14</v>
      </c>
      <c r="L336" t="s">
        <v>1115</v>
      </c>
      <c r="M336" t="s">
        <v>1116</v>
      </c>
      <c r="N336" t="s">
        <v>1196</v>
      </c>
      <c r="O336">
        <v>13</v>
      </c>
      <c r="R336" t="s">
        <v>1050</v>
      </c>
      <c r="W336" t="s">
        <v>1050</v>
      </c>
      <c r="Z336" t="s">
        <v>1050</v>
      </c>
      <c r="AB336" t="s">
        <v>3246</v>
      </c>
      <c r="AC336" t="s">
        <v>3246</v>
      </c>
      <c r="AD336">
        <v>5</v>
      </c>
      <c r="AE336">
        <v>0</v>
      </c>
      <c r="AF336">
        <v>1.06792989030331E-3</v>
      </c>
      <c r="AG336">
        <v>335</v>
      </c>
      <c r="AH336">
        <v>5</v>
      </c>
      <c r="AI336">
        <v>1.37688998409498E-3</v>
      </c>
      <c r="AJ336" t="s">
        <v>1052</v>
      </c>
      <c r="AK336" t="s">
        <v>1063</v>
      </c>
      <c r="AL336" t="b">
        <v>0</v>
      </c>
    </row>
    <row r="337" spans="1:38" x14ac:dyDescent="0.2">
      <c r="A337">
        <v>382</v>
      </c>
      <c r="B337" t="s">
        <v>3247</v>
      </c>
      <c r="C337" t="s">
        <v>3248</v>
      </c>
      <c r="D337" t="s">
        <v>3249</v>
      </c>
      <c r="E337" t="s">
        <v>3250</v>
      </c>
      <c r="F337">
        <v>2003</v>
      </c>
      <c r="G337" t="s">
        <v>1045</v>
      </c>
      <c r="H337" t="s">
        <v>1046</v>
      </c>
      <c r="I337" t="s">
        <v>3251</v>
      </c>
      <c r="J337" t="s">
        <v>3252</v>
      </c>
      <c r="K337" t="s">
        <v>5</v>
      </c>
      <c r="L337" t="s">
        <v>1115</v>
      </c>
      <c r="M337" t="s">
        <v>1116</v>
      </c>
      <c r="N337" t="s">
        <v>1973</v>
      </c>
      <c r="O337">
        <v>6</v>
      </c>
      <c r="R337" t="s">
        <v>1050</v>
      </c>
      <c r="W337" t="s">
        <v>1050</v>
      </c>
      <c r="Z337" t="s">
        <v>1050</v>
      </c>
      <c r="AB337" t="s">
        <v>3253</v>
      </c>
      <c r="AC337" t="s">
        <v>3253</v>
      </c>
      <c r="AD337">
        <v>7</v>
      </c>
      <c r="AE337">
        <v>0</v>
      </c>
      <c r="AF337">
        <v>1.43851935204123E-3</v>
      </c>
      <c r="AG337">
        <v>6009</v>
      </c>
      <c r="AH337">
        <v>6</v>
      </c>
      <c r="AI337">
        <v>1.87401793022886E-3</v>
      </c>
      <c r="AJ337" t="s">
        <v>1052</v>
      </c>
      <c r="AK337" t="s">
        <v>1063</v>
      </c>
      <c r="AL337" t="b">
        <v>0</v>
      </c>
    </row>
    <row r="338" spans="1:38" x14ac:dyDescent="0.2">
      <c r="A338">
        <v>383</v>
      </c>
      <c r="B338" t="s">
        <v>3254</v>
      </c>
      <c r="C338" t="s">
        <v>3255</v>
      </c>
      <c r="D338" t="s">
        <v>3256</v>
      </c>
      <c r="E338" t="s">
        <v>3257</v>
      </c>
      <c r="F338">
        <v>1983</v>
      </c>
      <c r="G338" t="s">
        <v>1045</v>
      </c>
      <c r="H338" t="s">
        <v>1046</v>
      </c>
      <c r="I338" t="s">
        <v>3258</v>
      </c>
      <c r="J338" t="s">
        <v>35</v>
      </c>
      <c r="K338" t="s">
        <v>6</v>
      </c>
      <c r="L338" t="s">
        <v>1059</v>
      </c>
      <c r="M338" t="s">
        <v>1060</v>
      </c>
      <c r="N338" t="s">
        <v>1090</v>
      </c>
      <c r="O338">
        <v>11</v>
      </c>
      <c r="R338" t="s">
        <v>1050</v>
      </c>
      <c r="W338" t="s">
        <v>1050</v>
      </c>
      <c r="Z338" t="s">
        <v>1050</v>
      </c>
      <c r="AB338" t="s">
        <v>3259</v>
      </c>
      <c r="AC338" t="s">
        <v>3260</v>
      </c>
      <c r="AD338">
        <v>3</v>
      </c>
      <c r="AE338">
        <v>0.33333333333333298</v>
      </c>
      <c r="AF338">
        <v>5.9023249331361305E-4</v>
      </c>
      <c r="AG338">
        <v>1034</v>
      </c>
      <c r="AH338">
        <v>1</v>
      </c>
      <c r="AI338">
        <v>7.9164960041416496E-4</v>
      </c>
      <c r="AJ338" t="s">
        <v>1052</v>
      </c>
      <c r="AK338" t="s">
        <v>1063</v>
      </c>
      <c r="AL338" t="b">
        <v>0</v>
      </c>
    </row>
    <row r="339" spans="1:38" x14ac:dyDescent="0.2">
      <c r="A339">
        <v>384</v>
      </c>
      <c r="B339" t="s">
        <v>3261</v>
      </c>
      <c r="C339" t="s">
        <v>3262</v>
      </c>
      <c r="D339" t="s">
        <v>3263</v>
      </c>
      <c r="E339" t="s">
        <v>3264</v>
      </c>
      <c r="F339">
        <v>2003</v>
      </c>
      <c r="G339" t="s">
        <v>1045</v>
      </c>
      <c r="H339" t="s">
        <v>1046</v>
      </c>
      <c r="I339" t="s">
        <v>3265</v>
      </c>
      <c r="K339" t="s">
        <v>3266</v>
      </c>
      <c r="L339" t="s">
        <v>1122</v>
      </c>
      <c r="M339" t="s">
        <v>1123</v>
      </c>
      <c r="N339" t="s">
        <v>1124</v>
      </c>
      <c r="O339">
        <v>15</v>
      </c>
      <c r="R339" t="s">
        <v>1050</v>
      </c>
      <c r="W339" t="s">
        <v>1050</v>
      </c>
      <c r="Z339" t="s">
        <v>1050</v>
      </c>
      <c r="AB339" t="s">
        <v>3267</v>
      </c>
      <c r="AC339" t="s">
        <v>3268</v>
      </c>
      <c r="AD339">
        <v>12</v>
      </c>
      <c r="AE339">
        <v>0</v>
      </c>
      <c r="AF339">
        <v>2.7622174718595601E-3</v>
      </c>
      <c r="AG339">
        <v>231</v>
      </c>
      <c r="AH339">
        <v>35</v>
      </c>
      <c r="AI339">
        <v>2.3891471696922502E-3</v>
      </c>
      <c r="AJ339" t="s">
        <v>1052</v>
      </c>
      <c r="AK339" t="s">
        <v>1053</v>
      </c>
      <c r="AL339" t="b">
        <v>0</v>
      </c>
    </row>
    <row r="340" spans="1:38" x14ac:dyDescent="0.2">
      <c r="A340">
        <v>385</v>
      </c>
      <c r="B340" t="s">
        <v>3269</v>
      </c>
      <c r="C340" t="s">
        <v>3270</v>
      </c>
      <c r="D340" t="s">
        <v>3271</v>
      </c>
      <c r="E340" t="s">
        <v>3272</v>
      </c>
      <c r="G340" t="s">
        <v>1045</v>
      </c>
      <c r="H340" t="s">
        <v>1046</v>
      </c>
      <c r="I340" t="s">
        <v>933</v>
      </c>
      <c r="K340" t="s">
        <v>14</v>
      </c>
      <c r="L340" t="s">
        <v>1096</v>
      </c>
      <c r="M340" t="s">
        <v>1097</v>
      </c>
      <c r="N340" t="s">
        <v>3273</v>
      </c>
      <c r="O340">
        <v>40</v>
      </c>
      <c r="R340" t="s">
        <v>1050</v>
      </c>
      <c r="W340" t="s">
        <v>1050</v>
      </c>
      <c r="Z340" t="s">
        <v>1050</v>
      </c>
      <c r="AB340" t="s">
        <v>3274</v>
      </c>
      <c r="AC340" t="s">
        <v>3275</v>
      </c>
      <c r="AD340">
        <v>5</v>
      </c>
      <c r="AE340">
        <v>0.6</v>
      </c>
      <c r="AF340">
        <v>1.0167252198593801E-3</v>
      </c>
      <c r="AG340">
        <v>5089</v>
      </c>
      <c r="AH340">
        <v>2</v>
      </c>
      <c r="AI340">
        <v>1.3694608371659801E-3</v>
      </c>
      <c r="AJ340" t="s">
        <v>1052</v>
      </c>
      <c r="AK340" t="s">
        <v>1063</v>
      </c>
      <c r="AL340" t="b">
        <v>0</v>
      </c>
    </row>
    <row r="341" spans="1:38" x14ac:dyDescent="0.2">
      <c r="A341">
        <v>386</v>
      </c>
      <c r="B341" t="s">
        <v>3276</v>
      </c>
      <c r="C341" t="s">
        <v>3277</v>
      </c>
      <c r="D341" t="s">
        <v>3278</v>
      </c>
      <c r="E341" t="s">
        <v>3279</v>
      </c>
      <c r="F341">
        <v>1974</v>
      </c>
      <c r="G341" t="s">
        <v>1045</v>
      </c>
      <c r="H341" t="s">
        <v>1046</v>
      </c>
      <c r="I341" t="s">
        <v>3280</v>
      </c>
      <c r="J341" t="s">
        <v>537</v>
      </c>
      <c r="K341" t="s">
        <v>6</v>
      </c>
      <c r="L341" t="s">
        <v>1122</v>
      </c>
      <c r="M341" t="s">
        <v>1123</v>
      </c>
      <c r="N341" t="s">
        <v>1389</v>
      </c>
      <c r="O341">
        <v>14</v>
      </c>
      <c r="R341" t="s">
        <v>1050</v>
      </c>
      <c r="W341" t="s">
        <v>1050</v>
      </c>
      <c r="Z341" t="s">
        <v>1050</v>
      </c>
      <c r="AB341" t="s">
        <v>3281</v>
      </c>
      <c r="AC341" t="s">
        <v>3282</v>
      </c>
      <c r="AD341">
        <v>6</v>
      </c>
      <c r="AE341">
        <v>0</v>
      </c>
      <c r="AF341">
        <v>1.48880064128026E-3</v>
      </c>
      <c r="AG341">
        <v>703</v>
      </c>
      <c r="AH341">
        <v>7</v>
      </c>
      <c r="AI341">
        <v>1.94511310505821E-3</v>
      </c>
      <c r="AJ341" t="s">
        <v>1052</v>
      </c>
      <c r="AK341" t="s">
        <v>1053</v>
      </c>
      <c r="AL341" t="b">
        <v>0</v>
      </c>
    </row>
    <row r="342" spans="1:38" x14ac:dyDescent="0.2">
      <c r="A342">
        <v>387</v>
      </c>
      <c r="B342" t="s">
        <v>3283</v>
      </c>
      <c r="C342" t="s">
        <v>3284</v>
      </c>
      <c r="D342" t="s">
        <v>3285</v>
      </c>
      <c r="E342" t="s">
        <v>3286</v>
      </c>
      <c r="G342" t="s">
        <v>1045</v>
      </c>
      <c r="H342" t="s">
        <v>1046</v>
      </c>
      <c r="I342" t="s">
        <v>3287</v>
      </c>
      <c r="J342" t="s">
        <v>3288</v>
      </c>
      <c r="K342" t="s">
        <v>3289</v>
      </c>
      <c r="L342" t="s">
        <v>1158</v>
      </c>
      <c r="M342" t="s">
        <v>1159</v>
      </c>
      <c r="N342" t="s">
        <v>1305</v>
      </c>
      <c r="O342">
        <v>59</v>
      </c>
      <c r="R342" t="s">
        <v>1050</v>
      </c>
      <c r="W342" t="s">
        <v>1050</v>
      </c>
      <c r="Z342" t="s">
        <v>1050</v>
      </c>
      <c r="AB342" t="s">
        <v>3290</v>
      </c>
      <c r="AC342" t="s">
        <v>3291</v>
      </c>
      <c r="AD342">
        <v>12</v>
      </c>
      <c r="AE342">
        <v>0</v>
      </c>
      <c r="AF342">
        <v>2.7952773215763199E-3</v>
      </c>
      <c r="AG342">
        <v>791</v>
      </c>
      <c r="AH342">
        <v>36</v>
      </c>
      <c r="AI342">
        <v>2.0791177519363302E-3</v>
      </c>
      <c r="AJ342" t="s">
        <v>1052</v>
      </c>
      <c r="AK342" t="s">
        <v>1053</v>
      </c>
      <c r="AL342" t="b">
        <v>0</v>
      </c>
    </row>
    <row r="343" spans="1:38" x14ac:dyDescent="0.2">
      <c r="A343">
        <v>388</v>
      </c>
      <c r="B343" t="s">
        <v>3292</v>
      </c>
      <c r="C343" t="s">
        <v>3293</v>
      </c>
      <c r="D343" t="s">
        <v>3294</v>
      </c>
      <c r="E343" t="s">
        <v>3295</v>
      </c>
      <c r="F343">
        <v>1984</v>
      </c>
      <c r="G343" t="s">
        <v>1089</v>
      </c>
      <c r="H343" t="s">
        <v>1046</v>
      </c>
      <c r="I343" t="s">
        <v>716</v>
      </c>
      <c r="J343" t="s">
        <v>715</v>
      </c>
      <c r="K343" t="s">
        <v>6</v>
      </c>
      <c r="L343" t="s">
        <v>1122</v>
      </c>
      <c r="M343" t="s">
        <v>1123</v>
      </c>
      <c r="N343" t="s">
        <v>1124</v>
      </c>
      <c r="O343">
        <v>59</v>
      </c>
      <c r="R343" t="s">
        <v>1050</v>
      </c>
      <c r="U343">
        <v>2158690</v>
      </c>
      <c r="V343">
        <v>2</v>
      </c>
      <c r="W343" t="s">
        <v>3296</v>
      </c>
      <c r="Z343" t="s">
        <v>1050</v>
      </c>
      <c r="AA343" t="s">
        <v>9</v>
      </c>
      <c r="AB343" t="s">
        <v>3297</v>
      </c>
      <c r="AC343" t="s">
        <v>3298</v>
      </c>
      <c r="AD343">
        <v>11</v>
      </c>
      <c r="AE343">
        <v>9.0909090909090898E-2</v>
      </c>
      <c r="AF343">
        <v>2.4674878032669399E-3</v>
      </c>
      <c r="AG343">
        <v>1695</v>
      </c>
      <c r="AH343">
        <v>26</v>
      </c>
      <c r="AI343">
        <v>2.1800909894861302E-3</v>
      </c>
      <c r="AJ343" t="s">
        <v>1052</v>
      </c>
      <c r="AK343" t="s">
        <v>1053</v>
      </c>
      <c r="AL343" t="b">
        <v>0</v>
      </c>
    </row>
    <row r="344" spans="1:38" x14ac:dyDescent="0.2">
      <c r="A344">
        <v>389</v>
      </c>
      <c r="B344" t="s">
        <v>3299</v>
      </c>
      <c r="C344" t="s">
        <v>3300</v>
      </c>
      <c r="D344" t="s">
        <v>3301</v>
      </c>
      <c r="E344" t="s">
        <v>3302</v>
      </c>
      <c r="G344" t="s">
        <v>1045</v>
      </c>
      <c r="H344" t="s">
        <v>1046</v>
      </c>
      <c r="I344" t="s">
        <v>3303</v>
      </c>
      <c r="J344" t="s">
        <v>515</v>
      </c>
      <c r="K344" t="s">
        <v>6</v>
      </c>
      <c r="L344" t="s">
        <v>1083</v>
      </c>
      <c r="M344" t="s">
        <v>1084</v>
      </c>
      <c r="N344" t="s">
        <v>1084</v>
      </c>
      <c r="O344">
        <v>13</v>
      </c>
      <c r="R344" t="s">
        <v>1050</v>
      </c>
      <c r="T344">
        <v>1</v>
      </c>
      <c r="W344" t="s">
        <v>1050</v>
      </c>
      <c r="Z344" t="s">
        <v>1050</v>
      </c>
      <c r="AB344" t="s">
        <v>3304</v>
      </c>
      <c r="AC344" t="s">
        <v>3304</v>
      </c>
      <c r="AD344">
        <v>6</v>
      </c>
      <c r="AE344">
        <v>0</v>
      </c>
      <c r="AF344">
        <v>1.2341052544486901E-3</v>
      </c>
      <c r="AG344">
        <v>1426</v>
      </c>
      <c r="AH344">
        <v>8</v>
      </c>
      <c r="AI344">
        <v>1.17217839784572E-3</v>
      </c>
      <c r="AJ344" t="s">
        <v>1052</v>
      </c>
      <c r="AK344" t="s">
        <v>1063</v>
      </c>
      <c r="AL344" t="b">
        <v>0</v>
      </c>
    </row>
    <row r="345" spans="1:38" x14ac:dyDescent="0.2">
      <c r="A345">
        <v>390</v>
      </c>
      <c r="B345" t="s">
        <v>3305</v>
      </c>
      <c r="C345" t="s">
        <v>3306</v>
      </c>
      <c r="D345" t="s">
        <v>3307</v>
      </c>
      <c r="E345" t="s">
        <v>3308</v>
      </c>
      <c r="F345">
        <v>1988</v>
      </c>
      <c r="G345" t="s">
        <v>1045</v>
      </c>
      <c r="H345" t="s">
        <v>1046</v>
      </c>
      <c r="I345" t="s">
        <v>2413</v>
      </c>
      <c r="J345" t="s">
        <v>25</v>
      </c>
      <c r="K345" t="s">
        <v>6</v>
      </c>
      <c r="L345" t="s">
        <v>1096</v>
      </c>
      <c r="M345" t="s">
        <v>1097</v>
      </c>
      <c r="N345" t="s">
        <v>1098</v>
      </c>
      <c r="O345">
        <v>6</v>
      </c>
      <c r="R345" t="s">
        <v>1050</v>
      </c>
      <c r="W345" t="s">
        <v>1050</v>
      </c>
      <c r="Z345" t="s">
        <v>1050</v>
      </c>
      <c r="AB345" t="s">
        <v>3309</v>
      </c>
      <c r="AC345" t="s">
        <v>3310</v>
      </c>
      <c r="AD345">
        <v>7</v>
      </c>
      <c r="AE345">
        <v>0.14285714285714199</v>
      </c>
      <c r="AF345">
        <v>1.4425274260456999E-3</v>
      </c>
      <c r="AG345">
        <v>1250</v>
      </c>
      <c r="AH345">
        <v>7</v>
      </c>
      <c r="AI345">
        <v>1.5358358440124801E-3</v>
      </c>
      <c r="AJ345" t="s">
        <v>1052</v>
      </c>
      <c r="AK345" t="s">
        <v>1063</v>
      </c>
      <c r="AL345" t="b">
        <v>0</v>
      </c>
    </row>
    <row r="346" spans="1:38" x14ac:dyDescent="0.2">
      <c r="A346">
        <v>391</v>
      </c>
      <c r="B346" t="s">
        <v>3311</v>
      </c>
      <c r="C346" t="s">
        <v>3312</v>
      </c>
      <c r="D346" t="s">
        <v>3313</v>
      </c>
      <c r="E346" t="s">
        <v>3314</v>
      </c>
      <c r="F346">
        <v>1977</v>
      </c>
      <c r="G346" t="s">
        <v>1045</v>
      </c>
      <c r="H346" t="s">
        <v>1046</v>
      </c>
      <c r="I346" t="s">
        <v>3315</v>
      </c>
      <c r="J346" t="s">
        <v>1981</v>
      </c>
      <c r="K346" t="s">
        <v>18</v>
      </c>
      <c r="L346" t="s">
        <v>1122</v>
      </c>
      <c r="M346" t="s">
        <v>1123</v>
      </c>
      <c r="N346" t="s">
        <v>1389</v>
      </c>
      <c r="O346">
        <v>56</v>
      </c>
      <c r="R346" t="s">
        <v>1050</v>
      </c>
      <c r="T346">
        <v>1</v>
      </c>
      <c r="W346" t="s">
        <v>1050</v>
      </c>
      <c r="Z346" t="s">
        <v>1050</v>
      </c>
      <c r="AB346" t="s">
        <v>3316</v>
      </c>
      <c r="AC346" t="s">
        <v>3316</v>
      </c>
      <c r="AD346">
        <v>5</v>
      </c>
      <c r="AE346">
        <v>0</v>
      </c>
      <c r="AF346">
        <v>1.0296030992829599E-3</v>
      </c>
      <c r="AG346">
        <v>1475</v>
      </c>
      <c r="AH346">
        <v>5</v>
      </c>
      <c r="AI346">
        <v>1.43871396899518E-3</v>
      </c>
      <c r="AJ346" t="s">
        <v>1052</v>
      </c>
      <c r="AK346" t="s">
        <v>1053</v>
      </c>
      <c r="AL346" t="b">
        <v>0</v>
      </c>
    </row>
    <row r="347" spans="1:38" x14ac:dyDescent="0.2">
      <c r="A347">
        <v>392</v>
      </c>
      <c r="B347" t="s">
        <v>105</v>
      </c>
      <c r="C347" t="s">
        <v>106</v>
      </c>
      <c r="D347" t="s">
        <v>3317</v>
      </c>
      <c r="E347" t="s">
        <v>3318</v>
      </c>
      <c r="F347">
        <v>1979</v>
      </c>
      <c r="G347" t="s">
        <v>1089</v>
      </c>
      <c r="H347" t="s">
        <v>1046</v>
      </c>
      <c r="I347" t="s">
        <v>26</v>
      </c>
      <c r="J347" t="s">
        <v>107</v>
      </c>
      <c r="K347" t="s">
        <v>5</v>
      </c>
      <c r="L347" t="s">
        <v>1096</v>
      </c>
      <c r="M347" t="s">
        <v>1097</v>
      </c>
      <c r="N347" t="s">
        <v>1098</v>
      </c>
      <c r="O347">
        <v>3</v>
      </c>
      <c r="R347" t="s">
        <v>1050</v>
      </c>
      <c r="V347">
        <v>1</v>
      </c>
      <c r="W347" t="s">
        <v>3319</v>
      </c>
      <c r="Z347" t="s">
        <v>1050</v>
      </c>
      <c r="AA347" t="s">
        <v>9</v>
      </c>
      <c r="AB347" t="s">
        <v>3320</v>
      </c>
      <c r="AC347" t="s">
        <v>3320</v>
      </c>
      <c r="AD347">
        <v>8</v>
      </c>
      <c r="AE347">
        <v>0.25</v>
      </c>
      <c r="AF347">
        <v>1.6777247103894101E-3</v>
      </c>
      <c r="AG347">
        <v>2913</v>
      </c>
      <c r="AH347">
        <v>5</v>
      </c>
      <c r="AI347">
        <v>1.8215527556754701E-3</v>
      </c>
      <c r="AJ347" t="s">
        <v>1052</v>
      </c>
      <c r="AK347" t="s">
        <v>1063</v>
      </c>
      <c r="AL347" t="b">
        <v>0</v>
      </c>
    </row>
    <row r="348" spans="1:38" x14ac:dyDescent="0.2">
      <c r="A348">
        <v>393</v>
      </c>
      <c r="B348" t="s">
        <v>3321</v>
      </c>
      <c r="C348" t="s">
        <v>3322</v>
      </c>
      <c r="D348" t="s">
        <v>3323</v>
      </c>
      <c r="E348" t="s">
        <v>3324</v>
      </c>
      <c r="F348">
        <v>1977</v>
      </c>
      <c r="G348" t="s">
        <v>1089</v>
      </c>
      <c r="H348" t="s">
        <v>1046</v>
      </c>
      <c r="I348" t="s">
        <v>3325</v>
      </c>
      <c r="J348" t="s">
        <v>446</v>
      </c>
      <c r="K348" t="s">
        <v>18</v>
      </c>
      <c r="L348" t="s">
        <v>1083</v>
      </c>
      <c r="M348" t="s">
        <v>1084</v>
      </c>
      <c r="N348" t="s">
        <v>1084</v>
      </c>
      <c r="O348">
        <v>13</v>
      </c>
      <c r="R348" t="s">
        <v>1050</v>
      </c>
      <c r="U348">
        <v>4711380</v>
      </c>
      <c r="V348">
        <v>1</v>
      </c>
      <c r="W348" t="s">
        <v>2034</v>
      </c>
      <c r="Z348" t="s">
        <v>1050</v>
      </c>
      <c r="AA348" t="s">
        <v>9</v>
      </c>
      <c r="AB348" t="s">
        <v>3326</v>
      </c>
      <c r="AC348" t="s">
        <v>3326</v>
      </c>
      <c r="AD348">
        <v>8</v>
      </c>
      <c r="AE348">
        <v>0.25</v>
      </c>
      <c r="AF348">
        <v>1.72366015825429E-3</v>
      </c>
      <c r="AG348">
        <v>1849</v>
      </c>
      <c r="AH348">
        <v>9</v>
      </c>
      <c r="AI348">
        <v>1.6593931185350701E-3</v>
      </c>
      <c r="AJ348" t="s">
        <v>1052</v>
      </c>
      <c r="AK348" t="s">
        <v>1063</v>
      </c>
      <c r="AL348" t="b">
        <v>0</v>
      </c>
    </row>
    <row r="349" spans="1:38" x14ac:dyDescent="0.2">
      <c r="A349">
        <v>394</v>
      </c>
      <c r="B349" t="s">
        <v>3327</v>
      </c>
      <c r="C349" t="s">
        <v>3328</v>
      </c>
      <c r="D349" t="s">
        <v>3329</v>
      </c>
      <c r="E349" t="s">
        <v>3330</v>
      </c>
      <c r="F349">
        <v>1985</v>
      </c>
      <c r="G349" t="s">
        <v>1089</v>
      </c>
      <c r="H349" t="s">
        <v>1046</v>
      </c>
      <c r="I349" t="s">
        <v>1879</v>
      </c>
      <c r="J349" t="s">
        <v>70</v>
      </c>
      <c r="K349" t="s">
        <v>6</v>
      </c>
      <c r="L349" t="s">
        <v>1130</v>
      </c>
      <c r="M349" t="s">
        <v>1131</v>
      </c>
      <c r="N349" t="s">
        <v>1132</v>
      </c>
      <c r="O349">
        <v>8</v>
      </c>
      <c r="R349" t="s">
        <v>1050</v>
      </c>
      <c r="W349" t="s">
        <v>3331</v>
      </c>
      <c r="Z349" t="s">
        <v>1050</v>
      </c>
      <c r="AB349" t="s">
        <v>3332</v>
      </c>
      <c r="AC349" t="s">
        <v>3332</v>
      </c>
      <c r="AD349">
        <v>12</v>
      </c>
      <c r="AE349">
        <v>8.3333333333333301E-2</v>
      </c>
      <c r="AF349">
        <v>2.8645897224241199E-3</v>
      </c>
      <c r="AG349">
        <v>1946</v>
      </c>
      <c r="AH349">
        <v>29</v>
      </c>
      <c r="AI349">
        <v>2.4702571119803798E-3</v>
      </c>
      <c r="AJ349" t="s">
        <v>1052</v>
      </c>
      <c r="AK349" t="s">
        <v>1135</v>
      </c>
      <c r="AL349" t="b">
        <v>0</v>
      </c>
    </row>
    <row r="350" spans="1:38" x14ac:dyDescent="0.2">
      <c r="A350">
        <v>395</v>
      </c>
      <c r="B350" t="s">
        <v>627</v>
      </c>
      <c r="C350" t="s">
        <v>628</v>
      </c>
      <c r="D350" t="s">
        <v>3333</v>
      </c>
      <c r="E350" t="s">
        <v>3334</v>
      </c>
      <c r="F350">
        <v>1974</v>
      </c>
      <c r="G350" t="s">
        <v>1045</v>
      </c>
      <c r="H350" t="s">
        <v>1046</v>
      </c>
      <c r="I350" t="s">
        <v>630</v>
      </c>
      <c r="J350" t="s">
        <v>629</v>
      </c>
      <c r="K350" t="s">
        <v>5</v>
      </c>
      <c r="L350" t="s">
        <v>1047</v>
      </c>
      <c r="M350" t="s">
        <v>1048</v>
      </c>
      <c r="N350" t="s">
        <v>1049</v>
      </c>
      <c r="O350">
        <v>1</v>
      </c>
      <c r="R350" t="s">
        <v>1050</v>
      </c>
      <c r="T350">
        <v>9</v>
      </c>
      <c r="U350">
        <v>79991041</v>
      </c>
      <c r="V350">
        <v>2</v>
      </c>
      <c r="W350" t="s">
        <v>1050</v>
      </c>
      <c r="Z350" t="s">
        <v>1050</v>
      </c>
      <c r="AA350" t="s">
        <v>9</v>
      </c>
      <c r="AB350" t="s">
        <v>3335</v>
      </c>
      <c r="AC350" t="s">
        <v>3336</v>
      </c>
      <c r="AD350">
        <v>15</v>
      </c>
      <c r="AE350">
        <v>6.6666666666666596E-2</v>
      </c>
      <c r="AF350">
        <v>3.7045240823440099E-3</v>
      </c>
      <c r="AG350">
        <v>1226</v>
      </c>
      <c r="AH350">
        <v>38</v>
      </c>
      <c r="AI350">
        <v>2.72202233598122E-3</v>
      </c>
      <c r="AJ350" t="s">
        <v>1052</v>
      </c>
      <c r="AK350" t="s">
        <v>1053</v>
      </c>
      <c r="AL350" t="b">
        <v>0</v>
      </c>
    </row>
    <row r="351" spans="1:38" x14ac:dyDescent="0.2">
      <c r="A351">
        <v>396</v>
      </c>
      <c r="B351" t="s">
        <v>3337</v>
      </c>
      <c r="C351" t="s">
        <v>3338</v>
      </c>
      <c r="D351" t="s">
        <v>3339</v>
      </c>
      <c r="E351" t="s">
        <v>3340</v>
      </c>
      <c r="F351">
        <v>1962</v>
      </c>
      <c r="G351" t="s">
        <v>1089</v>
      </c>
      <c r="H351" t="s">
        <v>1095</v>
      </c>
      <c r="I351" t="s">
        <v>3341</v>
      </c>
      <c r="J351" t="s">
        <v>441</v>
      </c>
      <c r="K351" t="s">
        <v>440</v>
      </c>
      <c r="L351" t="s">
        <v>1115</v>
      </c>
      <c r="M351" t="s">
        <v>1116</v>
      </c>
      <c r="N351" t="s">
        <v>1360</v>
      </c>
      <c r="O351">
        <v>13</v>
      </c>
      <c r="R351" t="s">
        <v>1050</v>
      </c>
      <c r="T351">
        <v>1</v>
      </c>
      <c r="W351" t="s">
        <v>3342</v>
      </c>
      <c r="Z351" t="s">
        <v>3343</v>
      </c>
      <c r="AB351" t="s">
        <v>3344</v>
      </c>
      <c r="AC351" t="s">
        <v>3344</v>
      </c>
      <c r="AD351">
        <v>9</v>
      </c>
      <c r="AE351">
        <v>0</v>
      </c>
      <c r="AF351">
        <v>1.92563942466996E-3</v>
      </c>
      <c r="AG351">
        <v>1373</v>
      </c>
      <c r="AH351">
        <v>12</v>
      </c>
      <c r="AI351">
        <v>2.3450601538507298E-3</v>
      </c>
      <c r="AJ351" t="s">
        <v>1052</v>
      </c>
      <c r="AK351" t="s">
        <v>1063</v>
      </c>
      <c r="AL351" t="b">
        <v>0</v>
      </c>
    </row>
    <row r="352" spans="1:38" x14ac:dyDescent="0.2">
      <c r="A352">
        <v>397</v>
      </c>
      <c r="B352" t="s">
        <v>349</v>
      </c>
      <c r="C352" t="s">
        <v>350</v>
      </c>
      <c r="D352" t="s">
        <v>3345</v>
      </c>
      <c r="E352" t="s">
        <v>3346</v>
      </c>
      <c r="F352">
        <v>2008</v>
      </c>
      <c r="G352" t="s">
        <v>1045</v>
      </c>
      <c r="H352" t="s">
        <v>1046</v>
      </c>
      <c r="I352" t="s">
        <v>284</v>
      </c>
      <c r="J352" t="s">
        <v>32</v>
      </c>
      <c r="K352" t="s">
        <v>16</v>
      </c>
      <c r="L352" t="s">
        <v>1047</v>
      </c>
      <c r="M352" t="s">
        <v>1048</v>
      </c>
      <c r="N352" t="s">
        <v>1049</v>
      </c>
      <c r="O352">
        <v>59</v>
      </c>
      <c r="P352">
        <v>30205781</v>
      </c>
      <c r="Q352">
        <v>6</v>
      </c>
      <c r="R352" t="s">
        <v>3347</v>
      </c>
      <c r="W352" t="s">
        <v>1050</v>
      </c>
      <c r="Z352" t="s">
        <v>1050</v>
      </c>
      <c r="AB352" t="s">
        <v>3348</v>
      </c>
      <c r="AC352" t="s">
        <v>3349</v>
      </c>
      <c r="AD352">
        <v>7</v>
      </c>
      <c r="AE352">
        <v>0.28571428571428498</v>
      </c>
      <c r="AF352">
        <v>1.3623282237161399E-3</v>
      </c>
      <c r="AG352">
        <v>19093</v>
      </c>
      <c r="AH352">
        <v>4</v>
      </c>
      <c r="AI352">
        <v>1.2940428778151899E-3</v>
      </c>
      <c r="AJ352" t="s">
        <v>1052</v>
      </c>
      <c r="AK352" t="s">
        <v>1053</v>
      </c>
      <c r="AL352" t="b">
        <v>0</v>
      </c>
    </row>
    <row r="353" spans="1:38" x14ac:dyDescent="0.2">
      <c r="A353">
        <v>398</v>
      </c>
      <c r="B353" t="s">
        <v>3350</v>
      </c>
      <c r="C353" t="s">
        <v>3351</v>
      </c>
      <c r="E353" t="s">
        <v>3352</v>
      </c>
      <c r="F353">
        <v>1944</v>
      </c>
      <c r="G353" t="s">
        <v>1089</v>
      </c>
      <c r="H353" t="s">
        <v>1046</v>
      </c>
      <c r="I353" t="s">
        <v>284</v>
      </c>
      <c r="J353" t="s">
        <v>32</v>
      </c>
      <c r="K353" t="s">
        <v>16</v>
      </c>
      <c r="L353" t="s">
        <v>1074</v>
      </c>
      <c r="M353" t="s">
        <v>1075</v>
      </c>
      <c r="N353" t="s">
        <v>1993</v>
      </c>
      <c r="O353">
        <v>16</v>
      </c>
      <c r="R353" t="s">
        <v>1050</v>
      </c>
      <c r="U353">
        <v>13249999</v>
      </c>
      <c r="V353">
        <v>3</v>
      </c>
      <c r="W353" t="s">
        <v>2213</v>
      </c>
      <c r="Z353" t="s">
        <v>1050</v>
      </c>
      <c r="AA353" t="s">
        <v>9</v>
      </c>
      <c r="AB353" t="s">
        <v>3353</v>
      </c>
      <c r="AC353" t="s">
        <v>3354</v>
      </c>
      <c r="AD353">
        <v>7</v>
      </c>
      <c r="AE353">
        <v>0</v>
      </c>
      <c r="AF353">
        <v>1.4522960327128299E-3</v>
      </c>
      <c r="AG353">
        <v>1047</v>
      </c>
      <c r="AH353">
        <v>9</v>
      </c>
      <c r="AI353">
        <v>1.4755597914936601E-3</v>
      </c>
      <c r="AJ353" t="s">
        <v>1052</v>
      </c>
      <c r="AK353" t="s">
        <v>1053</v>
      </c>
      <c r="AL353" t="b">
        <v>0</v>
      </c>
    </row>
    <row r="354" spans="1:38" x14ac:dyDescent="0.2">
      <c r="A354">
        <v>399</v>
      </c>
      <c r="B354" t="s">
        <v>379</v>
      </c>
      <c r="C354" t="s">
        <v>380</v>
      </c>
      <c r="D354" t="s">
        <v>3355</v>
      </c>
      <c r="E354" t="s">
        <v>3356</v>
      </c>
      <c r="G354" t="s">
        <v>1045</v>
      </c>
      <c r="H354" t="s">
        <v>1095</v>
      </c>
      <c r="I354" t="s">
        <v>30</v>
      </c>
      <c r="J354" t="s">
        <v>31</v>
      </c>
      <c r="K354" t="s">
        <v>16</v>
      </c>
      <c r="L354" t="s">
        <v>1158</v>
      </c>
      <c r="M354" t="s">
        <v>1159</v>
      </c>
      <c r="N354" t="s">
        <v>1344</v>
      </c>
      <c r="O354">
        <v>54</v>
      </c>
      <c r="P354">
        <v>1684749</v>
      </c>
      <c r="Q354">
        <v>1</v>
      </c>
      <c r="R354" t="s">
        <v>1050</v>
      </c>
      <c r="S354">
        <v>1104387</v>
      </c>
      <c r="T354">
        <v>2</v>
      </c>
      <c r="W354" t="s">
        <v>1050</v>
      </c>
      <c r="Z354" t="s">
        <v>3357</v>
      </c>
      <c r="AB354" t="s">
        <v>3358</v>
      </c>
      <c r="AC354" t="s">
        <v>3358</v>
      </c>
      <c r="AD354">
        <v>5</v>
      </c>
      <c r="AE354">
        <v>0</v>
      </c>
      <c r="AF354">
        <v>1.2523029446303701E-3</v>
      </c>
      <c r="AG354">
        <v>2712</v>
      </c>
      <c r="AH354">
        <v>5</v>
      </c>
      <c r="AI354">
        <v>1.2062529623028701E-3</v>
      </c>
      <c r="AJ354" t="s">
        <v>1052</v>
      </c>
      <c r="AK354" t="s">
        <v>1053</v>
      </c>
      <c r="AL354" t="b">
        <v>0</v>
      </c>
    </row>
    <row r="355" spans="1:38" x14ac:dyDescent="0.2">
      <c r="A355">
        <v>402</v>
      </c>
      <c r="B355" t="s">
        <v>3359</v>
      </c>
      <c r="C355" t="s">
        <v>3360</v>
      </c>
      <c r="D355" t="s">
        <v>3361</v>
      </c>
      <c r="E355" t="s">
        <v>3362</v>
      </c>
      <c r="F355">
        <v>2001</v>
      </c>
      <c r="G355" t="s">
        <v>1045</v>
      </c>
      <c r="H355" t="s">
        <v>1046</v>
      </c>
      <c r="I355" t="s">
        <v>324</v>
      </c>
      <c r="K355" t="s">
        <v>14</v>
      </c>
      <c r="L355" t="s">
        <v>1059</v>
      </c>
      <c r="M355" t="s">
        <v>1060</v>
      </c>
      <c r="N355" t="s">
        <v>1531</v>
      </c>
      <c r="O355">
        <v>36</v>
      </c>
      <c r="P355">
        <v>32155995</v>
      </c>
      <c r="Q355">
        <v>1</v>
      </c>
      <c r="R355" t="s">
        <v>3363</v>
      </c>
      <c r="W355" t="s">
        <v>1050</v>
      </c>
      <c r="X355">
        <v>26589524</v>
      </c>
      <c r="Y355">
        <v>1</v>
      </c>
      <c r="Z355" t="s">
        <v>3364</v>
      </c>
      <c r="AA355" t="s">
        <v>305</v>
      </c>
      <c r="AB355" t="s">
        <v>3365</v>
      </c>
      <c r="AC355" t="s">
        <v>3365</v>
      </c>
      <c r="AD355">
        <v>8</v>
      </c>
      <c r="AE355">
        <v>0</v>
      </c>
      <c r="AF355">
        <v>1.72775012030124E-3</v>
      </c>
      <c r="AG355">
        <v>476</v>
      </c>
      <c r="AH355">
        <v>8</v>
      </c>
      <c r="AI355">
        <v>1.7835594476630801E-3</v>
      </c>
      <c r="AJ355" t="s">
        <v>1052</v>
      </c>
      <c r="AK355" t="s">
        <v>1063</v>
      </c>
      <c r="AL355" t="b">
        <v>0</v>
      </c>
    </row>
    <row r="356" spans="1:38" x14ac:dyDescent="0.2">
      <c r="A356">
        <v>403</v>
      </c>
      <c r="B356" t="s">
        <v>3366</v>
      </c>
      <c r="C356" t="s">
        <v>3367</v>
      </c>
      <c r="D356" t="s">
        <v>3368</v>
      </c>
      <c r="E356" t="s">
        <v>3369</v>
      </c>
      <c r="F356">
        <v>1982</v>
      </c>
      <c r="G356" t="s">
        <v>1045</v>
      </c>
      <c r="H356" t="s">
        <v>1046</v>
      </c>
      <c r="I356" t="s">
        <v>3370</v>
      </c>
      <c r="J356" t="s">
        <v>537</v>
      </c>
      <c r="K356" t="s">
        <v>6</v>
      </c>
      <c r="L356" t="s">
        <v>1096</v>
      </c>
      <c r="M356" t="s">
        <v>1097</v>
      </c>
      <c r="N356" t="s">
        <v>3273</v>
      </c>
      <c r="O356">
        <v>8</v>
      </c>
      <c r="R356" t="s">
        <v>1050</v>
      </c>
      <c r="W356" t="s">
        <v>1050</v>
      </c>
      <c r="Z356" t="s">
        <v>1050</v>
      </c>
      <c r="AB356" t="s">
        <v>3371</v>
      </c>
      <c r="AC356" t="s">
        <v>3371</v>
      </c>
      <c r="AD356">
        <v>2</v>
      </c>
      <c r="AE356">
        <v>0</v>
      </c>
      <c r="AF356">
        <v>3.8734268456215598E-4</v>
      </c>
      <c r="AG356">
        <v>0</v>
      </c>
      <c r="AH356">
        <v>1</v>
      </c>
      <c r="AI356">
        <v>7.3194822760490102E-4</v>
      </c>
      <c r="AJ356" t="s">
        <v>1052</v>
      </c>
      <c r="AK356" t="s">
        <v>1063</v>
      </c>
      <c r="AL356" t="b">
        <v>0</v>
      </c>
    </row>
    <row r="357" spans="1:38" x14ac:dyDescent="0.2">
      <c r="A357">
        <v>404</v>
      </c>
      <c r="B357" t="s">
        <v>3372</v>
      </c>
      <c r="C357" t="s">
        <v>3373</v>
      </c>
      <c r="D357" t="s">
        <v>3374</v>
      </c>
      <c r="E357" t="s">
        <v>3375</v>
      </c>
      <c r="F357">
        <v>2005</v>
      </c>
      <c r="G357" t="s">
        <v>1089</v>
      </c>
      <c r="H357" t="s">
        <v>1046</v>
      </c>
      <c r="I357" t="s">
        <v>3376</v>
      </c>
      <c r="J357" t="s">
        <v>269</v>
      </c>
      <c r="K357" t="s">
        <v>6</v>
      </c>
      <c r="L357" t="s">
        <v>1158</v>
      </c>
      <c r="M357" t="s">
        <v>1159</v>
      </c>
      <c r="N357" t="s">
        <v>1344</v>
      </c>
      <c r="O357">
        <v>55</v>
      </c>
      <c r="R357" t="s">
        <v>1050</v>
      </c>
      <c r="U357">
        <v>3000000</v>
      </c>
      <c r="V357">
        <v>1</v>
      </c>
      <c r="W357" t="s">
        <v>3377</v>
      </c>
      <c r="Z357" t="s">
        <v>1050</v>
      </c>
      <c r="AA357" t="s">
        <v>9</v>
      </c>
      <c r="AB357" t="s">
        <v>3378</v>
      </c>
      <c r="AC357" t="s">
        <v>3378</v>
      </c>
      <c r="AD357">
        <v>4</v>
      </c>
      <c r="AE357">
        <v>0</v>
      </c>
      <c r="AF357">
        <v>1.2550463921071099E-3</v>
      </c>
      <c r="AG357">
        <v>736</v>
      </c>
      <c r="AH357">
        <v>5</v>
      </c>
      <c r="AI357">
        <v>1.2636796781566001E-3</v>
      </c>
      <c r="AJ357" t="s">
        <v>1052</v>
      </c>
      <c r="AK357" t="s">
        <v>1053</v>
      </c>
      <c r="AL357" t="b">
        <v>0</v>
      </c>
    </row>
    <row r="358" spans="1:38" x14ac:dyDescent="0.2">
      <c r="A358">
        <v>405</v>
      </c>
      <c r="B358" t="s">
        <v>3379</v>
      </c>
      <c r="C358" t="s">
        <v>3380</v>
      </c>
      <c r="D358" t="s">
        <v>3381</v>
      </c>
      <c r="E358" t="s">
        <v>3382</v>
      </c>
      <c r="F358">
        <v>2004</v>
      </c>
      <c r="G358" t="s">
        <v>1045</v>
      </c>
      <c r="H358" t="s">
        <v>1046</v>
      </c>
      <c r="I358" t="s">
        <v>3383</v>
      </c>
      <c r="J358" t="s">
        <v>1424</v>
      </c>
      <c r="K358" t="s">
        <v>1425</v>
      </c>
      <c r="L358" t="s">
        <v>1106</v>
      </c>
      <c r="M358" t="s">
        <v>1107</v>
      </c>
      <c r="N358" t="s">
        <v>1108</v>
      </c>
      <c r="O358">
        <v>59</v>
      </c>
      <c r="R358" t="s">
        <v>1050</v>
      </c>
      <c r="W358" t="s">
        <v>1050</v>
      </c>
      <c r="Z358" t="s">
        <v>1050</v>
      </c>
      <c r="AB358" t="s">
        <v>3384</v>
      </c>
      <c r="AC358" t="s">
        <v>3384</v>
      </c>
      <c r="AD358">
        <v>11</v>
      </c>
      <c r="AE358">
        <v>0</v>
      </c>
      <c r="AF358">
        <v>2.6206065194443601E-3</v>
      </c>
      <c r="AG358">
        <v>70</v>
      </c>
      <c r="AH358">
        <v>37</v>
      </c>
      <c r="AI358">
        <v>2.05714456948443E-3</v>
      </c>
      <c r="AJ358" t="s">
        <v>1052</v>
      </c>
      <c r="AK358" t="s">
        <v>1053</v>
      </c>
      <c r="AL358" t="b">
        <v>0</v>
      </c>
    </row>
    <row r="359" spans="1:38" x14ac:dyDescent="0.2">
      <c r="A359">
        <v>406</v>
      </c>
      <c r="B359" t="s">
        <v>3385</v>
      </c>
      <c r="C359" t="s">
        <v>3386</v>
      </c>
      <c r="D359" t="s">
        <v>3387</v>
      </c>
      <c r="E359" t="s">
        <v>3388</v>
      </c>
      <c r="F359">
        <v>1972</v>
      </c>
      <c r="G359" t="s">
        <v>1045</v>
      </c>
      <c r="H359" t="s">
        <v>1046</v>
      </c>
      <c r="I359" t="s">
        <v>3389</v>
      </c>
      <c r="J359" t="s">
        <v>781</v>
      </c>
      <c r="K359" t="s">
        <v>6</v>
      </c>
      <c r="L359" t="s">
        <v>1083</v>
      </c>
      <c r="M359" t="s">
        <v>1084</v>
      </c>
      <c r="N359" t="s">
        <v>1084</v>
      </c>
      <c r="O359">
        <v>13</v>
      </c>
      <c r="R359" t="s">
        <v>1050</v>
      </c>
      <c r="W359" t="s">
        <v>1050</v>
      </c>
      <c r="Z359" t="s">
        <v>1050</v>
      </c>
      <c r="AB359" t="s">
        <v>3390</v>
      </c>
      <c r="AC359" t="s">
        <v>3390</v>
      </c>
      <c r="AD359">
        <v>10</v>
      </c>
      <c r="AE359">
        <v>9.9999999999999895E-2</v>
      </c>
      <c r="AF359">
        <v>2.1970559841363799E-3</v>
      </c>
      <c r="AG359">
        <v>9690</v>
      </c>
      <c r="AH359">
        <v>22</v>
      </c>
      <c r="AI359">
        <v>1.92805565154428E-3</v>
      </c>
      <c r="AJ359" t="s">
        <v>1052</v>
      </c>
      <c r="AK359" t="s">
        <v>1063</v>
      </c>
      <c r="AL359" t="b">
        <v>0</v>
      </c>
    </row>
    <row r="360" spans="1:38" x14ac:dyDescent="0.2">
      <c r="A360">
        <v>407</v>
      </c>
      <c r="B360" t="s">
        <v>315</v>
      </c>
      <c r="C360" t="s">
        <v>316</v>
      </c>
      <c r="D360" t="s">
        <v>3391</v>
      </c>
      <c r="E360" t="s">
        <v>3392</v>
      </c>
      <c r="G360" t="s">
        <v>1089</v>
      </c>
      <c r="H360" t="s">
        <v>1095</v>
      </c>
      <c r="I360" t="s">
        <v>84</v>
      </c>
      <c r="J360" t="s">
        <v>32</v>
      </c>
      <c r="K360" t="s">
        <v>16</v>
      </c>
      <c r="L360" t="s">
        <v>1122</v>
      </c>
      <c r="M360" t="s">
        <v>1123</v>
      </c>
      <c r="N360" t="s">
        <v>1124</v>
      </c>
      <c r="O360">
        <v>59</v>
      </c>
      <c r="P360">
        <v>10246124</v>
      </c>
      <c r="Q360">
        <v>13</v>
      </c>
      <c r="R360" t="s">
        <v>3393</v>
      </c>
      <c r="W360" t="s">
        <v>3394</v>
      </c>
      <c r="Z360" t="s">
        <v>3395</v>
      </c>
      <c r="AB360" t="s">
        <v>3396</v>
      </c>
      <c r="AC360" t="s">
        <v>3397</v>
      </c>
      <c r="AD360">
        <v>7</v>
      </c>
      <c r="AE360">
        <v>0</v>
      </c>
      <c r="AF360">
        <v>1.41098360112836E-3</v>
      </c>
      <c r="AG360">
        <v>210</v>
      </c>
      <c r="AH360">
        <v>13</v>
      </c>
      <c r="AI360">
        <v>1.4143787118363501E-3</v>
      </c>
      <c r="AJ360" t="s">
        <v>1052</v>
      </c>
      <c r="AK360" t="s">
        <v>1053</v>
      </c>
      <c r="AL360" t="b">
        <v>0</v>
      </c>
    </row>
    <row r="361" spans="1:38" x14ac:dyDescent="0.2">
      <c r="A361">
        <v>409</v>
      </c>
      <c r="B361" t="s">
        <v>3398</v>
      </c>
      <c r="C361" t="s">
        <v>3399</v>
      </c>
      <c r="E361" t="s">
        <v>3400</v>
      </c>
      <c r="G361" t="s">
        <v>1089</v>
      </c>
      <c r="H361" t="s">
        <v>1046</v>
      </c>
      <c r="J361" t="s">
        <v>3401</v>
      </c>
      <c r="K361" t="s">
        <v>14</v>
      </c>
      <c r="L361" t="s">
        <v>1115</v>
      </c>
      <c r="M361" t="s">
        <v>1116</v>
      </c>
      <c r="N361" t="s">
        <v>1360</v>
      </c>
      <c r="O361">
        <v>13</v>
      </c>
      <c r="R361" t="s">
        <v>1050</v>
      </c>
      <c r="S361">
        <v>127052490</v>
      </c>
      <c r="T361">
        <v>1</v>
      </c>
      <c r="W361" t="s">
        <v>3402</v>
      </c>
      <c r="Z361" t="s">
        <v>1050</v>
      </c>
      <c r="AB361" t="s">
        <v>3403</v>
      </c>
      <c r="AC361" t="s">
        <v>3403</v>
      </c>
      <c r="AD361">
        <v>2</v>
      </c>
      <c r="AE361">
        <v>0.5</v>
      </c>
      <c r="AF361">
        <v>4.0257138931416902E-4</v>
      </c>
      <c r="AG361">
        <v>540</v>
      </c>
      <c r="AH361">
        <v>0</v>
      </c>
      <c r="AI361">
        <v>6.3844003135061697E-4</v>
      </c>
      <c r="AJ361" t="s">
        <v>1052</v>
      </c>
      <c r="AK361" t="s">
        <v>1063</v>
      </c>
      <c r="AL361" t="b">
        <v>0</v>
      </c>
    </row>
    <row r="362" spans="1:38" x14ac:dyDescent="0.2">
      <c r="A362">
        <v>411</v>
      </c>
      <c r="B362" t="s">
        <v>3404</v>
      </c>
      <c r="C362" t="s">
        <v>3405</v>
      </c>
      <c r="D362" t="s">
        <v>3406</v>
      </c>
      <c r="E362" t="s">
        <v>3407</v>
      </c>
      <c r="F362">
        <v>1985</v>
      </c>
      <c r="G362" t="s">
        <v>1045</v>
      </c>
      <c r="H362" t="s">
        <v>1046</v>
      </c>
      <c r="I362" t="s">
        <v>2990</v>
      </c>
      <c r="J362" t="s">
        <v>48</v>
      </c>
      <c r="K362" t="s">
        <v>6</v>
      </c>
      <c r="L362" t="s">
        <v>1221</v>
      </c>
      <c r="M362" t="s">
        <v>1222</v>
      </c>
      <c r="N362" t="s">
        <v>1585</v>
      </c>
      <c r="O362">
        <v>59</v>
      </c>
      <c r="R362" t="s">
        <v>1050</v>
      </c>
      <c r="T362">
        <v>1</v>
      </c>
      <c r="U362">
        <v>11301607</v>
      </c>
      <c r="V362">
        <v>1</v>
      </c>
      <c r="W362" t="s">
        <v>1050</v>
      </c>
      <c r="Z362" t="s">
        <v>3408</v>
      </c>
      <c r="AA362" t="s">
        <v>9</v>
      </c>
      <c r="AB362" t="s">
        <v>3409</v>
      </c>
      <c r="AC362" t="s">
        <v>3409</v>
      </c>
      <c r="AD362">
        <v>7</v>
      </c>
      <c r="AE362">
        <v>0.14285714285714199</v>
      </c>
      <c r="AF362">
        <v>1.5507027122138601E-3</v>
      </c>
      <c r="AG362">
        <v>72</v>
      </c>
      <c r="AH362">
        <v>15</v>
      </c>
      <c r="AI362">
        <v>1.5844877105856399E-3</v>
      </c>
      <c r="AJ362" t="s">
        <v>1052</v>
      </c>
      <c r="AK362" t="s">
        <v>1135</v>
      </c>
      <c r="AL362" t="b">
        <v>0</v>
      </c>
    </row>
    <row r="363" spans="1:38" x14ac:dyDescent="0.2">
      <c r="A363">
        <v>412</v>
      </c>
      <c r="B363" t="s">
        <v>713</v>
      </c>
      <c r="C363" t="s">
        <v>714</v>
      </c>
      <c r="D363" t="s">
        <v>3410</v>
      </c>
      <c r="E363" t="s">
        <v>3411</v>
      </c>
      <c r="F363">
        <v>2010</v>
      </c>
      <c r="G363" t="s">
        <v>1045</v>
      </c>
      <c r="H363" t="s">
        <v>1046</v>
      </c>
      <c r="I363" t="s">
        <v>716</v>
      </c>
      <c r="J363" t="s">
        <v>715</v>
      </c>
      <c r="K363" t="s">
        <v>6</v>
      </c>
      <c r="L363" t="s">
        <v>1221</v>
      </c>
      <c r="M363" t="s">
        <v>1222</v>
      </c>
      <c r="N363" t="s">
        <v>1223</v>
      </c>
      <c r="O363">
        <v>59</v>
      </c>
      <c r="P363">
        <v>39000000</v>
      </c>
      <c r="Q363">
        <v>3</v>
      </c>
      <c r="R363" t="s">
        <v>3412</v>
      </c>
      <c r="T363">
        <v>1</v>
      </c>
      <c r="W363" t="s">
        <v>1050</v>
      </c>
      <c r="Z363" t="s">
        <v>1050</v>
      </c>
      <c r="AB363" t="s">
        <v>3413</v>
      </c>
      <c r="AC363" t="s">
        <v>3414</v>
      </c>
      <c r="AD363">
        <v>6</v>
      </c>
      <c r="AE363">
        <v>0</v>
      </c>
      <c r="AF363">
        <v>1.2748765136489299E-3</v>
      </c>
      <c r="AG363">
        <v>1331</v>
      </c>
      <c r="AH363">
        <v>9</v>
      </c>
      <c r="AI363">
        <v>1.50351304479246E-3</v>
      </c>
      <c r="AJ363" t="s">
        <v>1052</v>
      </c>
      <c r="AK363" t="s">
        <v>1135</v>
      </c>
      <c r="AL363" t="b">
        <v>0</v>
      </c>
    </row>
    <row r="364" spans="1:38" x14ac:dyDescent="0.2">
      <c r="A364">
        <v>413</v>
      </c>
      <c r="B364" t="s">
        <v>3415</v>
      </c>
      <c r="C364" t="s">
        <v>3416</v>
      </c>
      <c r="D364" t="s">
        <v>3417</v>
      </c>
      <c r="E364" t="s">
        <v>3418</v>
      </c>
      <c r="G364" t="s">
        <v>1045</v>
      </c>
      <c r="H364" t="s">
        <v>1046</v>
      </c>
      <c r="I364" t="s">
        <v>3419</v>
      </c>
      <c r="J364" t="s">
        <v>3419</v>
      </c>
      <c r="K364" t="s">
        <v>68</v>
      </c>
      <c r="L364" t="s">
        <v>1122</v>
      </c>
      <c r="M364" t="s">
        <v>1123</v>
      </c>
      <c r="N364" t="s">
        <v>1389</v>
      </c>
      <c r="O364">
        <v>10</v>
      </c>
      <c r="R364" t="s">
        <v>1050</v>
      </c>
      <c r="T364">
        <v>1</v>
      </c>
      <c r="W364" t="s">
        <v>1050</v>
      </c>
      <c r="Z364" t="s">
        <v>1050</v>
      </c>
      <c r="AB364" t="s">
        <v>3420</v>
      </c>
      <c r="AC364" t="s">
        <v>3421</v>
      </c>
      <c r="AD364">
        <v>5</v>
      </c>
      <c r="AE364">
        <v>0.19999999999999901</v>
      </c>
      <c r="AF364">
        <v>1.23380044824634E-3</v>
      </c>
      <c r="AG364">
        <v>2977</v>
      </c>
      <c r="AH364">
        <v>6</v>
      </c>
      <c r="AI364">
        <v>1.43342642405497E-3</v>
      </c>
      <c r="AJ364" t="s">
        <v>1052</v>
      </c>
      <c r="AK364" t="s">
        <v>1053</v>
      </c>
      <c r="AL364" t="b">
        <v>0</v>
      </c>
    </row>
    <row r="365" spans="1:38" x14ac:dyDescent="0.2">
      <c r="A365">
        <v>414</v>
      </c>
      <c r="B365" s="2" t="s">
        <v>3422</v>
      </c>
      <c r="C365" t="s">
        <v>3423</v>
      </c>
      <c r="D365" t="s">
        <v>3424</v>
      </c>
      <c r="E365" t="s">
        <v>3425</v>
      </c>
      <c r="F365">
        <v>1984</v>
      </c>
      <c r="G365" t="s">
        <v>1045</v>
      </c>
      <c r="H365" t="s">
        <v>1046</v>
      </c>
      <c r="I365" t="s">
        <v>3426</v>
      </c>
      <c r="J365" t="s">
        <v>3427</v>
      </c>
      <c r="K365" t="s">
        <v>38</v>
      </c>
      <c r="L365" t="s">
        <v>1059</v>
      </c>
      <c r="M365" t="s">
        <v>1060</v>
      </c>
      <c r="N365" t="s">
        <v>1243</v>
      </c>
      <c r="O365">
        <v>5</v>
      </c>
      <c r="R365" t="s">
        <v>1050</v>
      </c>
      <c r="W365" t="s">
        <v>1050</v>
      </c>
      <c r="Z365" t="s">
        <v>1050</v>
      </c>
      <c r="AB365" t="s">
        <v>3428</v>
      </c>
      <c r="AC365" t="s">
        <v>3428</v>
      </c>
      <c r="AD365">
        <v>4</v>
      </c>
      <c r="AE365">
        <v>0.25</v>
      </c>
      <c r="AF365">
        <v>8.0429659994832596E-4</v>
      </c>
      <c r="AG365">
        <v>563</v>
      </c>
      <c r="AH365">
        <v>2</v>
      </c>
      <c r="AI365">
        <v>1.0844938062611401E-3</v>
      </c>
      <c r="AJ365" t="s">
        <v>1052</v>
      </c>
      <c r="AK365" t="s">
        <v>1063</v>
      </c>
      <c r="AL365" t="b">
        <v>0</v>
      </c>
    </row>
    <row r="366" spans="1:38" x14ac:dyDescent="0.2">
      <c r="A366">
        <v>415</v>
      </c>
      <c r="B366" t="s">
        <v>3429</v>
      </c>
      <c r="C366" t="s">
        <v>3430</v>
      </c>
      <c r="E366" t="s">
        <v>3431</v>
      </c>
      <c r="F366">
        <v>2005</v>
      </c>
      <c r="G366" t="s">
        <v>1089</v>
      </c>
      <c r="H366" t="s">
        <v>1046</v>
      </c>
      <c r="I366" t="s">
        <v>41</v>
      </c>
      <c r="J366" t="s">
        <v>42</v>
      </c>
      <c r="K366" t="s">
        <v>43</v>
      </c>
      <c r="L366" t="s">
        <v>1074</v>
      </c>
      <c r="M366" t="s">
        <v>1075</v>
      </c>
      <c r="N366" t="s">
        <v>1298</v>
      </c>
      <c r="O366">
        <v>15</v>
      </c>
      <c r="R366" t="s">
        <v>1050</v>
      </c>
      <c r="U366">
        <v>9545186</v>
      </c>
      <c r="V366">
        <v>1</v>
      </c>
      <c r="W366" t="s">
        <v>3432</v>
      </c>
      <c r="Z366" t="s">
        <v>1050</v>
      </c>
      <c r="AA366" t="s">
        <v>9</v>
      </c>
      <c r="AB366" t="s">
        <v>3433</v>
      </c>
      <c r="AC366" t="s">
        <v>3433</v>
      </c>
      <c r="AD366">
        <v>5</v>
      </c>
      <c r="AE366">
        <v>0</v>
      </c>
      <c r="AF366">
        <v>1.2331891610071501E-3</v>
      </c>
      <c r="AG366">
        <v>1597</v>
      </c>
      <c r="AH366">
        <v>5</v>
      </c>
      <c r="AI366">
        <v>1.4904072317038801E-3</v>
      </c>
      <c r="AJ366" t="s">
        <v>1052</v>
      </c>
      <c r="AK366" t="s">
        <v>1053</v>
      </c>
      <c r="AL366" t="b">
        <v>0</v>
      </c>
    </row>
    <row r="367" spans="1:38" x14ac:dyDescent="0.2">
      <c r="A367">
        <v>416</v>
      </c>
      <c r="B367" t="s">
        <v>108</v>
      </c>
      <c r="C367" t="s">
        <v>109</v>
      </c>
      <c r="E367" t="s">
        <v>3434</v>
      </c>
      <c r="G367" t="s">
        <v>1089</v>
      </c>
      <c r="H367" t="s">
        <v>1046</v>
      </c>
      <c r="K367" t="s">
        <v>69</v>
      </c>
      <c r="L367" t="s">
        <v>1106</v>
      </c>
      <c r="M367" t="s">
        <v>1107</v>
      </c>
      <c r="N367" t="s">
        <v>1426</v>
      </c>
      <c r="O367">
        <v>57</v>
      </c>
      <c r="R367" t="s">
        <v>1050</v>
      </c>
      <c r="U367">
        <v>40593894</v>
      </c>
      <c r="V367">
        <v>2</v>
      </c>
      <c r="W367" t="s">
        <v>3435</v>
      </c>
      <c r="Z367" t="s">
        <v>1050</v>
      </c>
      <c r="AA367" t="s">
        <v>9</v>
      </c>
      <c r="AB367" t="s">
        <v>3436</v>
      </c>
      <c r="AC367" t="s">
        <v>3436</v>
      </c>
      <c r="AD367">
        <v>9</v>
      </c>
      <c r="AE367">
        <v>0.33333333333333298</v>
      </c>
      <c r="AF367">
        <v>1.7816738392020901E-3</v>
      </c>
      <c r="AG367">
        <v>9320</v>
      </c>
      <c r="AH367">
        <v>7</v>
      </c>
      <c r="AI367">
        <v>1.9365812463466099E-3</v>
      </c>
      <c r="AJ367" t="s">
        <v>1052</v>
      </c>
      <c r="AK367" t="s">
        <v>1053</v>
      </c>
      <c r="AL367" t="b">
        <v>0</v>
      </c>
    </row>
    <row r="368" spans="1:38" x14ac:dyDescent="0.2">
      <c r="A368">
        <v>417</v>
      </c>
      <c r="B368" t="s">
        <v>751</v>
      </c>
      <c r="C368" t="s">
        <v>752</v>
      </c>
      <c r="D368" t="s">
        <v>3437</v>
      </c>
      <c r="E368" t="s">
        <v>3438</v>
      </c>
      <c r="F368">
        <v>1994</v>
      </c>
      <c r="G368" t="s">
        <v>1045</v>
      </c>
      <c r="H368" t="s">
        <v>1046</v>
      </c>
      <c r="I368" t="s">
        <v>608</v>
      </c>
      <c r="J368" t="s">
        <v>13</v>
      </c>
      <c r="K368" t="s">
        <v>6</v>
      </c>
      <c r="L368" t="s">
        <v>1047</v>
      </c>
      <c r="M368" t="s">
        <v>1048</v>
      </c>
      <c r="N368" t="s">
        <v>1049</v>
      </c>
      <c r="O368">
        <v>56</v>
      </c>
      <c r="P368">
        <v>110100000</v>
      </c>
      <c r="Q368">
        <v>1</v>
      </c>
      <c r="R368" t="s">
        <v>3439</v>
      </c>
      <c r="T368">
        <v>1</v>
      </c>
      <c r="V368">
        <v>1</v>
      </c>
      <c r="W368" t="s">
        <v>1050</v>
      </c>
      <c r="Z368" t="s">
        <v>1050</v>
      </c>
      <c r="AA368" t="s">
        <v>9</v>
      </c>
      <c r="AB368" t="s">
        <v>3440</v>
      </c>
      <c r="AC368" t="s">
        <v>3441</v>
      </c>
      <c r="AD368">
        <v>9</v>
      </c>
      <c r="AE368">
        <v>0</v>
      </c>
      <c r="AF368">
        <v>2.7108208722882599E-3</v>
      </c>
      <c r="AG368">
        <v>1662</v>
      </c>
      <c r="AH368">
        <v>15</v>
      </c>
      <c r="AI368">
        <v>2.1612452012314798E-3</v>
      </c>
      <c r="AJ368" t="s">
        <v>1052</v>
      </c>
      <c r="AK368" t="s">
        <v>1053</v>
      </c>
      <c r="AL368" t="b">
        <v>0</v>
      </c>
    </row>
    <row r="369" spans="1:38" x14ac:dyDescent="0.2">
      <c r="A369">
        <v>418</v>
      </c>
      <c r="B369" t="s">
        <v>3442</v>
      </c>
      <c r="C369" t="s">
        <v>3443</v>
      </c>
      <c r="D369" t="s">
        <v>3444</v>
      </c>
      <c r="E369" t="s">
        <v>3445</v>
      </c>
      <c r="F369">
        <v>1930</v>
      </c>
      <c r="G369" t="s">
        <v>1089</v>
      </c>
      <c r="H369" t="s">
        <v>1046</v>
      </c>
      <c r="I369" t="s">
        <v>3446</v>
      </c>
      <c r="J369" t="s">
        <v>3447</v>
      </c>
      <c r="K369" t="s">
        <v>5</v>
      </c>
      <c r="L369" t="s">
        <v>1115</v>
      </c>
      <c r="M369" t="s">
        <v>1116</v>
      </c>
      <c r="N369" t="s">
        <v>1117</v>
      </c>
      <c r="O369">
        <v>13</v>
      </c>
      <c r="R369" t="s">
        <v>1050</v>
      </c>
      <c r="W369" t="s">
        <v>3448</v>
      </c>
      <c r="Z369" t="s">
        <v>1050</v>
      </c>
      <c r="AB369" t="s">
        <v>3449</v>
      </c>
      <c r="AC369" t="s">
        <v>3449</v>
      </c>
      <c r="AD369">
        <v>6</v>
      </c>
      <c r="AE369">
        <v>0</v>
      </c>
      <c r="AF369">
        <v>1.2327970200199101E-3</v>
      </c>
      <c r="AG369">
        <v>1312</v>
      </c>
      <c r="AH369">
        <v>5</v>
      </c>
      <c r="AI369">
        <v>1.83140812929865E-3</v>
      </c>
      <c r="AJ369" t="s">
        <v>1052</v>
      </c>
      <c r="AK369" t="s">
        <v>1063</v>
      </c>
      <c r="AL369" t="b">
        <v>0</v>
      </c>
    </row>
    <row r="370" spans="1:38" x14ac:dyDescent="0.2">
      <c r="A370">
        <v>420</v>
      </c>
      <c r="B370" t="s">
        <v>3450</v>
      </c>
      <c r="C370" t="s">
        <v>3451</v>
      </c>
      <c r="D370" t="s">
        <v>3452</v>
      </c>
      <c r="E370" t="s">
        <v>3453</v>
      </c>
      <c r="F370">
        <v>1991</v>
      </c>
      <c r="G370" t="s">
        <v>1045</v>
      </c>
      <c r="H370" t="s">
        <v>1046</v>
      </c>
      <c r="I370" t="s">
        <v>3454</v>
      </c>
      <c r="J370" t="s">
        <v>441</v>
      </c>
      <c r="K370" t="s">
        <v>440</v>
      </c>
      <c r="L370" t="s">
        <v>1096</v>
      </c>
      <c r="M370" t="s">
        <v>1097</v>
      </c>
      <c r="N370" t="s">
        <v>1098</v>
      </c>
      <c r="O370">
        <v>6</v>
      </c>
      <c r="R370" t="s">
        <v>1050</v>
      </c>
      <c r="W370" t="s">
        <v>1050</v>
      </c>
      <c r="Z370" t="s">
        <v>1050</v>
      </c>
      <c r="AB370" t="s">
        <v>3455</v>
      </c>
      <c r="AC370" t="s">
        <v>3456</v>
      </c>
      <c r="AD370">
        <v>11</v>
      </c>
      <c r="AE370">
        <v>0</v>
      </c>
      <c r="AF370">
        <v>2.4235536237693302E-3</v>
      </c>
      <c r="AG370">
        <v>979</v>
      </c>
      <c r="AH370">
        <v>24</v>
      </c>
      <c r="AI370">
        <v>2.3632318754172798E-3</v>
      </c>
      <c r="AJ370" t="s">
        <v>1052</v>
      </c>
      <c r="AK370" t="s">
        <v>1063</v>
      </c>
      <c r="AL370" t="b">
        <v>0</v>
      </c>
    </row>
    <row r="371" spans="1:38" x14ac:dyDescent="0.2">
      <c r="A371">
        <v>421</v>
      </c>
      <c r="B371" t="s">
        <v>869</v>
      </c>
      <c r="C371" t="s">
        <v>870</v>
      </c>
      <c r="D371" t="s">
        <v>3457</v>
      </c>
      <c r="E371" t="s">
        <v>3458</v>
      </c>
      <c r="F371">
        <v>2006</v>
      </c>
      <c r="G371" t="s">
        <v>1045</v>
      </c>
      <c r="H371" t="s">
        <v>1046</v>
      </c>
      <c r="I371" t="s">
        <v>871</v>
      </c>
      <c r="J371" t="s">
        <v>15</v>
      </c>
      <c r="K371" t="s">
        <v>16</v>
      </c>
      <c r="L371" t="s">
        <v>1158</v>
      </c>
      <c r="M371" t="s">
        <v>1159</v>
      </c>
      <c r="N371" t="s">
        <v>2795</v>
      </c>
      <c r="O371">
        <v>56</v>
      </c>
      <c r="R371" t="s">
        <v>1050</v>
      </c>
      <c r="T371">
        <v>1</v>
      </c>
      <c r="U371">
        <v>34000000</v>
      </c>
      <c r="V371">
        <v>1</v>
      </c>
      <c r="W371" t="s">
        <v>1050</v>
      </c>
      <c r="Z371" t="s">
        <v>1050</v>
      </c>
      <c r="AA371" t="s">
        <v>9</v>
      </c>
      <c r="AB371" t="s">
        <v>3459</v>
      </c>
      <c r="AC371" t="s">
        <v>3460</v>
      </c>
      <c r="AD371">
        <v>6</v>
      </c>
      <c r="AE371">
        <v>0</v>
      </c>
      <c r="AF371">
        <v>1.9578345110116699E-3</v>
      </c>
      <c r="AG371">
        <v>3091</v>
      </c>
      <c r="AH371">
        <v>9</v>
      </c>
      <c r="AI371">
        <v>1.74751709464158E-3</v>
      </c>
      <c r="AJ371" t="s">
        <v>1052</v>
      </c>
      <c r="AK371" t="s">
        <v>1053</v>
      </c>
      <c r="AL371" t="b">
        <v>0</v>
      </c>
    </row>
    <row r="372" spans="1:38" x14ac:dyDescent="0.2">
      <c r="A372">
        <v>422</v>
      </c>
      <c r="B372" t="s">
        <v>3461</v>
      </c>
      <c r="C372" t="s">
        <v>3462</v>
      </c>
      <c r="D372" t="s">
        <v>3463</v>
      </c>
      <c r="E372" t="s">
        <v>3464</v>
      </c>
      <c r="F372">
        <v>1993</v>
      </c>
      <c r="G372" t="s">
        <v>1089</v>
      </c>
      <c r="H372" t="s">
        <v>1046</v>
      </c>
      <c r="I372" t="s">
        <v>3465</v>
      </c>
      <c r="J372" t="s">
        <v>3466</v>
      </c>
      <c r="K372" t="s">
        <v>5</v>
      </c>
      <c r="L372" t="s">
        <v>1047</v>
      </c>
      <c r="M372" t="s">
        <v>1048</v>
      </c>
      <c r="N372" t="s">
        <v>1843</v>
      </c>
      <c r="O372">
        <v>59</v>
      </c>
      <c r="R372" t="s">
        <v>1050</v>
      </c>
      <c r="T372">
        <v>3</v>
      </c>
      <c r="V372">
        <v>1</v>
      </c>
      <c r="W372" t="s">
        <v>3467</v>
      </c>
      <c r="Z372" t="s">
        <v>1050</v>
      </c>
      <c r="AA372" t="s">
        <v>9</v>
      </c>
      <c r="AB372" t="s">
        <v>3468</v>
      </c>
      <c r="AC372" t="s">
        <v>3469</v>
      </c>
      <c r="AD372">
        <v>6</v>
      </c>
      <c r="AE372">
        <v>0.33333333333333298</v>
      </c>
      <c r="AF372">
        <v>1.2103348142025101E-3</v>
      </c>
      <c r="AG372">
        <v>3507</v>
      </c>
      <c r="AH372">
        <v>1</v>
      </c>
      <c r="AI372">
        <v>1.2519905571626E-3</v>
      </c>
      <c r="AJ372" t="s">
        <v>1052</v>
      </c>
      <c r="AK372" t="s">
        <v>1053</v>
      </c>
      <c r="AL372" t="b">
        <v>0</v>
      </c>
    </row>
    <row r="373" spans="1:38" x14ac:dyDescent="0.2">
      <c r="A373">
        <v>423</v>
      </c>
      <c r="B373" t="s">
        <v>110</v>
      </c>
      <c r="C373" t="s">
        <v>111</v>
      </c>
      <c r="D373" t="s">
        <v>3470</v>
      </c>
      <c r="E373" t="s">
        <v>3471</v>
      </c>
      <c r="F373">
        <v>1989</v>
      </c>
      <c r="G373" t="s">
        <v>1089</v>
      </c>
      <c r="H373" t="s">
        <v>1046</v>
      </c>
      <c r="I373" t="s">
        <v>57</v>
      </c>
      <c r="J373" t="s">
        <v>58</v>
      </c>
      <c r="K373" t="s">
        <v>43</v>
      </c>
      <c r="L373" t="s">
        <v>1221</v>
      </c>
      <c r="M373" t="s">
        <v>1222</v>
      </c>
      <c r="N373" t="s">
        <v>1585</v>
      </c>
      <c r="O373">
        <v>10</v>
      </c>
      <c r="Q373">
        <v>1</v>
      </c>
      <c r="R373" t="s">
        <v>3472</v>
      </c>
      <c r="T373">
        <v>2</v>
      </c>
      <c r="W373" t="s">
        <v>3473</v>
      </c>
      <c r="Z373" t="s">
        <v>1050</v>
      </c>
      <c r="AB373" t="s">
        <v>3474</v>
      </c>
      <c r="AC373" t="s">
        <v>3475</v>
      </c>
      <c r="AD373">
        <v>11</v>
      </c>
      <c r="AE373">
        <v>0</v>
      </c>
      <c r="AF373">
        <v>2.37456909689732E-3</v>
      </c>
      <c r="AG373">
        <v>2076</v>
      </c>
      <c r="AH373">
        <v>22</v>
      </c>
      <c r="AI373">
        <v>2.5075699789851502E-3</v>
      </c>
      <c r="AJ373" t="s">
        <v>1052</v>
      </c>
      <c r="AK373" t="s">
        <v>1135</v>
      </c>
      <c r="AL373" t="b">
        <v>0</v>
      </c>
    </row>
    <row r="374" spans="1:38" x14ac:dyDescent="0.2">
      <c r="A374">
        <v>424</v>
      </c>
      <c r="B374" t="s">
        <v>886</v>
      </c>
      <c r="C374" t="s">
        <v>887</v>
      </c>
      <c r="D374" t="s">
        <v>3476</v>
      </c>
      <c r="E374" t="s">
        <v>3477</v>
      </c>
      <c r="F374">
        <v>2001</v>
      </c>
      <c r="G374" t="s">
        <v>1089</v>
      </c>
      <c r="H374" t="s">
        <v>1046</v>
      </c>
      <c r="I374" t="s">
        <v>889</v>
      </c>
      <c r="J374" t="s">
        <v>888</v>
      </c>
      <c r="K374" t="s">
        <v>5</v>
      </c>
      <c r="L374" t="s">
        <v>1047</v>
      </c>
      <c r="M374" t="s">
        <v>1048</v>
      </c>
      <c r="N374" t="s">
        <v>1049</v>
      </c>
      <c r="O374">
        <v>16</v>
      </c>
      <c r="R374" t="s">
        <v>1050</v>
      </c>
      <c r="U374">
        <v>31657939</v>
      </c>
      <c r="V374">
        <v>1</v>
      </c>
      <c r="W374" t="s">
        <v>3478</v>
      </c>
      <c r="Z374" t="s">
        <v>1050</v>
      </c>
      <c r="AA374" t="s">
        <v>9</v>
      </c>
      <c r="AB374" t="s">
        <v>3479</v>
      </c>
      <c r="AC374" t="s">
        <v>3480</v>
      </c>
      <c r="AD374">
        <v>6</v>
      </c>
      <c r="AE374">
        <v>0</v>
      </c>
      <c r="AF374">
        <v>1.8725522335720599E-3</v>
      </c>
      <c r="AG374">
        <v>31</v>
      </c>
      <c r="AH374">
        <v>12</v>
      </c>
      <c r="AI374">
        <v>1.4601558898717699E-3</v>
      </c>
      <c r="AJ374" t="s">
        <v>1052</v>
      </c>
      <c r="AK374" t="s">
        <v>1053</v>
      </c>
      <c r="AL374" t="b">
        <v>0</v>
      </c>
    </row>
    <row r="375" spans="1:38" x14ac:dyDescent="0.2">
      <c r="A375">
        <v>425</v>
      </c>
      <c r="B375" t="s">
        <v>3481</v>
      </c>
      <c r="C375" t="s">
        <v>3482</v>
      </c>
      <c r="D375" t="s">
        <v>3483</v>
      </c>
      <c r="E375" t="s">
        <v>3484</v>
      </c>
      <c r="F375">
        <v>1982</v>
      </c>
      <c r="G375" t="s">
        <v>1089</v>
      </c>
      <c r="H375" t="s">
        <v>1046</v>
      </c>
      <c r="I375" t="s">
        <v>64</v>
      </c>
      <c r="J375" t="s">
        <v>15</v>
      </c>
      <c r="K375" t="s">
        <v>16</v>
      </c>
      <c r="L375" t="s">
        <v>1106</v>
      </c>
      <c r="M375" t="s">
        <v>1107</v>
      </c>
      <c r="N375" t="s">
        <v>1215</v>
      </c>
      <c r="O375">
        <v>16</v>
      </c>
      <c r="R375" t="s">
        <v>1050</v>
      </c>
      <c r="V375">
        <v>1</v>
      </c>
      <c r="W375" t="s">
        <v>2213</v>
      </c>
      <c r="Z375" t="s">
        <v>1050</v>
      </c>
      <c r="AA375" t="s">
        <v>9</v>
      </c>
      <c r="AB375" t="s">
        <v>3485</v>
      </c>
      <c r="AC375" t="s">
        <v>3486</v>
      </c>
      <c r="AD375">
        <v>4</v>
      </c>
      <c r="AE375">
        <v>0</v>
      </c>
      <c r="AF375">
        <v>8.0377938640771595E-4</v>
      </c>
      <c r="AG375">
        <v>2014</v>
      </c>
      <c r="AH375">
        <v>1</v>
      </c>
      <c r="AI375">
        <v>1.0437716981905999E-3</v>
      </c>
      <c r="AJ375" t="s">
        <v>1052</v>
      </c>
      <c r="AK375" t="s">
        <v>1053</v>
      </c>
      <c r="AL375" t="b">
        <v>0</v>
      </c>
    </row>
    <row r="376" spans="1:38" ht="409" x14ac:dyDescent="0.2">
      <c r="A376">
        <v>426</v>
      </c>
      <c r="B376" t="s">
        <v>112</v>
      </c>
      <c r="C376" t="s">
        <v>113</v>
      </c>
      <c r="D376" t="s">
        <v>3487</v>
      </c>
      <c r="E376" s="1" t="s">
        <v>3488</v>
      </c>
      <c r="F376">
        <v>2013</v>
      </c>
      <c r="G376" t="s">
        <v>1635</v>
      </c>
      <c r="H376" t="s">
        <v>1046</v>
      </c>
      <c r="I376" t="s">
        <v>30</v>
      </c>
      <c r="J376" t="s">
        <v>31</v>
      </c>
      <c r="K376" t="s">
        <v>16</v>
      </c>
      <c r="L376" t="s">
        <v>1047</v>
      </c>
      <c r="M376" t="s">
        <v>1048</v>
      </c>
      <c r="N376" t="s">
        <v>1049</v>
      </c>
      <c r="Q376">
        <v>0</v>
      </c>
      <c r="R376" t="s">
        <v>1050</v>
      </c>
      <c r="V376">
        <v>1</v>
      </c>
      <c r="W376" t="s">
        <v>1050</v>
      </c>
      <c r="Z376" t="s">
        <v>1050</v>
      </c>
      <c r="AA376" t="s">
        <v>9</v>
      </c>
      <c r="AB376" t="s">
        <v>3489</v>
      </c>
      <c r="AC376" t="s">
        <v>3489</v>
      </c>
      <c r="AD376">
        <v>5</v>
      </c>
      <c r="AE376">
        <v>0</v>
      </c>
      <c r="AF376">
        <v>1.2309774336874001E-3</v>
      </c>
      <c r="AG376">
        <v>224</v>
      </c>
      <c r="AH376">
        <v>8</v>
      </c>
      <c r="AI376">
        <v>1.0609209146129699E-3</v>
      </c>
      <c r="AJ376" t="s">
        <v>3490</v>
      </c>
      <c r="AK376" t="s">
        <v>1053</v>
      </c>
      <c r="AL376" t="b">
        <v>0</v>
      </c>
    </row>
    <row r="377" spans="1:38" x14ac:dyDescent="0.2">
      <c r="A377">
        <v>427</v>
      </c>
      <c r="B377" t="s">
        <v>3491</v>
      </c>
      <c r="C377" t="s">
        <v>3492</v>
      </c>
      <c r="D377" t="s">
        <v>3493</v>
      </c>
      <c r="E377" t="s">
        <v>3494</v>
      </c>
      <c r="F377">
        <v>1969</v>
      </c>
      <c r="G377" t="s">
        <v>1045</v>
      </c>
      <c r="H377" t="s">
        <v>1046</v>
      </c>
      <c r="I377" t="s">
        <v>3495</v>
      </c>
      <c r="J377" t="s">
        <v>35</v>
      </c>
      <c r="K377" t="s">
        <v>6</v>
      </c>
      <c r="L377" t="s">
        <v>1096</v>
      </c>
      <c r="M377" t="s">
        <v>1097</v>
      </c>
      <c r="N377" t="s">
        <v>1098</v>
      </c>
      <c r="O377">
        <v>13</v>
      </c>
      <c r="R377" t="s">
        <v>1050</v>
      </c>
      <c r="W377" t="s">
        <v>1050</v>
      </c>
      <c r="Z377" t="s">
        <v>1050</v>
      </c>
      <c r="AB377" t="s">
        <v>3496</v>
      </c>
      <c r="AC377" t="s">
        <v>3496</v>
      </c>
      <c r="AD377">
        <v>6</v>
      </c>
      <c r="AE377">
        <v>0.16666666666666599</v>
      </c>
      <c r="AF377">
        <v>1.24930844012867E-3</v>
      </c>
      <c r="AG377">
        <v>310</v>
      </c>
      <c r="AH377">
        <v>6</v>
      </c>
      <c r="AI377">
        <v>1.32288153919681E-3</v>
      </c>
      <c r="AJ377" t="s">
        <v>1052</v>
      </c>
      <c r="AK377" t="s">
        <v>1063</v>
      </c>
      <c r="AL377" t="b">
        <v>0</v>
      </c>
    </row>
    <row r="378" spans="1:38" x14ac:dyDescent="0.2">
      <c r="A378">
        <v>428</v>
      </c>
      <c r="B378" t="s">
        <v>3497</v>
      </c>
      <c r="C378" t="s">
        <v>3498</v>
      </c>
      <c r="D378" t="s">
        <v>3499</v>
      </c>
      <c r="E378" t="s">
        <v>3500</v>
      </c>
      <c r="F378">
        <v>2008</v>
      </c>
      <c r="G378" t="s">
        <v>1045</v>
      </c>
      <c r="H378" t="s">
        <v>1046</v>
      </c>
      <c r="I378" t="s">
        <v>3501</v>
      </c>
      <c r="J378" t="s">
        <v>2466</v>
      </c>
      <c r="K378" t="s">
        <v>18</v>
      </c>
      <c r="L378" t="s">
        <v>1221</v>
      </c>
      <c r="M378" t="s">
        <v>1222</v>
      </c>
      <c r="N378" t="s">
        <v>1585</v>
      </c>
      <c r="O378">
        <v>14</v>
      </c>
      <c r="R378" t="s">
        <v>1050</v>
      </c>
      <c r="T378">
        <v>1</v>
      </c>
      <c r="W378" t="s">
        <v>1050</v>
      </c>
      <c r="Z378" t="s">
        <v>1050</v>
      </c>
      <c r="AB378" t="s">
        <v>3502</v>
      </c>
      <c r="AC378" t="s">
        <v>3503</v>
      </c>
      <c r="AD378">
        <v>3</v>
      </c>
      <c r="AE378">
        <v>0</v>
      </c>
      <c r="AF378">
        <v>6.2914893364489897E-4</v>
      </c>
      <c r="AG378">
        <v>0</v>
      </c>
      <c r="AH378">
        <v>3</v>
      </c>
      <c r="AI378">
        <v>7.8287524481846903E-4</v>
      </c>
      <c r="AJ378" t="s">
        <v>1052</v>
      </c>
      <c r="AK378" t="s">
        <v>1135</v>
      </c>
      <c r="AL378" t="b">
        <v>0</v>
      </c>
    </row>
    <row r="379" spans="1:38" x14ac:dyDescent="0.2">
      <c r="A379">
        <v>429</v>
      </c>
      <c r="B379" s="2" t="s">
        <v>3504</v>
      </c>
      <c r="C379" t="s">
        <v>3505</v>
      </c>
      <c r="D379" t="s">
        <v>3506</v>
      </c>
      <c r="E379" t="s">
        <v>3507</v>
      </c>
      <c r="F379">
        <v>1988</v>
      </c>
      <c r="G379" t="s">
        <v>1089</v>
      </c>
      <c r="H379" t="s">
        <v>1046</v>
      </c>
      <c r="I379" t="s">
        <v>2307</v>
      </c>
      <c r="J379" t="s">
        <v>70</v>
      </c>
      <c r="K379" t="s">
        <v>6</v>
      </c>
      <c r="L379" t="s">
        <v>1059</v>
      </c>
      <c r="M379" t="s">
        <v>1060</v>
      </c>
      <c r="N379" t="s">
        <v>1090</v>
      </c>
      <c r="O379">
        <v>3</v>
      </c>
      <c r="R379" t="s">
        <v>1050</v>
      </c>
      <c r="W379" t="s">
        <v>3508</v>
      </c>
      <c r="Z379" t="s">
        <v>1050</v>
      </c>
      <c r="AB379" t="s">
        <v>3509</v>
      </c>
      <c r="AC379" t="s">
        <v>3509</v>
      </c>
      <c r="AD379">
        <v>8</v>
      </c>
      <c r="AE379">
        <v>0</v>
      </c>
      <c r="AF379">
        <v>1.7497061881666201E-3</v>
      </c>
      <c r="AG379">
        <v>741</v>
      </c>
      <c r="AH379">
        <v>9</v>
      </c>
      <c r="AI379">
        <v>1.70577394086367E-3</v>
      </c>
      <c r="AJ379" t="s">
        <v>1052</v>
      </c>
      <c r="AK379" t="s">
        <v>1063</v>
      </c>
      <c r="AL379" t="b">
        <v>0</v>
      </c>
    </row>
    <row r="380" spans="1:38" x14ac:dyDescent="0.2">
      <c r="A380">
        <v>430</v>
      </c>
      <c r="B380" t="s">
        <v>3510</v>
      </c>
      <c r="C380" t="s">
        <v>3511</v>
      </c>
      <c r="E380" t="s">
        <v>3512</v>
      </c>
      <c r="F380">
        <v>2001</v>
      </c>
      <c r="G380" t="s">
        <v>1089</v>
      </c>
      <c r="H380" t="s">
        <v>1046</v>
      </c>
      <c r="I380" t="s">
        <v>3513</v>
      </c>
      <c r="J380" t="s">
        <v>3514</v>
      </c>
      <c r="K380" t="s">
        <v>3515</v>
      </c>
      <c r="L380" t="s">
        <v>1059</v>
      </c>
      <c r="M380" t="s">
        <v>1060</v>
      </c>
      <c r="N380" t="s">
        <v>1896</v>
      </c>
      <c r="O380">
        <v>24</v>
      </c>
      <c r="R380" t="s">
        <v>1050</v>
      </c>
      <c r="T380">
        <v>1</v>
      </c>
      <c r="W380" t="s">
        <v>3516</v>
      </c>
      <c r="Z380" t="s">
        <v>3517</v>
      </c>
      <c r="AB380" t="s">
        <v>3518</v>
      </c>
      <c r="AC380" t="s">
        <v>3518</v>
      </c>
      <c r="AD380">
        <v>6</v>
      </c>
      <c r="AE380">
        <v>0</v>
      </c>
      <c r="AF380">
        <v>1.49355637179405E-3</v>
      </c>
      <c r="AG380">
        <v>670</v>
      </c>
      <c r="AH380">
        <v>6</v>
      </c>
      <c r="AI380">
        <v>1.5291120593615001E-3</v>
      </c>
      <c r="AJ380" t="s">
        <v>1052</v>
      </c>
      <c r="AK380" t="s">
        <v>1063</v>
      </c>
      <c r="AL380" t="b">
        <v>0</v>
      </c>
    </row>
    <row r="381" spans="1:38" ht="409" x14ac:dyDescent="0.2">
      <c r="A381">
        <v>431</v>
      </c>
      <c r="B381" t="s">
        <v>3519</v>
      </c>
      <c r="C381" t="s">
        <v>3520</v>
      </c>
      <c r="D381" t="s">
        <v>3521</v>
      </c>
      <c r="E381" s="1" t="s">
        <v>3522</v>
      </c>
      <c r="F381">
        <v>2006</v>
      </c>
      <c r="G381" t="s">
        <v>1045</v>
      </c>
      <c r="H381" t="s">
        <v>1046</v>
      </c>
      <c r="I381" t="s">
        <v>3523</v>
      </c>
      <c r="J381" t="s">
        <v>49</v>
      </c>
      <c r="K381" t="s">
        <v>6</v>
      </c>
      <c r="L381" t="s">
        <v>1047</v>
      </c>
      <c r="M381" t="s">
        <v>1048</v>
      </c>
      <c r="N381" t="s">
        <v>1049</v>
      </c>
      <c r="Q381">
        <v>0</v>
      </c>
      <c r="R381" t="s">
        <v>1050</v>
      </c>
      <c r="W381" t="s">
        <v>1050</v>
      </c>
      <c r="Z381" t="s">
        <v>1050</v>
      </c>
      <c r="AB381" t="s">
        <v>3524</v>
      </c>
      <c r="AC381" t="s">
        <v>3525</v>
      </c>
      <c r="AD381">
        <v>10</v>
      </c>
      <c r="AE381">
        <v>0</v>
      </c>
      <c r="AF381">
        <v>2.22944858328754E-3</v>
      </c>
      <c r="AG381">
        <v>1188</v>
      </c>
      <c r="AH381">
        <v>13</v>
      </c>
      <c r="AI381">
        <v>1.8427241256959599E-3</v>
      </c>
      <c r="AJ381" t="s">
        <v>3526</v>
      </c>
      <c r="AK381" t="s">
        <v>1053</v>
      </c>
      <c r="AL381" t="b">
        <v>0</v>
      </c>
    </row>
    <row r="382" spans="1:38" x14ac:dyDescent="0.2">
      <c r="A382">
        <v>432</v>
      </c>
      <c r="B382" t="s">
        <v>3527</v>
      </c>
      <c r="C382" t="s">
        <v>3528</v>
      </c>
      <c r="D382" t="s">
        <v>3529</v>
      </c>
      <c r="E382" t="s">
        <v>3530</v>
      </c>
      <c r="F382">
        <v>1993</v>
      </c>
      <c r="G382" t="s">
        <v>1089</v>
      </c>
      <c r="H382" t="s">
        <v>1046</v>
      </c>
      <c r="I382" t="s">
        <v>837</v>
      </c>
      <c r="J382" t="s">
        <v>836</v>
      </c>
      <c r="K382" t="s">
        <v>440</v>
      </c>
      <c r="L382" t="s">
        <v>1059</v>
      </c>
      <c r="M382" t="s">
        <v>1060</v>
      </c>
      <c r="N382" t="s">
        <v>2085</v>
      </c>
      <c r="O382">
        <v>13</v>
      </c>
      <c r="R382" t="s">
        <v>1050</v>
      </c>
      <c r="U382">
        <v>24627206</v>
      </c>
      <c r="V382">
        <v>1</v>
      </c>
      <c r="W382" t="s">
        <v>3531</v>
      </c>
      <c r="Z382" t="s">
        <v>1050</v>
      </c>
      <c r="AA382" t="s">
        <v>9</v>
      </c>
      <c r="AB382" t="s">
        <v>3532</v>
      </c>
      <c r="AC382" t="s">
        <v>3532</v>
      </c>
      <c r="AD382">
        <v>8</v>
      </c>
      <c r="AE382">
        <v>0</v>
      </c>
      <c r="AF382">
        <v>1.6468273082506299E-3</v>
      </c>
      <c r="AG382">
        <v>717</v>
      </c>
      <c r="AH382">
        <v>12</v>
      </c>
      <c r="AI382">
        <v>1.79675530483715E-3</v>
      </c>
      <c r="AJ382" t="s">
        <v>1052</v>
      </c>
      <c r="AK382" t="s">
        <v>1063</v>
      </c>
      <c r="AL382" t="b">
        <v>0</v>
      </c>
    </row>
    <row r="383" spans="1:38" x14ac:dyDescent="0.2">
      <c r="A383">
        <v>433</v>
      </c>
      <c r="B383" t="s">
        <v>3533</v>
      </c>
      <c r="C383" t="s">
        <v>3534</v>
      </c>
      <c r="D383" t="s">
        <v>3535</v>
      </c>
      <c r="E383" t="s">
        <v>3536</v>
      </c>
      <c r="F383">
        <v>1997</v>
      </c>
      <c r="G383" t="s">
        <v>1045</v>
      </c>
      <c r="H383" t="s">
        <v>1046</v>
      </c>
      <c r="I383" t="s">
        <v>612</v>
      </c>
      <c r="J383" t="s">
        <v>612</v>
      </c>
      <c r="K383" t="s">
        <v>6</v>
      </c>
      <c r="L383" t="s">
        <v>1158</v>
      </c>
      <c r="M383" t="s">
        <v>1480</v>
      </c>
      <c r="N383" t="s">
        <v>1481</v>
      </c>
      <c r="O383">
        <v>55</v>
      </c>
      <c r="R383" t="s">
        <v>1050</v>
      </c>
      <c r="W383" t="s">
        <v>1050</v>
      </c>
      <c r="Z383" t="s">
        <v>1050</v>
      </c>
      <c r="AB383" t="s">
        <v>3537</v>
      </c>
      <c r="AC383" t="s">
        <v>3537</v>
      </c>
      <c r="AD383">
        <v>10</v>
      </c>
      <c r="AE383">
        <v>0</v>
      </c>
      <c r="AF383">
        <v>2.5685933935517902E-3</v>
      </c>
      <c r="AG383">
        <v>165</v>
      </c>
      <c r="AH383">
        <v>26</v>
      </c>
      <c r="AI383">
        <v>1.9751056409310201E-3</v>
      </c>
      <c r="AJ383" t="s">
        <v>1052</v>
      </c>
      <c r="AK383" t="s">
        <v>1053</v>
      </c>
      <c r="AL383" t="b">
        <v>0</v>
      </c>
    </row>
    <row r="384" spans="1:38" x14ac:dyDescent="0.2">
      <c r="A384">
        <v>434</v>
      </c>
      <c r="B384" t="s">
        <v>3538</v>
      </c>
      <c r="C384" t="s">
        <v>3539</v>
      </c>
      <c r="D384" t="s">
        <v>3540</v>
      </c>
      <c r="E384" t="s">
        <v>3541</v>
      </c>
      <c r="F384">
        <v>1922</v>
      </c>
      <c r="G384" t="s">
        <v>1089</v>
      </c>
      <c r="H384" t="s">
        <v>1046</v>
      </c>
      <c r="I384" t="s">
        <v>3542</v>
      </c>
      <c r="J384" t="s">
        <v>3543</v>
      </c>
      <c r="K384" t="s">
        <v>38</v>
      </c>
      <c r="L384" t="s">
        <v>1172</v>
      </c>
      <c r="M384" t="s">
        <v>1173</v>
      </c>
      <c r="N384" t="s">
        <v>1174</v>
      </c>
      <c r="O384">
        <v>13</v>
      </c>
      <c r="R384" t="s">
        <v>1050</v>
      </c>
      <c r="S384">
        <v>2727955</v>
      </c>
      <c r="T384">
        <v>2</v>
      </c>
      <c r="W384" t="s">
        <v>3544</v>
      </c>
      <c r="Z384" t="s">
        <v>1050</v>
      </c>
      <c r="AB384" t="s">
        <v>3545</v>
      </c>
      <c r="AC384" t="s">
        <v>3545</v>
      </c>
      <c r="AD384">
        <v>5</v>
      </c>
      <c r="AE384">
        <v>0.19999999999999901</v>
      </c>
      <c r="AF384">
        <v>1.0183521711775499E-3</v>
      </c>
      <c r="AG384">
        <v>1916</v>
      </c>
      <c r="AH384">
        <v>4</v>
      </c>
      <c r="AI384">
        <v>1.09536352875941E-3</v>
      </c>
      <c r="AJ384" t="s">
        <v>1052</v>
      </c>
      <c r="AK384" t="s">
        <v>1063</v>
      </c>
      <c r="AL384" t="b">
        <v>0</v>
      </c>
    </row>
    <row r="385" spans="1:38" x14ac:dyDescent="0.2">
      <c r="A385">
        <v>435</v>
      </c>
      <c r="B385" t="s">
        <v>3546</v>
      </c>
      <c r="C385" t="s">
        <v>3547</v>
      </c>
      <c r="D385" t="s">
        <v>3548</v>
      </c>
      <c r="E385" t="s">
        <v>3549</v>
      </c>
      <c r="F385">
        <v>1991</v>
      </c>
      <c r="G385" t="s">
        <v>1045</v>
      </c>
      <c r="H385" t="s">
        <v>1046</v>
      </c>
      <c r="I385" t="s">
        <v>3550</v>
      </c>
      <c r="K385" t="s">
        <v>3125</v>
      </c>
      <c r="L385" t="s">
        <v>1106</v>
      </c>
      <c r="M385" t="s">
        <v>1107</v>
      </c>
      <c r="N385" t="s">
        <v>1426</v>
      </c>
      <c r="O385">
        <v>13</v>
      </c>
      <c r="R385" t="s">
        <v>1050</v>
      </c>
      <c r="W385" t="s">
        <v>1050</v>
      </c>
      <c r="Z385" t="s">
        <v>1050</v>
      </c>
      <c r="AB385" t="s">
        <v>3551</v>
      </c>
      <c r="AC385" t="s">
        <v>3551</v>
      </c>
      <c r="AD385">
        <v>2</v>
      </c>
      <c r="AE385">
        <v>0</v>
      </c>
      <c r="AF385">
        <v>3.7831377582588099E-4</v>
      </c>
      <c r="AG385">
        <v>599</v>
      </c>
      <c r="AH385">
        <v>0</v>
      </c>
      <c r="AI385">
        <v>5.7836713470354399E-4</v>
      </c>
      <c r="AJ385" t="s">
        <v>1052</v>
      </c>
      <c r="AK385" t="s">
        <v>1053</v>
      </c>
      <c r="AL385" t="b">
        <v>0</v>
      </c>
    </row>
    <row r="386" spans="1:38" x14ac:dyDescent="0.2">
      <c r="A386">
        <v>436</v>
      </c>
      <c r="B386" t="s">
        <v>3552</v>
      </c>
      <c r="C386" t="s">
        <v>3553</v>
      </c>
      <c r="D386" t="s">
        <v>3554</v>
      </c>
      <c r="E386" t="s">
        <v>3555</v>
      </c>
      <c r="F386">
        <v>2009</v>
      </c>
      <c r="G386" t="s">
        <v>1045</v>
      </c>
      <c r="H386" t="s">
        <v>1046</v>
      </c>
      <c r="I386" t="s">
        <v>3556</v>
      </c>
      <c r="J386" t="s">
        <v>301</v>
      </c>
      <c r="K386" t="s">
        <v>300</v>
      </c>
      <c r="L386" t="s">
        <v>1115</v>
      </c>
      <c r="M386" t="s">
        <v>1116</v>
      </c>
      <c r="N386" t="s">
        <v>2227</v>
      </c>
      <c r="O386">
        <v>11</v>
      </c>
      <c r="R386" t="s">
        <v>1050</v>
      </c>
      <c r="W386" t="s">
        <v>1050</v>
      </c>
      <c r="Z386" t="s">
        <v>1050</v>
      </c>
      <c r="AB386" t="s">
        <v>3557</v>
      </c>
      <c r="AC386" t="s">
        <v>3557</v>
      </c>
      <c r="AD386">
        <v>2</v>
      </c>
      <c r="AE386">
        <v>0</v>
      </c>
      <c r="AF386">
        <v>3.7925332498686399E-4</v>
      </c>
      <c r="AG386">
        <v>0</v>
      </c>
      <c r="AH386">
        <v>1</v>
      </c>
      <c r="AI386">
        <v>8.8985467510076797E-4</v>
      </c>
      <c r="AJ386" t="s">
        <v>1052</v>
      </c>
      <c r="AK386" t="s">
        <v>1063</v>
      </c>
      <c r="AL386" t="b">
        <v>0</v>
      </c>
    </row>
    <row r="387" spans="1:38" x14ac:dyDescent="0.2">
      <c r="A387">
        <v>437</v>
      </c>
      <c r="B387" t="s">
        <v>807</v>
      </c>
      <c r="C387" t="s">
        <v>808</v>
      </c>
      <c r="D387" t="s">
        <v>3558</v>
      </c>
      <c r="E387" t="s">
        <v>3559</v>
      </c>
      <c r="F387">
        <v>2012</v>
      </c>
      <c r="G387" t="s">
        <v>1045</v>
      </c>
      <c r="H387" t="s">
        <v>1046</v>
      </c>
      <c r="I387" t="s">
        <v>809</v>
      </c>
      <c r="J387" t="s">
        <v>15</v>
      </c>
      <c r="K387" t="s">
        <v>16</v>
      </c>
      <c r="L387" t="s">
        <v>1221</v>
      </c>
      <c r="M387" t="s">
        <v>1222</v>
      </c>
      <c r="N387" t="s">
        <v>2162</v>
      </c>
      <c r="O387">
        <v>10</v>
      </c>
      <c r="R387" t="s">
        <v>1050</v>
      </c>
      <c r="U387">
        <v>216999</v>
      </c>
      <c r="V387">
        <v>1</v>
      </c>
      <c r="W387" t="s">
        <v>1050</v>
      </c>
      <c r="Z387" t="s">
        <v>1050</v>
      </c>
      <c r="AA387" t="s">
        <v>9</v>
      </c>
      <c r="AB387" t="s">
        <v>3560</v>
      </c>
      <c r="AC387" t="s">
        <v>3561</v>
      </c>
      <c r="AD387">
        <v>8</v>
      </c>
      <c r="AE387">
        <v>0</v>
      </c>
      <c r="AF387">
        <v>1.7293839268715499E-3</v>
      </c>
      <c r="AG387">
        <v>658</v>
      </c>
      <c r="AH387">
        <v>12</v>
      </c>
      <c r="AI387">
        <v>1.9284395674904801E-3</v>
      </c>
      <c r="AJ387" t="s">
        <v>1052</v>
      </c>
      <c r="AK387" t="s">
        <v>1135</v>
      </c>
      <c r="AL387" t="b">
        <v>0</v>
      </c>
    </row>
    <row r="388" spans="1:38" x14ac:dyDescent="0.2">
      <c r="A388">
        <v>438</v>
      </c>
      <c r="B388" t="s">
        <v>3562</v>
      </c>
      <c r="C388" t="s">
        <v>3563</v>
      </c>
      <c r="D388" t="s">
        <v>3564</v>
      </c>
      <c r="E388" t="s">
        <v>3565</v>
      </c>
      <c r="F388">
        <v>1952</v>
      </c>
      <c r="G388" t="s">
        <v>1045</v>
      </c>
      <c r="H388" t="s">
        <v>1046</v>
      </c>
      <c r="I388" t="s">
        <v>324</v>
      </c>
      <c r="K388" t="s">
        <v>14</v>
      </c>
      <c r="L388" t="s">
        <v>1059</v>
      </c>
      <c r="M388" t="s">
        <v>1060</v>
      </c>
      <c r="N388" t="s">
        <v>1243</v>
      </c>
      <c r="O388">
        <v>6</v>
      </c>
      <c r="R388" t="s">
        <v>1050</v>
      </c>
      <c r="W388" t="s">
        <v>1050</v>
      </c>
      <c r="Z388" t="s">
        <v>1050</v>
      </c>
      <c r="AB388" t="s">
        <v>3566</v>
      </c>
      <c r="AC388" t="s">
        <v>3566</v>
      </c>
      <c r="AD388">
        <v>7</v>
      </c>
      <c r="AE388">
        <v>0</v>
      </c>
      <c r="AF388">
        <v>1.48236758000605E-3</v>
      </c>
      <c r="AG388">
        <v>814</v>
      </c>
      <c r="AH388">
        <v>9</v>
      </c>
      <c r="AI388">
        <v>1.5905040090406599E-3</v>
      </c>
      <c r="AJ388" t="s">
        <v>1052</v>
      </c>
      <c r="AK388" t="s">
        <v>1063</v>
      </c>
      <c r="AL388" t="b">
        <v>0</v>
      </c>
    </row>
    <row r="389" spans="1:38" x14ac:dyDescent="0.2">
      <c r="A389">
        <v>440</v>
      </c>
      <c r="B389" t="s">
        <v>3567</v>
      </c>
      <c r="C389" t="s">
        <v>3568</v>
      </c>
      <c r="D389" t="s">
        <v>3569</v>
      </c>
      <c r="E389" t="s">
        <v>3570</v>
      </c>
      <c r="F389">
        <v>1849</v>
      </c>
      <c r="G389" t="s">
        <v>1045</v>
      </c>
      <c r="H389" t="s">
        <v>1095</v>
      </c>
      <c r="I389" t="s">
        <v>3571</v>
      </c>
      <c r="J389" t="s">
        <v>269</v>
      </c>
      <c r="K389" t="s">
        <v>6</v>
      </c>
      <c r="L389" t="s">
        <v>1115</v>
      </c>
      <c r="M389" t="s">
        <v>3572</v>
      </c>
      <c r="N389" t="s">
        <v>3573</v>
      </c>
      <c r="O389">
        <v>8</v>
      </c>
      <c r="R389" t="s">
        <v>1050</v>
      </c>
      <c r="S389">
        <v>160582716</v>
      </c>
      <c r="T389">
        <v>9</v>
      </c>
      <c r="W389" t="s">
        <v>1050</v>
      </c>
      <c r="Z389" t="s">
        <v>3574</v>
      </c>
      <c r="AB389" t="s">
        <v>3575</v>
      </c>
      <c r="AC389" t="s">
        <v>3576</v>
      </c>
      <c r="AD389">
        <v>1</v>
      </c>
      <c r="AE389">
        <v>1</v>
      </c>
      <c r="AF389">
        <v>8.11187092378676E-4</v>
      </c>
      <c r="AG389">
        <v>9839</v>
      </c>
      <c r="AH389">
        <v>2</v>
      </c>
      <c r="AI389">
        <v>9.9369493024210409E-4</v>
      </c>
      <c r="AJ389" t="s">
        <v>1052</v>
      </c>
      <c r="AK389" t="s">
        <v>1063</v>
      </c>
      <c r="AL389" t="b">
        <v>0</v>
      </c>
    </row>
    <row r="390" spans="1:38" x14ac:dyDescent="0.2">
      <c r="A390">
        <v>443</v>
      </c>
      <c r="B390" s="2" t="s">
        <v>114</v>
      </c>
      <c r="C390" t="s">
        <v>115</v>
      </c>
      <c r="D390" t="s">
        <v>3577</v>
      </c>
      <c r="E390" t="s">
        <v>3578</v>
      </c>
      <c r="F390">
        <v>1997</v>
      </c>
      <c r="G390" t="s">
        <v>1045</v>
      </c>
      <c r="H390" t="s">
        <v>1046</v>
      </c>
      <c r="I390" t="s">
        <v>116</v>
      </c>
      <c r="K390" t="s">
        <v>51</v>
      </c>
      <c r="L390" t="s">
        <v>1059</v>
      </c>
      <c r="M390" t="s">
        <v>1060</v>
      </c>
      <c r="N390" t="s">
        <v>1896</v>
      </c>
      <c r="O390">
        <v>15</v>
      </c>
      <c r="P390">
        <v>8884664</v>
      </c>
      <c r="Q390">
        <v>14</v>
      </c>
      <c r="R390" t="s">
        <v>3579</v>
      </c>
      <c r="S390">
        <v>19650752</v>
      </c>
      <c r="T390">
        <v>2</v>
      </c>
      <c r="W390" t="s">
        <v>1050</v>
      </c>
      <c r="Z390" t="s">
        <v>3580</v>
      </c>
      <c r="AB390" t="s">
        <v>3581</v>
      </c>
      <c r="AC390" t="s">
        <v>3581</v>
      </c>
      <c r="AD390">
        <v>5</v>
      </c>
      <c r="AE390">
        <v>0.4</v>
      </c>
      <c r="AF390">
        <v>1.2091022728760901E-3</v>
      </c>
      <c r="AG390">
        <v>2274</v>
      </c>
      <c r="AH390">
        <v>4</v>
      </c>
      <c r="AI390">
        <v>1.2999118779712399E-3</v>
      </c>
      <c r="AJ390" t="s">
        <v>1052</v>
      </c>
      <c r="AK390" t="s">
        <v>1063</v>
      </c>
      <c r="AL390" t="b">
        <v>0</v>
      </c>
    </row>
    <row r="391" spans="1:38" x14ac:dyDescent="0.2">
      <c r="A391">
        <v>444</v>
      </c>
      <c r="B391" t="s">
        <v>774</v>
      </c>
      <c r="C391" t="s">
        <v>775</v>
      </c>
      <c r="D391" t="s">
        <v>3582</v>
      </c>
      <c r="E391" t="s">
        <v>3583</v>
      </c>
      <c r="F391">
        <v>1990</v>
      </c>
      <c r="G391" t="s">
        <v>1089</v>
      </c>
      <c r="H391" t="s">
        <v>1046</v>
      </c>
      <c r="I391" t="s">
        <v>777</v>
      </c>
      <c r="J391" t="s">
        <v>776</v>
      </c>
      <c r="K391" t="s">
        <v>5</v>
      </c>
      <c r="L391" t="s">
        <v>1047</v>
      </c>
      <c r="M391" t="s">
        <v>1048</v>
      </c>
      <c r="N391" t="s">
        <v>1843</v>
      </c>
      <c r="O391">
        <v>59</v>
      </c>
      <c r="R391" t="s">
        <v>1050</v>
      </c>
      <c r="U391">
        <v>10810080</v>
      </c>
      <c r="V391">
        <v>1</v>
      </c>
      <c r="W391" t="s">
        <v>3584</v>
      </c>
      <c r="Z391" t="s">
        <v>1050</v>
      </c>
      <c r="AA391" t="s">
        <v>9</v>
      </c>
      <c r="AB391" t="s">
        <v>3585</v>
      </c>
      <c r="AC391" t="s">
        <v>3586</v>
      </c>
      <c r="AD391">
        <v>9</v>
      </c>
      <c r="AE391">
        <v>0.11111111111111099</v>
      </c>
      <c r="AF391">
        <v>1.9135084349477199E-3</v>
      </c>
      <c r="AG391">
        <v>1366</v>
      </c>
      <c r="AH391">
        <v>12</v>
      </c>
      <c r="AI391">
        <v>1.84636936733607E-3</v>
      </c>
      <c r="AJ391" t="s">
        <v>1052</v>
      </c>
      <c r="AK391" t="s">
        <v>1053</v>
      </c>
      <c r="AL391" t="b">
        <v>0</v>
      </c>
    </row>
    <row r="392" spans="1:38" x14ac:dyDescent="0.2">
      <c r="A392">
        <v>448</v>
      </c>
      <c r="B392" t="s">
        <v>117</v>
      </c>
      <c r="C392" t="s">
        <v>118</v>
      </c>
      <c r="D392" t="s">
        <v>3587</v>
      </c>
      <c r="E392" t="s">
        <v>3588</v>
      </c>
      <c r="F392">
        <v>1942</v>
      </c>
      <c r="G392" t="s">
        <v>1089</v>
      </c>
      <c r="H392" t="s">
        <v>1046</v>
      </c>
      <c r="I392" t="s">
        <v>119</v>
      </c>
      <c r="J392" t="s">
        <v>120</v>
      </c>
      <c r="K392" t="s">
        <v>28</v>
      </c>
      <c r="L392" t="s">
        <v>1059</v>
      </c>
      <c r="M392" t="s">
        <v>1060</v>
      </c>
      <c r="N392" t="s">
        <v>2085</v>
      </c>
      <c r="O392">
        <v>3</v>
      </c>
      <c r="R392" t="s">
        <v>1050</v>
      </c>
      <c r="W392" t="s">
        <v>3589</v>
      </c>
      <c r="Z392" t="s">
        <v>3590</v>
      </c>
      <c r="AB392" t="s">
        <v>3591</v>
      </c>
      <c r="AC392" t="s">
        <v>3592</v>
      </c>
      <c r="AD392">
        <v>2</v>
      </c>
      <c r="AE392">
        <v>0</v>
      </c>
      <c r="AF392">
        <v>3.6420023462523798E-4</v>
      </c>
      <c r="AG392">
        <v>0</v>
      </c>
      <c r="AH392">
        <v>1</v>
      </c>
      <c r="AI392">
        <v>5.5500665696369301E-4</v>
      </c>
      <c r="AJ392" t="s">
        <v>1052</v>
      </c>
      <c r="AK392" t="s">
        <v>1063</v>
      </c>
      <c r="AL392" t="b">
        <v>0</v>
      </c>
    </row>
    <row r="393" spans="1:38" x14ac:dyDescent="0.2">
      <c r="A393">
        <v>449</v>
      </c>
      <c r="B393" t="s">
        <v>3593</v>
      </c>
      <c r="C393" t="s">
        <v>3594</v>
      </c>
      <c r="D393" t="s">
        <v>3595</v>
      </c>
      <c r="E393" t="s">
        <v>3596</v>
      </c>
      <c r="F393">
        <v>2002</v>
      </c>
      <c r="G393" t="s">
        <v>1045</v>
      </c>
      <c r="H393" t="s">
        <v>1046</v>
      </c>
      <c r="I393" t="s">
        <v>3597</v>
      </c>
      <c r="K393" t="s">
        <v>5</v>
      </c>
      <c r="L393" t="s">
        <v>1047</v>
      </c>
      <c r="M393" t="s">
        <v>1048</v>
      </c>
      <c r="N393" t="s">
        <v>1049</v>
      </c>
      <c r="O393">
        <v>56</v>
      </c>
      <c r="P393">
        <v>5740588</v>
      </c>
      <c r="Q393">
        <v>2</v>
      </c>
      <c r="R393" t="s">
        <v>3598</v>
      </c>
      <c r="W393" t="s">
        <v>1050</v>
      </c>
      <c r="Z393" t="s">
        <v>1050</v>
      </c>
      <c r="AB393" t="s">
        <v>3599</v>
      </c>
      <c r="AC393" t="s">
        <v>3600</v>
      </c>
      <c r="AD393">
        <v>14</v>
      </c>
      <c r="AE393">
        <v>0</v>
      </c>
      <c r="AF393">
        <v>3.3424917599170901E-3</v>
      </c>
      <c r="AG393">
        <v>6501</v>
      </c>
      <c r="AH393">
        <v>24</v>
      </c>
      <c r="AI393">
        <v>2.5894934836629101E-3</v>
      </c>
      <c r="AJ393" t="s">
        <v>1052</v>
      </c>
      <c r="AK393" t="s">
        <v>1053</v>
      </c>
      <c r="AL393" t="b">
        <v>0</v>
      </c>
    </row>
    <row r="394" spans="1:38" x14ac:dyDescent="0.2">
      <c r="A394">
        <v>450</v>
      </c>
      <c r="B394" t="s">
        <v>3601</v>
      </c>
      <c r="C394" t="s">
        <v>3602</v>
      </c>
      <c r="D394" t="s">
        <v>3603</v>
      </c>
      <c r="E394" t="s">
        <v>3604</v>
      </c>
      <c r="F394">
        <v>2007</v>
      </c>
      <c r="G394" t="s">
        <v>1045</v>
      </c>
      <c r="H394" t="s">
        <v>1046</v>
      </c>
      <c r="I394" t="s">
        <v>3605</v>
      </c>
      <c r="J394" t="s">
        <v>2397</v>
      </c>
      <c r="K394" t="s">
        <v>440</v>
      </c>
      <c r="L394" t="s">
        <v>1096</v>
      </c>
      <c r="M394" t="s">
        <v>1097</v>
      </c>
      <c r="N394" t="s">
        <v>1684</v>
      </c>
      <c r="O394">
        <v>12</v>
      </c>
      <c r="R394" t="s">
        <v>1050</v>
      </c>
      <c r="W394" t="s">
        <v>1050</v>
      </c>
      <c r="Z394" t="s">
        <v>1050</v>
      </c>
      <c r="AB394" t="s">
        <v>3606</v>
      </c>
      <c r="AC394" t="s">
        <v>3607</v>
      </c>
      <c r="AD394">
        <v>2</v>
      </c>
      <c r="AE394">
        <v>0.5</v>
      </c>
      <c r="AF394">
        <v>3.6595193187883201E-4</v>
      </c>
      <c r="AG394">
        <v>537</v>
      </c>
      <c r="AH394">
        <v>0</v>
      </c>
      <c r="AI394">
        <v>6.7928956397673599E-4</v>
      </c>
      <c r="AJ394" t="s">
        <v>1052</v>
      </c>
      <c r="AK394" t="s">
        <v>1063</v>
      </c>
      <c r="AL394" t="b">
        <v>0</v>
      </c>
    </row>
    <row r="395" spans="1:38" x14ac:dyDescent="0.2">
      <c r="A395">
        <v>451</v>
      </c>
      <c r="B395" t="s">
        <v>854</v>
      </c>
      <c r="C395" t="s">
        <v>855</v>
      </c>
      <c r="D395" t="s">
        <v>3608</v>
      </c>
      <c r="E395" t="s">
        <v>3609</v>
      </c>
      <c r="G395" t="s">
        <v>1045</v>
      </c>
      <c r="H395" t="s">
        <v>1046</v>
      </c>
      <c r="I395" t="s">
        <v>511</v>
      </c>
      <c r="J395" t="s">
        <v>269</v>
      </c>
      <c r="K395" t="s">
        <v>6</v>
      </c>
      <c r="L395" t="s">
        <v>1047</v>
      </c>
      <c r="M395" t="s">
        <v>1048</v>
      </c>
      <c r="N395" t="s">
        <v>1049</v>
      </c>
      <c r="O395">
        <v>42</v>
      </c>
      <c r="P395">
        <v>30000</v>
      </c>
      <c r="Q395">
        <v>1</v>
      </c>
      <c r="R395" t="s">
        <v>3610</v>
      </c>
      <c r="W395" t="s">
        <v>1050</v>
      </c>
      <c r="Z395" t="s">
        <v>1050</v>
      </c>
      <c r="AB395" t="s">
        <v>3611</v>
      </c>
      <c r="AC395" t="s">
        <v>3612</v>
      </c>
      <c r="AD395">
        <v>4</v>
      </c>
      <c r="AE395">
        <v>0</v>
      </c>
      <c r="AF395">
        <v>2.2763492529308598E-3</v>
      </c>
      <c r="AG395">
        <v>378</v>
      </c>
      <c r="AH395">
        <v>16</v>
      </c>
      <c r="AI395">
        <v>1.7948962383438499E-3</v>
      </c>
      <c r="AJ395" t="s">
        <v>1052</v>
      </c>
      <c r="AK395" t="s">
        <v>1053</v>
      </c>
      <c r="AL395" t="b">
        <v>0</v>
      </c>
    </row>
    <row r="396" spans="1:38" x14ac:dyDescent="0.2">
      <c r="A396">
        <v>452</v>
      </c>
      <c r="B396" t="s">
        <v>665</v>
      </c>
      <c r="C396" t="s">
        <v>666</v>
      </c>
      <c r="D396" t="s">
        <v>3613</v>
      </c>
      <c r="E396" t="s">
        <v>3614</v>
      </c>
      <c r="F396">
        <v>2013</v>
      </c>
      <c r="G396" t="s">
        <v>1045</v>
      </c>
      <c r="H396" t="s">
        <v>1046</v>
      </c>
      <c r="I396" t="s">
        <v>668</v>
      </c>
      <c r="J396" t="s">
        <v>667</v>
      </c>
      <c r="K396" t="s">
        <v>440</v>
      </c>
      <c r="L396" t="s">
        <v>1221</v>
      </c>
      <c r="M396" t="s">
        <v>1222</v>
      </c>
      <c r="N396" t="s">
        <v>2162</v>
      </c>
      <c r="O396">
        <v>59</v>
      </c>
      <c r="Q396">
        <v>2</v>
      </c>
      <c r="R396" t="s">
        <v>3615</v>
      </c>
      <c r="W396" t="s">
        <v>1050</v>
      </c>
      <c r="Z396" t="s">
        <v>1050</v>
      </c>
      <c r="AB396" t="s">
        <v>3616</v>
      </c>
      <c r="AC396" t="s">
        <v>3617</v>
      </c>
      <c r="AD396">
        <v>6</v>
      </c>
      <c r="AE396">
        <v>0</v>
      </c>
      <c r="AF396">
        <v>1.24064104605443E-3</v>
      </c>
      <c r="AG396">
        <v>1449</v>
      </c>
      <c r="AH396">
        <v>6</v>
      </c>
      <c r="AI396">
        <v>1.3848615401084799E-3</v>
      </c>
      <c r="AJ396" t="s">
        <v>1052</v>
      </c>
      <c r="AK396" t="s">
        <v>1135</v>
      </c>
      <c r="AL396" t="b">
        <v>0</v>
      </c>
    </row>
    <row r="397" spans="1:38" x14ac:dyDescent="0.2">
      <c r="A397">
        <v>453</v>
      </c>
      <c r="B397" t="s">
        <v>857</v>
      </c>
      <c r="C397" t="s">
        <v>858</v>
      </c>
      <c r="D397" t="s">
        <v>3618</v>
      </c>
      <c r="E397" t="s">
        <v>3619</v>
      </c>
      <c r="F397">
        <v>2013</v>
      </c>
      <c r="G397" t="s">
        <v>1045</v>
      </c>
      <c r="H397" t="s">
        <v>1046</v>
      </c>
      <c r="I397" t="s">
        <v>833</v>
      </c>
      <c r="J397" t="s">
        <v>537</v>
      </c>
      <c r="K397" t="s">
        <v>6</v>
      </c>
      <c r="L397" t="s">
        <v>1221</v>
      </c>
      <c r="M397" t="s">
        <v>1222</v>
      </c>
      <c r="N397" t="s">
        <v>1223</v>
      </c>
      <c r="O397">
        <v>8</v>
      </c>
      <c r="P397">
        <v>3141415</v>
      </c>
      <c r="Q397">
        <v>2</v>
      </c>
      <c r="R397" t="s">
        <v>3620</v>
      </c>
      <c r="W397" t="s">
        <v>1050</v>
      </c>
      <c r="Z397" t="s">
        <v>1050</v>
      </c>
      <c r="AB397" t="s">
        <v>3621</v>
      </c>
      <c r="AC397" t="s">
        <v>3622</v>
      </c>
      <c r="AD397">
        <v>2</v>
      </c>
      <c r="AE397">
        <v>0.5</v>
      </c>
      <c r="AF397">
        <v>4.0903730503182798E-4</v>
      </c>
      <c r="AG397">
        <v>1015</v>
      </c>
      <c r="AH397">
        <v>0</v>
      </c>
      <c r="AI397">
        <v>6.6230143885071902E-4</v>
      </c>
      <c r="AJ397" t="s">
        <v>1052</v>
      </c>
      <c r="AK397" t="s">
        <v>1135</v>
      </c>
      <c r="AL397" t="b">
        <v>0</v>
      </c>
    </row>
    <row r="398" spans="1:38" x14ac:dyDescent="0.2">
      <c r="A398">
        <v>454</v>
      </c>
      <c r="B398" t="s">
        <v>3623</v>
      </c>
      <c r="C398" t="s">
        <v>3624</v>
      </c>
      <c r="D398" t="s">
        <v>3625</v>
      </c>
      <c r="E398" t="s">
        <v>3626</v>
      </c>
      <c r="F398">
        <v>1863</v>
      </c>
      <c r="G398" t="s">
        <v>1045</v>
      </c>
      <c r="H398" t="s">
        <v>1095</v>
      </c>
      <c r="I398" t="s">
        <v>970</v>
      </c>
      <c r="J398" t="s">
        <v>17</v>
      </c>
      <c r="K398" t="s">
        <v>18</v>
      </c>
      <c r="L398" t="s">
        <v>1074</v>
      </c>
      <c r="M398" t="s">
        <v>1075</v>
      </c>
      <c r="N398" t="s">
        <v>1076</v>
      </c>
      <c r="O398">
        <v>16</v>
      </c>
      <c r="R398" t="s">
        <v>1050</v>
      </c>
      <c r="S398">
        <v>674667248</v>
      </c>
      <c r="T398">
        <v>17</v>
      </c>
      <c r="W398" t="s">
        <v>1050</v>
      </c>
      <c r="Z398" t="s">
        <v>3627</v>
      </c>
      <c r="AB398" t="s">
        <v>3628</v>
      </c>
      <c r="AC398" t="s">
        <v>3628</v>
      </c>
      <c r="AD398">
        <v>11</v>
      </c>
      <c r="AE398">
        <v>0.18181818181818099</v>
      </c>
      <c r="AF398">
        <v>2.3747707496617099E-3</v>
      </c>
      <c r="AG398">
        <v>2116</v>
      </c>
      <c r="AH398">
        <v>15</v>
      </c>
      <c r="AI398">
        <v>2.2435121142054299E-3</v>
      </c>
      <c r="AJ398" t="s">
        <v>1052</v>
      </c>
      <c r="AK398" t="s">
        <v>1053</v>
      </c>
      <c r="AL398" t="b">
        <v>0</v>
      </c>
    </row>
    <row r="399" spans="1:38" x14ac:dyDescent="0.2">
      <c r="A399">
        <v>455</v>
      </c>
      <c r="B399" t="s">
        <v>3629</v>
      </c>
      <c r="C399" t="s">
        <v>3630</v>
      </c>
      <c r="D399" t="s">
        <v>3631</v>
      </c>
      <c r="E399" t="s">
        <v>3632</v>
      </c>
      <c r="F399">
        <v>1972</v>
      </c>
      <c r="G399" t="s">
        <v>1045</v>
      </c>
      <c r="H399" t="s">
        <v>1046</v>
      </c>
      <c r="I399" t="s">
        <v>3633</v>
      </c>
      <c r="J399" t="s">
        <v>21</v>
      </c>
      <c r="K399" t="s">
        <v>18</v>
      </c>
      <c r="L399" t="s">
        <v>1205</v>
      </c>
      <c r="M399" t="s">
        <v>1206</v>
      </c>
      <c r="N399" t="s">
        <v>1829</v>
      </c>
      <c r="O399">
        <v>59</v>
      </c>
      <c r="R399" t="s">
        <v>1050</v>
      </c>
      <c r="V399">
        <v>1</v>
      </c>
      <c r="W399" t="s">
        <v>1050</v>
      </c>
      <c r="Z399" t="s">
        <v>1050</v>
      </c>
      <c r="AA399" t="s">
        <v>9</v>
      </c>
      <c r="AB399" t="s">
        <v>3634</v>
      </c>
      <c r="AC399" t="s">
        <v>3634</v>
      </c>
      <c r="AD399">
        <v>5</v>
      </c>
      <c r="AE399">
        <v>0.19999999999999901</v>
      </c>
      <c r="AF399">
        <v>9.9101344436885791E-4</v>
      </c>
      <c r="AG399">
        <v>408</v>
      </c>
      <c r="AH399">
        <v>6</v>
      </c>
      <c r="AI399">
        <v>1.2128689596290899E-3</v>
      </c>
      <c r="AJ399" t="s">
        <v>1052</v>
      </c>
      <c r="AK399" t="s">
        <v>1053</v>
      </c>
      <c r="AL399" t="b">
        <v>0</v>
      </c>
    </row>
    <row r="400" spans="1:38" x14ac:dyDescent="0.2">
      <c r="A400">
        <v>457</v>
      </c>
      <c r="B400" t="s">
        <v>3635</v>
      </c>
      <c r="C400" t="s">
        <v>3636</v>
      </c>
      <c r="E400" t="s">
        <v>3637</v>
      </c>
      <c r="F400">
        <v>1979</v>
      </c>
      <c r="G400" t="s">
        <v>1089</v>
      </c>
      <c r="H400" t="s">
        <v>1046</v>
      </c>
      <c r="I400" t="s">
        <v>947</v>
      </c>
      <c r="J400" t="s">
        <v>31</v>
      </c>
      <c r="K400" t="s">
        <v>16</v>
      </c>
      <c r="L400" t="s">
        <v>1083</v>
      </c>
      <c r="M400" t="s">
        <v>1084</v>
      </c>
      <c r="N400" t="s">
        <v>1084</v>
      </c>
      <c r="O400">
        <v>13</v>
      </c>
      <c r="R400" t="s">
        <v>1050</v>
      </c>
      <c r="U400">
        <v>51135261</v>
      </c>
      <c r="V400">
        <v>1</v>
      </c>
      <c r="W400" t="s">
        <v>3076</v>
      </c>
      <c r="Z400" t="s">
        <v>1050</v>
      </c>
      <c r="AA400" t="s">
        <v>9</v>
      </c>
      <c r="AB400" t="s">
        <v>3638</v>
      </c>
      <c r="AC400" t="s">
        <v>3639</v>
      </c>
      <c r="AD400">
        <v>9</v>
      </c>
      <c r="AE400">
        <v>0</v>
      </c>
      <c r="AF400">
        <v>1.9257109210823E-3</v>
      </c>
      <c r="AG400">
        <v>531</v>
      </c>
      <c r="AH400">
        <v>14</v>
      </c>
      <c r="AI400">
        <v>1.6715122606929E-3</v>
      </c>
      <c r="AJ400" t="s">
        <v>1052</v>
      </c>
      <c r="AK400" t="s">
        <v>1063</v>
      </c>
      <c r="AL400" t="b">
        <v>0</v>
      </c>
    </row>
    <row r="401" spans="1:38" ht="409" x14ac:dyDescent="0.2">
      <c r="A401">
        <v>458</v>
      </c>
      <c r="B401" t="s">
        <v>3640</v>
      </c>
      <c r="C401" t="s">
        <v>3641</v>
      </c>
      <c r="D401" t="s">
        <v>3642</v>
      </c>
      <c r="E401" s="1" t="s">
        <v>3643</v>
      </c>
      <c r="F401">
        <v>1946</v>
      </c>
      <c r="G401" t="s">
        <v>1045</v>
      </c>
      <c r="H401" t="s">
        <v>1046</v>
      </c>
      <c r="I401" t="s">
        <v>3644</v>
      </c>
      <c r="J401" t="s">
        <v>3645</v>
      </c>
      <c r="K401" t="s">
        <v>624</v>
      </c>
      <c r="L401" t="s">
        <v>1074</v>
      </c>
      <c r="M401" t="s">
        <v>1075</v>
      </c>
      <c r="N401" t="s">
        <v>1298</v>
      </c>
      <c r="O401">
        <v>10</v>
      </c>
      <c r="R401" t="s">
        <v>1050</v>
      </c>
      <c r="W401" t="s">
        <v>1050</v>
      </c>
      <c r="Z401" t="s">
        <v>1050</v>
      </c>
      <c r="AB401" t="s">
        <v>3646</v>
      </c>
      <c r="AC401" t="s">
        <v>3646</v>
      </c>
      <c r="AD401">
        <v>7</v>
      </c>
      <c r="AE401">
        <v>0.14285714285714199</v>
      </c>
      <c r="AF401">
        <v>1.54332073263419E-3</v>
      </c>
      <c r="AG401">
        <v>691</v>
      </c>
      <c r="AH401">
        <v>9</v>
      </c>
      <c r="AI401">
        <v>1.67693622754344E-3</v>
      </c>
      <c r="AJ401" t="s">
        <v>1052</v>
      </c>
      <c r="AK401" t="s">
        <v>1053</v>
      </c>
      <c r="AL401" t="b">
        <v>0</v>
      </c>
    </row>
    <row r="402" spans="1:38" x14ac:dyDescent="0.2">
      <c r="A402">
        <v>459</v>
      </c>
      <c r="B402" t="s">
        <v>940</v>
      </c>
      <c r="C402" t="s">
        <v>941</v>
      </c>
      <c r="D402" t="s">
        <v>3647</v>
      </c>
      <c r="E402" t="s">
        <v>3648</v>
      </c>
      <c r="F402">
        <v>2004</v>
      </c>
      <c r="G402" t="s">
        <v>1089</v>
      </c>
      <c r="H402" t="s">
        <v>1046</v>
      </c>
      <c r="I402" t="s">
        <v>943</v>
      </c>
      <c r="J402" t="s">
        <v>942</v>
      </c>
      <c r="K402" t="s">
        <v>6</v>
      </c>
      <c r="L402" t="s">
        <v>1083</v>
      </c>
      <c r="M402" t="s">
        <v>1084</v>
      </c>
      <c r="N402" t="s">
        <v>1084</v>
      </c>
      <c r="O402">
        <v>6</v>
      </c>
      <c r="R402" t="s">
        <v>1050</v>
      </c>
      <c r="V402">
        <v>1</v>
      </c>
      <c r="W402" t="s">
        <v>3649</v>
      </c>
      <c r="Z402" t="s">
        <v>1050</v>
      </c>
      <c r="AA402" t="s">
        <v>9</v>
      </c>
      <c r="AB402" t="s">
        <v>3650</v>
      </c>
      <c r="AC402" t="s">
        <v>3650</v>
      </c>
      <c r="AD402">
        <v>6</v>
      </c>
      <c r="AE402">
        <v>0.33333333333333298</v>
      </c>
      <c r="AF402">
        <v>1.3459315912014999E-3</v>
      </c>
      <c r="AG402">
        <v>534</v>
      </c>
      <c r="AH402">
        <v>9</v>
      </c>
      <c r="AI402">
        <v>1.3622866186674401E-3</v>
      </c>
      <c r="AJ402" t="s">
        <v>1052</v>
      </c>
      <c r="AK402" t="s">
        <v>1063</v>
      </c>
      <c r="AL402" t="b">
        <v>0</v>
      </c>
    </row>
    <row r="403" spans="1:38" x14ac:dyDescent="0.2">
      <c r="A403">
        <v>460</v>
      </c>
      <c r="B403" t="s">
        <v>3651</v>
      </c>
      <c r="C403" t="s">
        <v>3652</v>
      </c>
      <c r="D403" t="s">
        <v>3653</v>
      </c>
      <c r="E403" t="s">
        <v>3654</v>
      </c>
      <c r="F403">
        <v>1974</v>
      </c>
      <c r="G403" t="s">
        <v>1089</v>
      </c>
      <c r="H403" t="s">
        <v>1046</v>
      </c>
      <c r="I403" t="s">
        <v>3655</v>
      </c>
      <c r="J403" t="s">
        <v>15</v>
      </c>
      <c r="K403" t="s">
        <v>16</v>
      </c>
      <c r="L403" t="s">
        <v>1221</v>
      </c>
      <c r="M403" t="s">
        <v>1222</v>
      </c>
      <c r="N403" t="s">
        <v>1223</v>
      </c>
      <c r="O403">
        <v>59</v>
      </c>
      <c r="R403" t="s">
        <v>1050</v>
      </c>
      <c r="T403">
        <v>2</v>
      </c>
      <c r="W403" t="s">
        <v>3656</v>
      </c>
      <c r="Z403" t="s">
        <v>1050</v>
      </c>
      <c r="AB403" t="s">
        <v>3657</v>
      </c>
      <c r="AC403" t="s">
        <v>3658</v>
      </c>
      <c r="AD403">
        <v>2</v>
      </c>
      <c r="AE403">
        <v>0</v>
      </c>
      <c r="AF403">
        <v>3.88175997028442E-4</v>
      </c>
      <c r="AG403">
        <v>0</v>
      </c>
      <c r="AH403">
        <v>1</v>
      </c>
      <c r="AI403">
        <v>6.0687090587988404E-4</v>
      </c>
      <c r="AJ403" t="s">
        <v>1052</v>
      </c>
      <c r="AK403" t="s">
        <v>1135</v>
      </c>
      <c r="AL403" t="b">
        <v>0</v>
      </c>
    </row>
    <row r="404" spans="1:38" x14ac:dyDescent="0.2">
      <c r="A404">
        <v>461</v>
      </c>
      <c r="B404" t="s">
        <v>3659</v>
      </c>
      <c r="C404" t="s">
        <v>3660</v>
      </c>
      <c r="D404" t="s">
        <v>3661</v>
      </c>
      <c r="E404" t="s">
        <v>3662</v>
      </c>
      <c r="F404">
        <v>1986</v>
      </c>
      <c r="G404" t="s">
        <v>1045</v>
      </c>
      <c r="H404" t="s">
        <v>1046</v>
      </c>
      <c r="I404" t="s">
        <v>3663</v>
      </c>
      <c r="J404" t="s">
        <v>35</v>
      </c>
      <c r="K404" t="s">
        <v>6</v>
      </c>
      <c r="L404" t="s">
        <v>1096</v>
      </c>
      <c r="M404" t="s">
        <v>1097</v>
      </c>
      <c r="N404" t="s">
        <v>1684</v>
      </c>
      <c r="O404">
        <v>13</v>
      </c>
      <c r="R404" t="s">
        <v>1050</v>
      </c>
      <c r="W404" t="s">
        <v>1050</v>
      </c>
      <c r="Z404" t="s">
        <v>1050</v>
      </c>
      <c r="AB404" t="s">
        <v>3664</v>
      </c>
      <c r="AC404" t="s">
        <v>3664</v>
      </c>
      <c r="AD404">
        <v>8</v>
      </c>
      <c r="AE404">
        <v>0.375</v>
      </c>
      <c r="AF404">
        <v>1.6874401158643801E-3</v>
      </c>
      <c r="AG404">
        <v>1582</v>
      </c>
      <c r="AH404">
        <v>7</v>
      </c>
      <c r="AI404">
        <v>1.9958266230234302E-3</v>
      </c>
      <c r="AJ404" t="s">
        <v>1052</v>
      </c>
      <c r="AK404" t="s">
        <v>1063</v>
      </c>
      <c r="AL404" t="b">
        <v>0</v>
      </c>
    </row>
    <row r="405" spans="1:38" x14ac:dyDescent="0.2">
      <c r="A405">
        <v>462</v>
      </c>
      <c r="B405" t="s">
        <v>3665</v>
      </c>
      <c r="C405" t="s">
        <v>3666</v>
      </c>
      <c r="D405" t="s">
        <v>3667</v>
      </c>
      <c r="E405" t="s">
        <v>3668</v>
      </c>
      <c r="F405">
        <v>1994</v>
      </c>
      <c r="G405" t="s">
        <v>1089</v>
      </c>
      <c r="H405" t="s">
        <v>1046</v>
      </c>
      <c r="I405" t="s">
        <v>3669</v>
      </c>
      <c r="J405" t="s">
        <v>269</v>
      </c>
      <c r="K405" t="s">
        <v>6</v>
      </c>
      <c r="L405" t="s">
        <v>1221</v>
      </c>
      <c r="M405" t="s">
        <v>1222</v>
      </c>
      <c r="N405" t="s">
        <v>1585</v>
      </c>
      <c r="O405">
        <v>57</v>
      </c>
      <c r="R405" t="s">
        <v>1050</v>
      </c>
      <c r="S405">
        <v>137000000</v>
      </c>
      <c r="T405">
        <v>8</v>
      </c>
      <c r="V405">
        <v>1</v>
      </c>
      <c r="W405" t="s">
        <v>3670</v>
      </c>
      <c r="Z405" t="s">
        <v>1050</v>
      </c>
      <c r="AA405" t="s">
        <v>9</v>
      </c>
      <c r="AB405" t="s">
        <v>3671</v>
      </c>
      <c r="AC405" t="s">
        <v>3672</v>
      </c>
      <c r="AD405">
        <v>8</v>
      </c>
      <c r="AE405">
        <v>0.125</v>
      </c>
      <c r="AF405">
        <v>1.82107355428744E-3</v>
      </c>
      <c r="AG405">
        <v>572</v>
      </c>
      <c r="AH405">
        <v>17</v>
      </c>
      <c r="AI405">
        <v>1.8820603330275099E-3</v>
      </c>
      <c r="AJ405" t="s">
        <v>1052</v>
      </c>
      <c r="AK405" t="s">
        <v>1135</v>
      </c>
      <c r="AL405" t="b">
        <v>0</v>
      </c>
    </row>
    <row r="406" spans="1:38" x14ac:dyDescent="0.2">
      <c r="A406">
        <v>463</v>
      </c>
      <c r="B406" t="s">
        <v>846</v>
      </c>
      <c r="C406" t="s">
        <v>847</v>
      </c>
      <c r="D406" t="s">
        <v>3673</v>
      </c>
      <c r="E406" t="s">
        <v>3674</v>
      </c>
      <c r="F406">
        <v>1998</v>
      </c>
      <c r="G406" t="s">
        <v>1089</v>
      </c>
      <c r="H406" t="s">
        <v>1046</v>
      </c>
      <c r="I406" t="s">
        <v>849</v>
      </c>
      <c r="J406" t="s">
        <v>848</v>
      </c>
      <c r="K406" t="s">
        <v>6</v>
      </c>
      <c r="L406" t="s">
        <v>1221</v>
      </c>
      <c r="M406" t="s">
        <v>3675</v>
      </c>
      <c r="N406" t="s">
        <v>3676</v>
      </c>
      <c r="O406">
        <v>59</v>
      </c>
      <c r="R406" t="s">
        <v>1050</v>
      </c>
      <c r="V406">
        <v>1</v>
      </c>
      <c r="W406" t="s">
        <v>3677</v>
      </c>
      <c r="Z406" t="s">
        <v>1050</v>
      </c>
      <c r="AA406" t="s">
        <v>9</v>
      </c>
      <c r="AB406" t="s">
        <v>3678</v>
      </c>
      <c r="AC406" t="s">
        <v>3679</v>
      </c>
      <c r="AD406">
        <v>2</v>
      </c>
      <c r="AE406">
        <v>1</v>
      </c>
      <c r="AF406">
        <v>9.9111224275230691E-4</v>
      </c>
      <c r="AG406">
        <v>607</v>
      </c>
      <c r="AH406">
        <v>6</v>
      </c>
      <c r="AI406">
        <v>1.2936897498284101E-3</v>
      </c>
      <c r="AJ406" t="s">
        <v>1052</v>
      </c>
      <c r="AK406" t="s">
        <v>1135</v>
      </c>
      <c r="AL406" t="b">
        <v>0</v>
      </c>
    </row>
    <row r="407" spans="1:38" x14ac:dyDescent="0.2">
      <c r="A407">
        <v>465</v>
      </c>
      <c r="B407" t="s">
        <v>3680</v>
      </c>
      <c r="C407" t="s">
        <v>3681</v>
      </c>
      <c r="D407" t="s">
        <v>3682</v>
      </c>
      <c r="E407" t="s">
        <v>3683</v>
      </c>
      <c r="F407">
        <v>1982</v>
      </c>
      <c r="G407" t="s">
        <v>1045</v>
      </c>
      <c r="H407" t="s">
        <v>1046</v>
      </c>
      <c r="I407" t="s">
        <v>3684</v>
      </c>
      <c r="K407" t="s">
        <v>38</v>
      </c>
      <c r="L407" t="s">
        <v>1096</v>
      </c>
      <c r="M407" t="s">
        <v>1097</v>
      </c>
      <c r="N407" t="s">
        <v>1098</v>
      </c>
      <c r="O407">
        <v>6</v>
      </c>
      <c r="R407" t="s">
        <v>1050</v>
      </c>
      <c r="W407" t="s">
        <v>1050</v>
      </c>
      <c r="Z407" t="s">
        <v>1050</v>
      </c>
      <c r="AB407" t="s">
        <v>3685</v>
      </c>
      <c r="AC407" t="s">
        <v>3685</v>
      </c>
      <c r="AD407">
        <v>7</v>
      </c>
      <c r="AE407">
        <v>0.42857142857142799</v>
      </c>
      <c r="AF407">
        <v>1.4945164055143901E-3</v>
      </c>
      <c r="AG407">
        <v>544</v>
      </c>
      <c r="AH407">
        <v>7</v>
      </c>
      <c r="AI407">
        <v>1.67096366323116E-3</v>
      </c>
      <c r="AJ407" t="s">
        <v>1052</v>
      </c>
      <c r="AK407" t="s">
        <v>1063</v>
      </c>
      <c r="AL407" t="b">
        <v>0</v>
      </c>
    </row>
    <row r="408" spans="1:38" x14ac:dyDescent="0.2">
      <c r="A408">
        <v>467</v>
      </c>
      <c r="B408" t="s">
        <v>3686</v>
      </c>
      <c r="C408" t="s">
        <v>3687</v>
      </c>
      <c r="D408" t="s">
        <v>3688</v>
      </c>
      <c r="E408" t="s">
        <v>3689</v>
      </c>
      <c r="F408">
        <v>1997</v>
      </c>
      <c r="G408" t="s">
        <v>1089</v>
      </c>
      <c r="H408" t="s">
        <v>1046</v>
      </c>
      <c r="I408" t="s">
        <v>3690</v>
      </c>
      <c r="J408" t="s">
        <v>3691</v>
      </c>
      <c r="K408" t="s">
        <v>5</v>
      </c>
      <c r="L408" t="s">
        <v>1122</v>
      </c>
      <c r="M408" t="s">
        <v>1123</v>
      </c>
      <c r="N408" t="s">
        <v>1389</v>
      </c>
      <c r="O408">
        <v>1</v>
      </c>
      <c r="R408" t="s">
        <v>1050</v>
      </c>
      <c r="V408">
        <v>1</v>
      </c>
      <c r="W408" t="s">
        <v>3692</v>
      </c>
      <c r="Z408" t="s">
        <v>1050</v>
      </c>
      <c r="AA408" t="s">
        <v>9</v>
      </c>
      <c r="AB408" t="s">
        <v>3693</v>
      </c>
      <c r="AC408" t="s">
        <v>3693</v>
      </c>
      <c r="AD408">
        <v>7</v>
      </c>
      <c r="AE408">
        <v>0</v>
      </c>
      <c r="AF408">
        <v>1.54388624424485E-3</v>
      </c>
      <c r="AG408">
        <v>420</v>
      </c>
      <c r="AH408">
        <v>10</v>
      </c>
      <c r="AI408">
        <v>1.6182637742405801E-3</v>
      </c>
      <c r="AJ408" t="s">
        <v>1052</v>
      </c>
      <c r="AK408" t="s">
        <v>1053</v>
      </c>
      <c r="AL408" t="b">
        <v>0</v>
      </c>
    </row>
    <row r="409" spans="1:38" x14ac:dyDescent="0.2">
      <c r="A409">
        <v>468</v>
      </c>
      <c r="B409" t="s">
        <v>3694</v>
      </c>
      <c r="C409" t="s">
        <v>3695</v>
      </c>
      <c r="D409" t="s">
        <v>3696</v>
      </c>
      <c r="E409" t="s">
        <v>3697</v>
      </c>
      <c r="F409">
        <v>1964</v>
      </c>
      <c r="G409" t="s">
        <v>1635</v>
      </c>
      <c r="H409" t="s">
        <v>1046</v>
      </c>
      <c r="I409" t="s">
        <v>3698</v>
      </c>
      <c r="J409" t="s">
        <v>828</v>
      </c>
      <c r="K409" t="s">
        <v>16</v>
      </c>
      <c r="L409" t="s">
        <v>1074</v>
      </c>
      <c r="M409" t="s">
        <v>1075</v>
      </c>
      <c r="N409" t="s">
        <v>1298</v>
      </c>
      <c r="O409">
        <v>10</v>
      </c>
      <c r="R409" t="s">
        <v>1050</v>
      </c>
      <c r="V409">
        <v>1</v>
      </c>
      <c r="W409" t="s">
        <v>3699</v>
      </c>
      <c r="Z409" t="s">
        <v>1050</v>
      </c>
      <c r="AA409" t="s">
        <v>9</v>
      </c>
      <c r="AB409" t="s">
        <v>3700</v>
      </c>
      <c r="AC409" t="s">
        <v>3700</v>
      </c>
      <c r="AD409">
        <v>7</v>
      </c>
      <c r="AE409">
        <v>0</v>
      </c>
      <c r="AF409">
        <v>1.46260325011812E-3</v>
      </c>
      <c r="AG409">
        <v>1663</v>
      </c>
      <c r="AH409">
        <v>3</v>
      </c>
      <c r="AI409">
        <v>1.55428937865787E-3</v>
      </c>
      <c r="AJ409" t="s">
        <v>1052</v>
      </c>
      <c r="AK409" t="s">
        <v>1053</v>
      </c>
      <c r="AL409" t="b">
        <v>0</v>
      </c>
    </row>
    <row r="410" spans="1:38" ht="409" x14ac:dyDescent="0.2">
      <c r="A410">
        <v>469</v>
      </c>
      <c r="B410" t="s">
        <v>3701</v>
      </c>
      <c r="C410" t="s">
        <v>3702</v>
      </c>
      <c r="D410" t="s">
        <v>3703</v>
      </c>
      <c r="E410" s="1" t="s">
        <v>3704</v>
      </c>
      <c r="F410">
        <v>1970</v>
      </c>
      <c r="G410" t="s">
        <v>1045</v>
      </c>
      <c r="H410" t="s">
        <v>1046</v>
      </c>
      <c r="I410" t="s">
        <v>3705</v>
      </c>
      <c r="K410" t="s">
        <v>1799</v>
      </c>
      <c r="L410" t="s">
        <v>1172</v>
      </c>
      <c r="M410" t="s">
        <v>1173</v>
      </c>
      <c r="N410" t="s">
        <v>1174</v>
      </c>
      <c r="Q410">
        <v>0</v>
      </c>
      <c r="R410" t="s">
        <v>1050</v>
      </c>
      <c r="W410" t="s">
        <v>1050</v>
      </c>
      <c r="Z410" t="s">
        <v>1050</v>
      </c>
      <c r="AB410" t="s">
        <v>3706</v>
      </c>
      <c r="AC410" t="s">
        <v>3706</v>
      </c>
      <c r="AD410">
        <v>7</v>
      </c>
      <c r="AE410">
        <v>0.28571428571428498</v>
      </c>
      <c r="AF410">
        <v>1.50320839990885E-3</v>
      </c>
      <c r="AG410">
        <v>1021</v>
      </c>
      <c r="AH410">
        <v>11</v>
      </c>
      <c r="AI410">
        <v>1.4682649190621299E-3</v>
      </c>
      <c r="AJ410" t="s">
        <v>3707</v>
      </c>
      <c r="AK410" t="s">
        <v>1063</v>
      </c>
      <c r="AL410" t="b">
        <v>0</v>
      </c>
    </row>
    <row r="411" spans="1:38" x14ac:dyDescent="0.2">
      <c r="A411">
        <v>470</v>
      </c>
      <c r="B411" t="s">
        <v>3708</v>
      </c>
      <c r="C411" t="s">
        <v>3709</v>
      </c>
      <c r="D411" t="s">
        <v>3710</v>
      </c>
      <c r="E411" t="s">
        <v>3711</v>
      </c>
      <c r="F411">
        <v>1982</v>
      </c>
      <c r="G411" t="s">
        <v>1045</v>
      </c>
      <c r="H411" t="s">
        <v>1046</v>
      </c>
      <c r="I411" t="s">
        <v>3712</v>
      </c>
      <c r="J411" t="s">
        <v>3713</v>
      </c>
      <c r="K411" t="s">
        <v>415</v>
      </c>
      <c r="L411" t="s">
        <v>1158</v>
      </c>
      <c r="M411" t="s">
        <v>1480</v>
      </c>
      <c r="N411" t="s">
        <v>1481</v>
      </c>
      <c r="O411">
        <v>13</v>
      </c>
      <c r="R411" t="s">
        <v>1050</v>
      </c>
      <c r="S411">
        <v>40000000</v>
      </c>
      <c r="T411">
        <v>5</v>
      </c>
      <c r="W411" t="s">
        <v>1050</v>
      </c>
      <c r="Z411" t="s">
        <v>1050</v>
      </c>
      <c r="AB411" t="s">
        <v>3714</v>
      </c>
      <c r="AC411" t="s">
        <v>3714</v>
      </c>
      <c r="AD411">
        <v>6</v>
      </c>
      <c r="AE411">
        <v>0</v>
      </c>
      <c r="AF411">
        <v>1.50175361477054E-3</v>
      </c>
      <c r="AG411">
        <v>276</v>
      </c>
      <c r="AH411">
        <v>13</v>
      </c>
      <c r="AI411">
        <v>1.2699694702953299E-3</v>
      </c>
      <c r="AJ411" t="s">
        <v>1052</v>
      </c>
      <c r="AK411" t="s">
        <v>1053</v>
      </c>
      <c r="AL411" t="b">
        <v>0</v>
      </c>
    </row>
    <row r="412" spans="1:38" x14ac:dyDescent="0.2">
      <c r="A412">
        <v>471</v>
      </c>
      <c r="B412" t="s">
        <v>3715</v>
      </c>
      <c r="C412" t="s">
        <v>3716</v>
      </c>
      <c r="D412" t="s">
        <v>3717</v>
      </c>
      <c r="E412" t="s">
        <v>3718</v>
      </c>
      <c r="G412" t="s">
        <v>1045</v>
      </c>
      <c r="H412" t="s">
        <v>1046</v>
      </c>
      <c r="K412" t="s">
        <v>6</v>
      </c>
      <c r="L412" t="s">
        <v>1130</v>
      </c>
      <c r="M412" t="s">
        <v>1131</v>
      </c>
      <c r="N412" t="s">
        <v>1132</v>
      </c>
      <c r="O412">
        <v>29</v>
      </c>
      <c r="R412" t="s">
        <v>1050</v>
      </c>
      <c r="W412" t="s">
        <v>1050</v>
      </c>
      <c r="Z412" t="s">
        <v>1050</v>
      </c>
      <c r="AB412" t="s">
        <v>3719</v>
      </c>
      <c r="AC412" t="s">
        <v>3719</v>
      </c>
      <c r="AD412">
        <v>7</v>
      </c>
      <c r="AE412">
        <v>0.14285714285714199</v>
      </c>
      <c r="AF412">
        <v>1.5022300850579501E-3</v>
      </c>
      <c r="AG412">
        <v>1056</v>
      </c>
      <c r="AH412">
        <v>9</v>
      </c>
      <c r="AI412">
        <v>1.4627748487387601E-3</v>
      </c>
      <c r="AJ412" t="s">
        <v>1052</v>
      </c>
      <c r="AK412" t="s">
        <v>1135</v>
      </c>
      <c r="AL412" t="b">
        <v>0</v>
      </c>
    </row>
    <row r="413" spans="1:38" x14ac:dyDescent="0.2">
      <c r="A413">
        <v>473</v>
      </c>
      <c r="B413" t="s">
        <v>3720</v>
      </c>
      <c r="C413" t="s">
        <v>3721</v>
      </c>
      <c r="E413" t="s">
        <v>3722</v>
      </c>
      <c r="F413">
        <v>2000</v>
      </c>
      <c r="G413" t="s">
        <v>1635</v>
      </c>
      <c r="H413" t="s">
        <v>1046</v>
      </c>
      <c r="I413" t="s">
        <v>3723</v>
      </c>
      <c r="J413" t="s">
        <v>48</v>
      </c>
      <c r="K413" t="s">
        <v>6</v>
      </c>
      <c r="L413" t="s">
        <v>1130</v>
      </c>
      <c r="M413" t="s">
        <v>1131</v>
      </c>
      <c r="N413" t="s">
        <v>1132</v>
      </c>
      <c r="O413">
        <v>8</v>
      </c>
      <c r="R413" t="s">
        <v>1050</v>
      </c>
      <c r="V413">
        <v>1</v>
      </c>
      <c r="W413" t="s">
        <v>3724</v>
      </c>
      <c r="Z413" t="s">
        <v>1050</v>
      </c>
      <c r="AA413" t="s">
        <v>9</v>
      </c>
      <c r="AB413" t="s">
        <v>3725</v>
      </c>
      <c r="AC413" t="s">
        <v>3725</v>
      </c>
      <c r="AD413">
        <v>12</v>
      </c>
      <c r="AE413">
        <v>0.16666666666666599</v>
      </c>
      <c r="AF413">
        <v>2.6204674379657102E-3</v>
      </c>
      <c r="AG413">
        <v>3779</v>
      </c>
      <c r="AH413">
        <v>23</v>
      </c>
      <c r="AI413">
        <v>2.3037474579885699E-3</v>
      </c>
      <c r="AJ413" t="s">
        <v>1052</v>
      </c>
      <c r="AK413" t="s">
        <v>1135</v>
      </c>
      <c r="AL413" t="b">
        <v>0</v>
      </c>
    </row>
    <row r="414" spans="1:38" x14ac:dyDescent="0.2">
      <c r="A414">
        <v>474</v>
      </c>
      <c r="B414" t="s">
        <v>677</v>
      </c>
      <c r="C414" t="s">
        <v>678</v>
      </c>
      <c r="D414" t="s">
        <v>3726</v>
      </c>
      <c r="E414" t="s">
        <v>3727</v>
      </c>
      <c r="F414">
        <v>2010</v>
      </c>
      <c r="G414" t="s">
        <v>1045</v>
      </c>
      <c r="H414" t="s">
        <v>1046</v>
      </c>
      <c r="I414" t="s">
        <v>507</v>
      </c>
      <c r="J414" t="s">
        <v>269</v>
      </c>
      <c r="K414" t="s">
        <v>6</v>
      </c>
      <c r="L414" t="s">
        <v>1205</v>
      </c>
      <c r="M414" t="s">
        <v>1206</v>
      </c>
      <c r="N414" t="s">
        <v>1548</v>
      </c>
      <c r="O414">
        <v>57</v>
      </c>
      <c r="P414">
        <v>10000000</v>
      </c>
      <c r="Q414">
        <v>2</v>
      </c>
      <c r="R414" t="s">
        <v>3728</v>
      </c>
      <c r="W414" t="s">
        <v>1050</v>
      </c>
      <c r="Z414" t="s">
        <v>1050</v>
      </c>
      <c r="AB414" t="s">
        <v>3729</v>
      </c>
      <c r="AC414" t="s">
        <v>3730</v>
      </c>
      <c r="AD414">
        <v>9</v>
      </c>
      <c r="AE414">
        <v>0</v>
      </c>
      <c r="AF414">
        <v>2.2304501672802302E-3</v>
      </c>
      <c r="AG414">
        <v>345</v>
      </c>
      <c r="AH414">
        <v>24</v>
      </c>
      <c r="AI414">
        <v>2.0192571937070699E-3</v>
      </c>
      <c r="AJ414" t="s">
        <v>1052</v>
      </c>
      <c r="AK414" t="s">
        <v>1053</v>
      </c>
      <c r="AL414" t="b">
        <v>0</v>
      </c>
    </row>
    <row r="415" spans="1:38" x14ac:dyDescent="0.2">
      <c r="A415">
        <v>475</v>
      </c>
      <c r="B415" t="s">
        <v>3731</v>
      </c>
      <c r="C415" t="s">
        <v>3732</v>
      </c>
      <c r="D415" t="s">
        <v>3733</v>
      </c>
      <c r="E415" t="s">
        <v>3734</v>
      </c>
      <c r="F415">
        <v>2005</v>
      </c>
      <c r="G415" t="s">
        <v>1045</v>
      </c>
      <c r="H415" t="s">
        <v>1046</v>
      </c>
      <c r="I415" t="s">
        <v>3735</v>
      </c>
      <c r="J415" t="s">
        <v>446</v>
      </c>
      <c r="K415" t="s">
        <v>18</v>
      </c>
      <c r="L415" t="s">
        <v>1059</v>
      </c>
      <c r="M415" t="s">
        <v>1060</v>
      </c>
      <c r="N415" t="s">
        <v>1061</v>
      </c>
      <c r="O415">
        <v>24</v>
      </c>
      <c r="R415" t="s">
        <v>1050</v>
      </c>
      <c r="T415">
        <v>1</v>
      </c>
      <c r="W415" t="s">
        <v>1050</v>
      </c>
      <c r="Z415" t="s">
        <v>1050</v>
      </c>
      <c r="AB415" t="s">
        <v>3736</v>
      </c>
      <c r="AC415" t="s">
        <v>3736</v>
      </c>
      <c r="AD415">
        <v>8</v>
      </c>
      <c r="AE415">
        <v>0.25</v>
      </c>
      <c r="AF415">
        <v>1.88523577126219E-3</v>
      </c>
      <c r="AG415">
        <v>2973</v>
      </c>
      <c r="AH415">
        <v>8</v>
      </c>
      <c r="AI415">
        <v>1.8554992119283499E-3</v>
      </c>
      <c r="AJ415" t="s">
        <v>1052</v>
      </c>
      <c r="AK415" t="s">
        <v>1063</v>
      </c>
      <c r="AL415" t="b">
        <v>0</v>
      </c>
    </row>
    <row r="416" spans="1:38" ht="409" x14ac:dyDescent="0.2">
      <c r="A416">
        <v>476</v>
      </c>
      <c r="B416" t="s">
        <v>3737</v>
      </c>
      <c r="C416" t="s">
        <v>3738</v>
      </c>
      <c r="D416" t="s">
        <v>3739</v>
      </c>
      <c r="E416" s="1" t="s">
        <v>3740</v>
      </c>
      <c r="F416">
        <v>2014</v>
      </c>
      <c r="G416" t="s">
        <v>1045</v>
      </c>
      <c r="H416" t="s">
        <v>1046</v>
      </c>
      <c r="I416" t="s">
        <v>2961</v>
      </c>
      <c r="K416" t="s">
        <v>415</v>
      </c>
      <c r="L416" t="s">
        <v>1130</v>
      </c>
      <c r="M416" t="s">
        <v>1131</v>
      </c>
      <c r="N416" t="s">
        <v>1180</v>
      </c>
      <c r="Q416">
        <v>0</v>
      </c>
      <c r="R416" t="s">
        <v>1050</v>
      </c>
      <c r="W416" t="s">
        <v>1050</v>
      </c>
      <c r="Z416" t="s">
        <v>1050</v>
      </c>
      <c r="AB416" t="s">
        <v>3741</v>
      </c>
      <c r="AC416" t="s">
        <v>3741</v>
      </c>
      <c r="AD416">
        <v>8</v>
      </c>
      <c r="AE416">
        <v>0.125</v>
      </c>
      <c r="AF416">
        <v>1.91752402665898E-3</v>
      </c>
      <c r="AG416">
        <v>1113</v>
      </c>
      <c r="AH416">
        <v>15</v>
      </c>
      <c r="AI416">
        <v>1.8566889549024401E-3</v>
      </c>
      <c r="AJ416" t="s">
        <v>3742</v>
      </c>
      <c r="AK416" t="s">
        <v>1135</v>
      </c>
      <c r="AL416" t="b">
        <v>0</v>
      </c>
    </row>
    <row r="417" spans="1:38" x14ac:dyDescent="0.2">
      <c r="A417">
        <v>477</v>
      </c>
      <c r="B417" t="s">
        <v>3743</v>
      </c>
      <c r="C417" t="s">
        <v>3744</v>
      </c>
      <c r="D417" t="s">
        <v>3745</v>
      </c>
      <c r="E417" t="s">
        <v>3746</v>
      </c>
      <c r="F417">
        <v>1961</v>
      </c>
      <c r="G417" t="s">
        <v>1045</v>
      </c>
      <c r="H417" t="s">
        <v>1046</v>
      </c>
      <c r="I417" t="s">
        <v>3747</v>
      </c>
      <c r="J417" t="s">
        <v>402</v>
      </c>
      <c r="K417" t="s">
        <v>6</v>
      </c>
      <c r="L417" t="s">
        <v>1059</v>
      </c>
      <c r="M417" t="s">
        <v>1060</v>
      </c>
      <c r="N417" t="s">
        <v>1061</v>
      </c>
      <c r="O417">
        <v>13</v>
      </c>
      <c r="R417" t="s">
        <v>1050</v>
      </c>
      <c r="T417">
        <v>7</v>
      </c>
      <c r="V417">
        <v>2</v>
      </c>
      <c r="W417" t="s">
        <v>1050</v>
      </c>
      <c r="Z417" t="s">
        <v>1050</v>
      </c>
      <c r="AA417" t="s">
        <v>9</v>
      </c>
      <c r="AB417" t="s">
        <v>3748</v>
      </c>
      <c r="AC417" t="s">
        <v>3749</v>
      </c>
      <c r="AD417">
        <v>2</v>
      </c>
      <c r="AE417">
        <v>0.5</v>
      </c>
      <c r="AF417">
        <v>4.0000696681617498E-4</v>
      </c>
      <c r="AG417">
        <v>3715</v>
      </c>
      <c r="AH417">
        <v>0</v>
      </c>
      <c r="AI417">
        <v>5.87440694473246E-4</v>
      </c>
      <c r="AJ417" t="s">
        <v>1052</v>
      </c>
      <c r="AK417" t="s">
        <v>1063</v>
      </c>
      <c r="AL417" t="b">
        <v>0</v>
      </c>
    </row>
    <row r="418" spans="1:38" x14ac:dyDescent="0.2">
      <c r="A418">
        <v>478</v>
      </c>
      <c r="B418" t="s">
        <v>3750</v>
      </c>
      <c r="C418" t="s">
        <v>3751</v>
      </c>
      <c r="E418" t="s">
        <v>3752</v>
      </c>
      <c r="F418">
        <v>1970</v>
      </c>
      <c r="G418" t="s">
        <v>1635</v>
      </c>
      <c r="H418" t="s">
        <v>1095</v>
      </c>
      <c r="I418" t="s">
        <v>3753</v>
      </c>
      <c r="K418" t="s">
        <v>1799</v>
      </c>
      <c r="L418" t="s">
        <v>1122</v>
      </c>
      <c r="M418" t="s">
        <v>1123</v>
      </c>
      <c r="N418" t="s">
        <v>1124</v>
      </c>
      <c r="O418">
        <v>10</v>
      </c>
      <c r="R418" t="s">
        <v>1050</v>
      </c>
      <c r="V418">
        <v>1</v>
      </c>
      <c r="W418" t="s">
        <v>3754</v>
      </c>
      <c r="Z418" t="s">
        <v>3755</v>
      </c>
      <c r="AA418" t="s">
        <v>9</v>
      </c>
      <c r="AB418" t="s">
        <v>3756</v>
      </c>
      <c r="AC418" t="s">
        <v>3756</v>
      </c>
      <c r="AD418">
        <v>7</v>
      </c>
      <c r="AE418">
        <v>0</v>
      </c>
      <c r="AF418">
        <v>1.59461467047166E-3</v>
      </c>
      <c r="AG418">
        <v>1</v>
      </c>
      <c r="AH418">
        <v>14</v>
      </c>
      <c r="AI418">
        <v>1.48603941280331E-3</v>
      </c>
      <c r="AJ418" t="s">
        <v>1052</v>
      </c>
      <c r="AK418" t="s">
        <v>1053</v>
      </c>
      <c r="AL418" t="b">
        <v>0</v>
      </c>
    </row>
    <row r="419" spans="1:38" x14ac:dyDescent="0.2">
      <c r="A419">
        <v>479</v>
      </c>
      <c r="B419" t="s">
        <v>3757</v>
      </c>
      <c r="C419" t="s">
        <v>3758</v>
      </c>
      <c r="D419" t="s">
        <v>3759</v>
      </c>
      <c r="E419" t="s">
        <v>3760</v>
      </c>
      <c r="F419">
        <v>1955</v>
      </c>
      <c r="G419" t="s">
        <v>1089</v>
      </c>
      <c r="H419" t="s">
        <v>1046</v>
      </c>
      <c r="I419" t="s">
        <v>3761</v>
      </c>
      <c r="J419" t="s">
        <v>269</v>
      </c>
      <c r="K419" t="s">
        <v>6</v>
      </c>
      <c r="L419" t="s">
        <v>1047</v>
      </c>
      <c r="M419" t="s">
        <v>1048</v>
      </c>
      <c r="N419" t="s">
        <v>1843</v>
      </c>
      <c r="O419">
        <v>59</v>
      </c>
      <c r="R419" t="s">
        <v>1050</v>
      </c>
      <c r="T419">
        <v>1</v>
      </c>
      <c r="W419" t="s">
        <v>3762</v>
      </c>
      <c r="Z419" t="s">
        <v>1050</v>
      </c>
      <c r="AB419" t="s">
        <v>3763</v>
      </c>
      <c r="AC419" t="s">
        <v>3764</v>
      </c>
      <c r="AD419">
        <v>6</v>
      </c>
      <c r="AE419">
        <v>0</v>
      </c>
      <c r="AF419">
        <v>1.2523688620100699E-3</v>
      </c>
      <c r="AG419">
        <v>260</v>
      </c>
      <c r="AH419">
        <v>6</v>
      </c>
      <c r="AI419">
        <v>1.32251866299219E-3</v>
      </c>
      <c r="AJ419" t="s">
        <v>1052</v>
      </c>
      <c r="AK419" t="s">
        <v>1053</v>
      </c>
      <c r="AL419" t="b">
        <v>0</v>
      </c>
    </row>
    <row r="420" spans="1:38" x14ac:dyDescent="0.2">
      <c r="A420">
        <v>480</v>
      </c>
      <c r="B420" t="s">
        <v>3765</v>
      </c>
      <c r="C420" t="s">
        <v>3766</v>
      </c>
      <c r="E420" t="s">
        <v>3767</v>
      </c>
      <c r="F420">
        <v>1996</v>
      </c>
      <c r="G420" t="s">
        <v>1045</v>
      </c>
      <c r="H420" t="s">
        <v>1046</v>
      </c>
      <c r="I420" t="s">
        <v>385</v>
      </c>
      <c r="J420" t="s">
        <v>15</v>
      </c>
      <c r="K420" t="s">
        <v>16</v>
      </c>
      <c r="L420" t="s">
        <v>1059</v>
      </c>
      <c r="M420" t="s">
        <v>1060</v>
      </c>
      <c r="N420" t="s">
        <v>1061</v>
      </c>
      <c r="O420">
        <v>48</v>
      </c>
      <c r="R420" t="s">
        <v>1050</v>
      </c>
      <c r="W420" t="s">
        <v>1050</v>
      </c>
      <c r="Z420" t="s">
        <v>1050</v>
      </c>
      <c r="AB420" t="s">
        <v>3768</v>
      </c>
      <c r="AC420" t="s">
        <v>3768</v>
      </c>
      <c r="AD420">
        <v>4</v>
      </c>
      <c r="AE420">
        <v>0.25</v>
      </c>
      <c r="AF420">
        <v>8.0661331948579402E-4</v>
      </c>
      <c r="AG420">
        <v>2437</v>
      </c>
      <c r="AH420">
        <v>2</v>
      </c>
      <c r="AI420">
        <v>9.1220705778041495E-4</v>
      </c>
      <c r="AJ420" t="s">
        <v>1052</v>
      </c>
      <c r="AK420" t="s">
        <v>1063</v>
      </c>
      <c r="AL420" t="b">
        <v>0</v>
      </c>
    </row>
    <row r="421" spans="1:38" x14ac:dyDescent="0.2">
      <c r="A421">
        <v>481</v>
      </c>
      <c r="B421" t="s">
        <v>642</v>
      </c>
      <c r="C421" t="s">
        <v>643</v>
      </c>
      <c r="D421" t="s">
        <v>3769</v>
      </c>
      <c r="E421" t="s">
        <v>3770</v>
      </c>
      <c r="G421" t="s">
        <v>1045</v>
      </c>
      <c r="H421" t="s">
        <v>1046</v>
      </c>
      <c r="I421" t="s">
        <v>645</v>
      </c>
      <c r="J421" t="s">
        <v>644</v>
      </c>
      <c r="K421" t="s">
        <v>28</v>
      </c>
      <c r="L421" t="s">
        <v>1106</v>
      </c>
      <c r="M421" t="s">
        <v>1107</v>
      </c>
      <c r="N421" t="s">
        <v>3771</v>
      </c>
      <c r="P421">
        <v>453900</v>
      </c>
      <c r="Q421">
        <v>2</v>
      </c>
      <c r="R421" t="s">
        <v>1050</v>
      </c>
      <c r="W421" t="s">
        <v>1050</v>
      </c>
      <c r="Z421" t="s">
        <v>1050</v>
      </c>
      <c r="AB421" t="s">
        <v>3772</v>
      </c>
      <c r="AC421" t="s">
        <v>3773</v>
      </c>
      <c r="AD421">
        <v>8</v>
      </c>
      <c r="AE421">
        <v>0</v>
      </c>
      <c r="AF421">
        <v>1.79665440735884E-3</v>
      </c>
      <c r="AG421">
        <v>830</v>
      </c>
      <c r="AH421">
        <v>13</v>
      </c>
      <c r="AI421">
        <v>1.61998223811904E-3</v>
      </c>
      <c r="AJ421" t="s">
        <v>1052</v>
      </c>
      <c r="AK421" t="s">
        <v>1053</v>
      </c>
      <c r="AL421" t="b">
        <v>0</v>
      </c>
    </row>
    <row r="422" spans="1:38" x14ac:dyDescent="0.2">
      <c r="A422">
        <v>482</v>
      </c>
      <c r="B422" t="s">
        <v>3774</v>
      </c>
      <c r="C422" t="s">
        <v>3775</v>
      </c>
      <c r="D422" t="s">
        <v>3776</v>
      </c>
      <c r="E422" t="s">
        <v>3777</v>
      </c>
      <c r="F422">
        <v>2003</v>
      </c>
      <c r="G422" t="s">
        <v>1045</v>
      </c>
      <c r="H422" t="s">
        <v>1046</v>
      </c>
      <c r="I422" t="s">
        <v>3778</v>
      </c>
      <c r="J422" t="s">
        <v>3779</v>
      </c>
      <c r="K422" t="s">
        <v>5</v>
      </c>
      <c r="L422" t="s">
        <v>1074</v>
      </c>
      <c r="M422" t="s">
        <v>1075</v>
      </c>
      <c r="N422" t="s">
        <v>1993</v>
      </c>
      <c r="O422">
        <v>59</v>
      </c>
      <c r="R422" t="s">
        <v>1050</v>
      </c>
      <c r="T422">
        <v>1</v>
      </c>
      <c r="W422" t="s">
        <v>1050</v>
      </c>
      <c r="Z422" t="s">
        <v>1050</v>
      </c>
      <c r="AB422" t="s">
        <v>3780</v>
      </c>
      <c r="AC422" t="s">
        <v>3780</v>
      </c>
      <c r="AD422">
        <v>2</v>
      </c>
      <c r="AE422">
        <v>0</v>
      </c>
      <c r="AF422">
        <v>3.6546072971308099E-4</v>
      </c>
      <c r="AG422">
        <v>1562</v>
      </c>
      <c r="AH422">
        <v>0</v>
      </c>
      <c r="AI422">
        <v>5.6894045437971103E-4</v>
      </c>
      <c r="AJ422" t="s">
        <v>1052</v>
      </c>
      <c r="AK422" t="s">
        <v>1053</v>
      </c>
      <c r="AL422" t="b">
        <v>0</v>
      </c>
    </row>
    <row r="423" spans="1:38" x14ac:dyDescent="0.2">
      <c r="A423">
        <v>483</v>
      </c>
      <c r="B423" t="s">
        <v>3781</v>
      </c>
      <c r="C423" t="s">
        <v>3782</v>
      </c>
      <c r="D423" t="s">
        <v>3783</v>
      </c>
      <c r="E423" t="s">
        <v>3784</v>
      </c>
      <c r="F423">
        <v>1977</v>
      </c>
      <c r="G423" t="s">
        <v>1045</v>
      </c>
      <c r="H423" t="s">
        <v>1046</v>
      </c>
      <c r="I423" t="s">
        <v>3785</v>
      </c>
      <c r="J423" t="s">
        <v>364</v>
      </c>
      <c r="K423" t="s">
        <v>6</v>
      </c>
      <c r="L423" t="s">
        <v>1083</v>
      </c>
      <c r="M423" t="s">
        <v>1084</v>
      </c>
      <c r="N423" t="s">
        <v>1084</v>
      </c>
      <c r="O423">
        <v>10</v>
      </c>
      <c r="R423" t="s">
        <v>1050</v>
      </c>
      <c r="W423" t="s">
        <v>1050</v>
      </c>
      <c r="Z423" t="s">
        <v>1050</v>
      </c>
      <c r="AB423" t="s">
        <v>3786</v>
      </c>
      <c r="AC423" t="s">
        <v>3786</v>
      </c>
      <c r="AD423">
        <v>6</v>
      </c>
      <c r="AE423">
        <v>0</v>
      </c>
      <c r="AF423">
        <v>1.2332889908467999E-3</v>
      </c>
      <c r="AG423">
        <v>145</v>
      </c>
      <c r="AH423">
        <v>9</v>
      </c>
      <c r="AI423">
        <v>1.12632098371295E-3</v>
      </c>
      <c r="AJ423" t="s">
        <v>1052</v>
      </c>
      <c r="AK423" t="s">
        <v>1063</v>
      </c>
      <c r="AL423" t="b">
        <v>0</v>
      </c>
    </row>
    <row r="424" spans="1:38" x14ac:dyDescent="0.2">
      <c r="A424">
        <v>484</v>
      </c>
      <c r="B424" t="s">
        <v>3787</v>
      </c>
      <c r="C424" t="s">
        <v>3788</v>
      </c>
      <c r="D424" t="s">
        <v>3789</v>
      </c>
      <c r="E424" t="s">
        <v>3790</v>
      </c>
      <c r="F424">
        <v>2000</v>
      </c>
      <c r="G424" t="s">
        <v>1045</v>
      </c>
      <c r="H424" t="s">
        <v>1046</v>
      </c>
      <c r="I424" t="s">
        <v>2961</v>
      </c>
      <c r="J424" t="s">
        <v>416</v>
      </c>
      <c r="K424" t="s">
        <v>415</v>
      </c>
      <c r="L424" t="s">
        <v>1158</v>
      </c>
      <c r="M424" t="s">
        <v>1480</v>
      </c>
      <c r="N424" t="s">
        <v>1481</v>
      </c>
      <c r="O424">
        <v>54</v>
      </c>
      <c r="Q424">
        <v>1</v>
      </c>
      <c r="R424" t="s">
        <v>3791</v>
      </c>
      <c r="T424">
        <v>1</v>
      </c>
      <c r="W424" t="s">
        <v>1050</v>
      </c>
      <c r="Z424" t="s">
        <v>1050</v>
      </c>
      <c r="AB424" t="s">
        <v>3792</v>
      </c>
      <c r="AC424" t="s">
        <v>3793</v>
      </c>
      <c r="AD424">
        <v>10</v>
      </c>
      <c r="AE424">
        <v>0</v>
      </c>
      <c r="AF424">
        <v>2.7724458843430698E-3</v>
      </c>
      <c r="AG424">
        <v>714</v>
      </c>
      <c r="AH424">
        <v>27</v>
      </c>
      <c r="AI424">
        <v>2.1098401604184099E-3</v>
      </c>
      <c r="AJ424" t="s">
        <v>1052</v>
      </c>
      <c r="AK424" t="s">
        <v>1053</v>
      </c>
      <c r="AL424" t="b">
        <v>0</v>
      </c>
    </row>
    <row r="425" spans="1:38" x14ac:dyDescent="0.2">
      <c r="A425">
        <v>485</v>
      </c>
      <c r="B425" t="s">
        <v>3794</v>
      </c>
      <c r="C425" t="s">
        <v>3795</v>
      </c>
      <c r="E425" t="s">
        <v>3796</v>
      </c>
      <c r="G425" t="s">
        <v>1045</v>
      </c>
      <c r="H425" t="s">
        <v>1046</v>
      </c>
      <c r="I425" t="s">
        <v>1592</v>
      </c>
      <c r="J425" t="s">
        <v>15</v>
      </c>
      <c r="K425" t="s">
        <v>16</v>
      </c>
      <c r="L425" t="s">
        <v>1122</v>
      </c>
      <c r="M425" t="s">
        <v>1123</v>
      </c>
      <c r="N425" t="s">
        <v>1124</v>
      </c>
      <c r="O425">
        <v>59</v>
      </c>
      <c r="R425" t="s">
        <v>1050</v>
      </c>
      <c r="S425">
        <v>32678531</v>
      </c>
      <c r="T425">
        <v>2</v>
      </c>
      <c r="W425" t="s">
        <v>1050</v>
      </c>
      <c r="Z425" t="s">
        <v>3797</v>
      </c>
      <c r="AB425" t="s">
        <v>3798</v>
      </c>
      <c r="AC425" t="s">
        <v>3798</v>
      </c>
      <c r="AD425">
        <v>8</v>
      </c>
      <c r="AE425">
        <v>0</v>
      </c>
      <c r="AF425">
        <v>1.77660320448798E-3</v>
      </c>
      <c r="AG425">
        <v>91</v>
      </c>
      <c r="AH425">
        <v>18</v>
      </c>
      <c r="AI425">
        <v>1.61925760580029E-3</v>
      </c>
      <c r="AJ425" t="s">
        <v>1052</v>
      </c>
      <c r="AK425" t="s">
        <v>1053</v>
      </c>
      <c r="AL425" t="b">
        <v>0</v>
      </c>
    </row>
    <row r="426" spans="1:38" x14ac:dyDescent="0.2">
      <c r="A426">
        <v>486</v>
      </c>
      <c r="B426" t="s">
        <v>3799</v>
      </c>
      <c r="C426" t="s">
        <v>3800</v>
      </c>
      <c r="E426" t="s">
        <v>3801</v>
      </c>
      <c r="F426">
        <v>2006</v>
      </c>
      <c r="G426" t="s">
        <v>1089</v>
      </c>
      <c r="H426" t="s">
        <v>1046</v>
      </c>
      <c r="I426" t="s">
        <v>588</v>
      </c>
      <c r="J426" t="s">
        <v>48</v>
      </c>
      <c r="K426" t="s">
        <v>6</v>
      </c>
      <c r="L426" t="s">
        <v>1047</v>
      </c>
      <c r="M426" t="s">
        <v>1048</v>
      </c>
      <c r="N426" t="s">
        <v>1049</v>
      </c>
      <c r="O426">
        <v>54</v>
      </c>
      <c r="P426">
        <v>6050000</v>
      </c>
      <c r="Q426">
        <v>2</v>
      </c>
      <c r="R426" t="s">
        <v>1050</v>
      </c>
      <c r="V426">
        <v>1</v>
      </c>
      <c r="W426" t="s">
        <v>3802</v>
      </c>
      <c r="Z426" t="s">
        <v>1050</v>
      </c>
      <c r="AA426" t="s">
        <v>9</v>
      </c>
      <c r="AB426" t="s">
        <v>3803</v>
      </c>
      <c r="AC426" t="s">
        <v>3804</v>
      </c>
      <c r="AD426">
        <v>14</v>
      </c>
      <c r="AE426">
        <v>0</v>
      </c>
      <c r="AF426">
        <v>3.7644373352673098E-3</v>
      </c>
      <c r="AG426">
        <v>131</v>
      </c>
      <c r="AH426">
        <v>46</v>
      </c>
      <c r="AI426">
        <v>2.7117404553435201E-3</v>
      </c>
      <c r="AJ426" t="s">
        <v>1052</v>
      </c>
      <c r="AK426" t="s">
        <v>1053</v>
      </c>
      <c r="AL426" t="b">
        <v>0</v>
      </c>
    </row>
    <row r="427" spans="1:38" x14ac:dyDescent="0.2">
      <c r="A427">
        <v>487</v>
      </c>
      <c r="B427" t="s">
        <v>3805</v>
      </c>
      <c r="C427" t="s">
        <v>2651</v>
      </c>
      <c r="D427" t="s">
        <v>3806</v>
      </c>
      <c r="E427" t="s">
        <v>3807</v>
      </c>
      <c r="F427">
        <v>1972</v>
      </c>
      <c r="G427" t="s">
        <v>1045</v>
      </c>
      <c r="H427" t="s">
        <v>1095</v>
      </c>
      <c r="I427" t="s">
        <v>2649</v>
      </c>
      <c r="J427" t="s">
        <v>2650</v>
      </c>
      <c r="K427" t="s">
        <v>466</v>
      </c>
      <c r="L427" t="s">
        <v>1059</v>
      </c>
      <c r="M427" t="s">
        <v>1060</v>
      </c>
      <c r="N427" t="s">
        <v>1090</v>
      </c>
      <c r="O427">
        <v>15</v>
      </c>
      <c r="R427" t="s">
        <v>1050</v>
      </c>
      <c r="S427">
        <v>37474458</v>
      </c>
      <c r="T427">
        <v>3</v>
      </c>
      <c r="W427" t="s">
        <v>1050</v>
      </c>
      <c r="Z427" t="s">
        <v>3808</v>
      </c>
      <c r="AB427" t="s">
        <v>3809</v>
      </c>
      <c r="AC427" t="s">
        <v>3810</v>
      </c>
      <c r="AD427">
        <v>7</v>
      </c>
      <c r="AE427">
        <v>0</v>
      </c>
      <c r="AF427">
        <v>1.78702043150372E-3</v>
      </c>
      <c r="AG427">
        <v>1208</v>
      </c>
      <c r="AH427">
        <v>9</v>
      </c>
      <c r="AI427">
        <v>1.6648885242883599E-3</v>
      </c>
      <c r="AJ427" t="s">
        <v>1052</v>
      </c>
      <c r="AK427" t="s">
        <v>1063</v>
      </c>
      <c r="AL427" t="b">
        <v>0</v>
      </c>
    </row>
    <row r="428" spans="1:38" x14ac:dyDescent="0.2">
      <c r="A428">
        <v>488</v>
      </c>
      <c r="B428" t="s">
        <v>480</v>
      </c>
      <c r="C428" t="s">
        <v>481</v>
      </c>
      <c r="D428" t="s">
        <v>3811</v>
      </c>
      <c r="E428" t="s">
        <v>3812</v>
      </c>
      <c r="F428">
        <v>2014</v>
      </c>
      <c r="G428" t="s">
        <v>1045</v>
      </c>
      <c r="H428" t="s">
        <v>1046</v>
      </c>
      <c r="I428" t="s">
        <v>482</v>
      </c>
      <c r="J428" t="s">
        <v>15</v>
      </c>
      <c r="K428" t="s">
        <v>16</v>
      </c>
      <c r="L428" t="s">
        <v>1205</v>
      </c>
      <c r="M428" t="s">
        <v>1206</v>
      </c>
      <c r="N428" t="s">
        <v>1207</v>
      </c>
      <c r="O428">
        <v>59</v>
      </c>
      <c r="P428">
        <v>125000</v>
      </c>
      <c r="Q428">
        <v>1</v>
      </c>
      <c r="R428" t="s">
        <v>2363</v>
      </c>
      <c r="W428" t="s">
        <v>1050</v>
      </c>
      <c r="Z428" t="s">
        <v>1050</v>
      </c>
      <c r="AB428" t="s">
        <v>3813</v>
      </c>
      <c r="AC428" t="s">
        <v>3814</v>
      </c>
      <c r="AD428">
        <v>6</v>
      </c>
      <c r="AE428">
        <v>0</v>
      </c>
      <c r="AF428">
        <v>1.4307589665488001E-3</v>
      </c>
      <c r="AG428">
        <v>1718</v>
      </c>
      <c r="AH428">
        <v>6</v>
      </c>
      <c r="AI428">
        <v>1.54630757846864E-3</v>
      </c>
      <c r="AJ428" t="s">
        <v>1052</v>
      </c>
      <c r="AK428" t="s">
        <v>1053</v>
      </c>
      <c r="AL428" t="b">
        <v>0</v>
      </c>
    </row>
    <row r="429" spans="1:38" x14ac:dyDescent="0.2">
      <c r="A429">
        <v>489</v>
      </c>
      <c r="B429" t="s">
        <v>3815</v>
      </c>
      <c r="C429" t="s">
        <v>3816</v>
      </c>
      <c r="E429" t="s">
        <v>3817</v>
      </c>
      <c r="G429" t="s">
        <v>1045</v>
      </c>
      <c r="H429" t="s">
        <v>1046</v>
      </c>
      <c r="I429" t="s">
        <v>3818</v>
      </c>
      <c r="J429" t="s">
        <v>3216</v>
      </c>
      <c r="K429" t="s">
        <v>14</v>
      </c>
      <c r="L429" t="s">
        <v>1172</v>
      </c>
      <c r="M429" t="s">
        <v>1173</v>
      </c>
      <c r="N429" t="s">
        <v>3819</v>
      </c>
      <c r="R429" t="s">
        <v>1050</v>
      </c>
      <c r="W429" t="s">
        <v>1050</v>
      </c>
      <c r="Z429" t="s">
        <v>1050</v>
      </c>
      <c r="AB429" t="s">
        <v>3820</v>
      </c>
      <c r="AC429" t="s">
        <v>3821</v>
      </c>
      <c r="AD429">
        <v>2</v>
      </c>
      <c r="AE429">
        <v>0.5</v>
      </c>
      <c r="AF429">
        <v>3.6447079834408299E-4</v>
      </c>
      <c r="AG429">
        <v>4462</v>
      </c>
      <c r="AH429">
        <v>0</v>
      </c>
      <c r="AI429">
        <v>6.70150968255181E-4</v>
      </c>
      <c r="AJ429" t="s">
        <v>1052</v>
      </c>
      <c r="AK429" t="s">
        <v>1063</v>
      </c>
      <c r="AL429" t="b">
        <v>0</v>
      </c>
    </row>
    <row r="430" spans="1:38" x14ac:dyDescent="0.2">
      <c r="A430">
        <v>490</v>
      </c>
      <c r="B430" t="s">
        <v>3822</v>
      </c>
      <c r="C430" t="s">
        <v>3823</v>
      </c>
      <c r="E430" t="s">
        <v>3824</v>
      </c>
      <c r="F430">
        <v>2006</v>
      </c>
      <c r="G430" t="s">
        <v>1045</v>
      </c>
      <c r="H430" t="s">
        <v>1046</v>
      </c>
      <c r="I430" t="s">
        <v>3825</v>
      </c>
      <c r="J430" t="s">
        <v>537</v>
      </c>
      <c r="K430" t="s">
        <v>6</v>
      </c>
      <c r="L430" t="s">
        <v>1158</v>
      </c>
      <c r="M430" t="s">
        <v>1480</v>
      </c>
      <c r="N430" t="s">
        <v>1481</v>
      </c>
      <c r="O430">
        <v>54</v>
      </c>
      <c r="R430" t="s">
        <v>1050</v>
      </c>
      <c r="W430" t="s">
        <v>1050</v>
      </c>
      <c r="Z430" t="s">
        <v>1050</v>
      </c>
      <c r="AB430" t="s">
        <v>3826</v>
      </c>
      <c r="AC430" t="s">
        <v>3826</v>
      </c>
      <c r="AD430">
        <v>10</v>
      </c>
      <c r="AE430">
        <v>0</v>
      </c>
      <c r="AF430">
        <v>2.79367495997587E-3</v>
      </c>
      <c r="AG430">
        <v>231</v>
      </c>
      <c r="AH430">
        <v>30</v>
      </c>
      <c r="AI430">
        <v>2.1142276167236298E-3</v>
      </c>
      <c r="AJ430" t="s">
        <v>1052</v>
      </c>
      <c r="AK430" t="s">
        <v>1053</v>
      </c>
      <c r="AL430" t="b">
        <v>0</v>
      </c>
    </row>
    <row r="431" spans="1:38" x14ac:dyDescent="0.2">
      <c r="A431">
        <v>491</v>
      </c>
      <c r="B431" t="s">
        <v>3827</v>
      </c>
      <c r="C431" t="s">
        <v>3828</v>
      </c>
      <c r="D431" t="s">
        <v>3829</v>
      </c>
      <c r="E431" t="s">
        <v>3830</v>
      </c>
      <c r="F431">
        <v>1980</v>
      </c>
      <c r="G431" t="s">
        <v>1045</v>
      </c>
      <c r="H431" t="s">
        <v>1046</v>
      </c>
      <c r="I431" t="s">
        <v>3831</v>
      </c>
      <c r="J431" t="s">
        <v>35</v>
      </c>
      <c r="K431" t="s">
        <v>6</v>
      </c>
      <c r="L431" t="s">
        <v>1059</v>
      </c>
      <c r="M431" t="s">
        <v>1060</v>
      </c>
      <c r="N431" t="s">
        <v>1531</v>
      </c>
      <c r="O431">
        <v>13</v>
      </c>
      <c r="R431" t="s">
        <v>1050</v>
      </c>
      <c r="W431" t="s">
        <v>1050</v>
      </c>
      <c r="Z431" t="s">
        <v>1050</v>
      </c>
      <c r="AB431" t="s">
        <v>3832</v>
      </c>
      <c r="AC431" t="s">
        <v>3833</v>
      </c>
      <c r="AD431">
        <v>3</v>
      </c>
      <c r="AE431">
        <v>0</v>
      </c>
      <c r="AF431">
        <v>6.1071386623431001E-4</v>
      </c>
      <c r="AG431">
        <v>1391</v>
      </c>
      <c r="AH431">
        <v>0</v>
      </c>
      <c r="AI431">
        <v>9.5601291481915999E-4</v>
      </c>
      <c r="AJ431" t="s">
        <v>1052</v>
      </c>
      <c r="AK431" t="s">
        <v>1063</v>
      </c>
      <c r="AL431" t="b">
        <v>0</v>
      </c>
    </row>
    <row r="432" spans="1:38" x14ac:dyDescent="0.2">
      <c r="A432">
        <v>492</v>
      </c>
      <c r="B432" t="s">
        <v>602</v>
      </c>
      <c r="C432" t="s">
        <v>3834</v>
      </c>
      <c r="D432" t="s">
        <v>3835</v>
      </c>
      <c r="E432" t="s">
        <v>3836</v>
      </c>
      <c r="F432">
        <v>2004</v>
      </c>
      <c r="G432" t="s">
        <v>1045</v>
      </c>
      <c r="H432" t="s">
        <v>1046</v>
      </c>
      <c r="I432" t="s">
        <v>604</v>
      </c>
      <c r="J432" t="s">
        <v>364</v>
      </c>
      <c r="K432" t="s">
        <v>6</v>
      </c>
      <c r="L432" t="s">
        <v>1106</v>
      </c>
      <c r="M432" t="s">
        <v>1107</v>
      </c>
      <c r="N432" t="s">
        <v>3771</v>
      </c>
      <c r="O432">
        <v>57</v>
      </c>
      <c r="P432">
        <v>15030000</v>
      </c>
      <c r="Q432">
        <v>4</v>
      </c>
      <c r="R432" t="s">
        <v>3837</v>
      </c>
      <c r="W432" t="s">
        <v>1050</v>
      </c>
      <c r="Z432" t="s">
        <v>1050</v>
      </c>
      <c r="AB432" t="s">
        <v>3838</v>
      </c>
      <c r="AC432" t="s">
        <v>3839</v>
      </c>
      <c r="AD432">
        <v>7</v>
      </c>
      <c r="AE432">
        <v>0.28571428571428498</v>
      </c>
      <c r="AF432">
        <v>1.52087252190623E-3</v>
      </c>
      <c r="AG432">
        <v>1171</v>
      </c>
      <c r="AH432">
        <v>8</v>
      </c>
      <c r="AI432">
        <v>1.45455280429978E-3</v>
      </c>
      <c r="AJ432" t="s">
        <v>1052</v>
      </c>
      <c r="AK432" t="s">
        <v>1053</v>
      </c>
      <c r="AL432" t="b">
        <v>0</v>
      </c>
    </row>
    <row r="433" spans="1:38" x14ac:dyDescent="0.2">
      <c r="A433">
        <v>493</v>
      </c>
      <c r="B433" t="s">
        <v>121</v>
      </c>
      <c r="C433" t="s">
        <v>122</v>
      </c>
      <c r="D433" t="s">
        <v>3840</v>
      </c>
      <c r="E433" t="s">
        <v>3841</v>
      </c>
      <c r="F433">
        <v>2002</v>
      </c>
      <c r="G433" t="s">
        <v>1089</v>
      </c>
      <c r="H433" t="s">
        <v>1046</v>
      </c>
      <c r="I433" t="s">
        <v>123</v>
      </c>
      <c r="J433" t="s">
        <v>124</v>
      </c>
      <c r="K433" t="s">
        <v>6</v>
      </c>
      <c r="L433" t="s">
        <v>1074</v>
      </c>
      <c r="M433" t="s">
        <v>1075</v>
      </c>
      <c r="N433" t="s">
        <v>1331</v>
      </c>
      <c r="O433">
        <v>15</v>
      </c>
      <c r="R433" t="s">
        <v>1050</v>
      </c>
      <c r="V433">
        <v>1</v>
      </c>
      <c r="W433" t="s">
        <v>3842</v>
      </c>
      <c r="Z433" t="s">
        <v>1050</v>
      </c>
      <c r="AA433" t="s">
        <v>9</v>
      </c>
      <c r="AB433" t="s">
        <v>3843</v>
      </c>
      <c r="AC433" t="s">
        <v>3844</v>
      </c>
      <c r="AD433">
        <v>5</v>
      </c>
      <c r="AE433">
        <v>0</v>
      </c>
      <c r="AF433">
        <v>1.46006603790364E-3</v>
      </c>
      <c r="AG433">
        <v>5477</v>
      </c>
      <c r="AH433">
        <v>7</v>
      </c>
      <c r="AI433">
        <v>1.4375041077884401E-3</v>
      </c>
      <c r="AJ433" t="s">
        <v>1052</v>
      </c>
      <c r="AK433" t="s">
        <v>1053</v>
      </c>
      <c r="AL433" t="b">
        <v>0</v>
      </c>
    </row>
    <row r="434" spans="1:38" x14ac:dyDescent="0.2">
      <c r="A434">
        <v>494</v>
      </c>
      <c r="B434" t="s">
        <v>3845</v>
      </c>
      <c r="C434" t="s">
        <v>3846</v>
      </c>
      <c r="D434" t="s">
        <v>3847</v>
      </c>
      <c r="E434" t="s">
        <v>3848</v>
      </c>
      <c r="F434">
        <v>2004</v>
      </c>
      <c r="G434" t="s">
        <v>1045</v>
      </c>
      <c r="H434" t="s">
        <v>1046</v>
      </c>
      <c r="I434" t="s">
        <v>3849</v>
      </c>
      <c r="J434" t="s">
        <v>3216</v>
      </c>
      <c r="K434" t="s">
        <v>14</v>
      </c>
      <c r="L434" t="s">
        <v>1205</v>
      </c>
      <c r="M434" t="s">
        <v>1206</v>
      </c>
      <c r="N434" t="s">
        <v>1207</v>
      </c>
      <c r="O434">
        <v>59</v>
      </c>
      <c r="R434" t="s">
        <v>1050</v>
      </c>
      <c r="W434" t="s">
        <v>1050</v>
      </c>
      <c r="Z434" t="s">
        <v>1050</v>
      </c>
      <c r="AB434" t="s">
        <v>3850</v>
      </c>
      <c r="AC434" t="s">
        <v>3850</v>
      </c>
      <c r="AD434">
        <v>6</v>
      </c>
      <c r="AE434">
        <v>0.33333333333333298</v>
      </c>
      <c r="AF434">
        <v>1.2510853513914E-3</v>
      </c>
      <c r="AG434">
        <v>4716</v>
      </c>
      <c r="AH434">
        <v>4</v>
      </c>
      <c r="AI434">
        <v>1.3637358180890601E-3</v>
      </c>
      <c r="AJ434" t="s">
        <v>1052</v>
      </c>
      <c r="AK434" t="s">
        <v>1053</v>
      </c>
      <c r="AL434" t="b">
        <v>0</v>
      </c>
    </row>
    <row r="435" spans="1:38" x14ac:dyDescent="0.2">
      <c r="A435">
        <v>495</v>
      </c>
      <c r="B435" t="s">
        <v>3851</v>
      </c>
      <c r="C435" t="s">
        <v>3852</v>
      </c>
      <c r="D435" t="s">
        <v>3853</v>
      </c>
      <c r="E435" t="s">
        <v>3854</v>
      </c>
      <c r="F435">
        <v>1881</v>
      </c>
      <c r="G435" t="s">
        <v>1045</v>
      </c>
      <c r="H435" t="s">
        <v>1046</v>
      </c>
      <c r="I435" t="s">
        <v>3855</v>
      </c>
      <c r="J435" t="s">
        <v>3855</v>
      </c>
      <c r="K435" t="s">
        <v>791</v>
      </c>
      <c r="L435" t="s">
        <v>1059</v>
      </c>
      <c r="M435" t="s">
        <v>1060</v>
      </c>
      <c r="N435" t="s">
        <v>2085</v>
      </c>
      <c r="O435">
        <v>6</v>
      </c>
      <c r="R435" t="s">
        <v>1050</v>
      </c>
      <c r="T435">
        <v>1</v>
      </c>
      <c r="W435" t="s">
        <v>1050</v>
      </c>
      <c r="Z435" t="s">
        <v>1050</v>
      </c>
      <c r="AB435" t="s">
        <v>3856</v>
      </c>
      <c r="AC435" t="s">
        <v>3857</v>
      </c>
      <c r="AD435">
        <v>13</v>
      </c>
      <c r="AE435">
        <v>0</v>
      </c>
      <c r="AF435">
        <v>2.9474712774032199E-3</v>
      </c>
      <c r="AG435">
        <v>2878</v>
      </c>
      <c r="AH435">
        <v>21</v>
      </c>
      <c r="AI435">
        <v>2.91915737991379E-3</v>
      </c>
      <c r="AJ435" t="s">
        <v>1052</v>
      </c>
      <c r="AK435" t="s">
        <v>1063</v>
      </c>
      <c r="AL435" t="b">
        <v>0</v>
      </c>
    </row>
    <row r="436" spans="1:38" x14ac:dyDescent="0.2">
      <c r="A436">
        <v>496</v>
      </c>
      <c r="B436" t="s">
        <v>758</v>
      </c>
      <c r="C436" t="s">
        <v>759</v>
      </c>
      <c r="D436" t="s">
        <v>3858</v>
      </c>
      <c r="E436" t="s">
        <v>3859</v>
      </c>
      <c r="F436">
        <v>2014</v>
      </c>
      <c r="G436" t="s">
        <v>1045</v>
      </c>
      <c r="H436" t="s">
        <v>1046</v>
      </c>
      <c r="I436" t="s">
        <v>525</v>
      </c>
      <c r="J436" t="s">
        <v>525</v>
      </c>
      <c r="K436" t="s">
        <v>38</v>
      </c>
      <c r="L436" t="s">
        <v>1130</v>
      </c>
      <c r="M436" t="s">
        <v>1131</v>
      </c>
      <c r="N436" t="s">
        <v>1132</v>
      </c>
      <c r="O436">
        <v>59</v>
      </c>
      <c r="P436">
        <v>20000</v>
      </c>
      <c r="Q436">
        <v>1</v>
      </c>
      <c r="R436" t="s">
        <v>3860</v>
      </c>
      <c r="W436" t="s">
        <v>1050</v>
      </c>
      <c r="Z436" t="s">
        <v>1050</v>
      </c>
      <c r="AB436" t="s">
        <v>3861</v>
      </c>
      <c r="AC436" t="s">
        <v>3862</v>
      </c>
      <c r="AD436">
        <v>3</v>
      </c>
      <c r="AE436">
        <v>0.33333333333333298</v>
      </c>
      <c r="AF436">
        <v>6.1549448396429698E-4</v>
      </c>
      <c r="AG436">
        <v>0</v>
      </c>
      <c r="AH436">
        <v>2</v>
      </c>
      <c r="AI436">
        <v>7.7823398443530002E-4</v>
      </c>
      <c r="AJ436" t="s">
        <v>1052</v>
      </c>
      <c r="AK436" t="s">
        <v>1135</v>
      </c>
      <c r="AL436" t="b">
        <v>0</v>
      </c>
    </row>
    <row r="437" spans="1:38" x14ac:dyDescent="0.2">
      <c r="A437">
        <v>498</v>
      </c>
      <c r="B437" t="s">
        <v>597</v>
      </c>
      <c r="C437" t="s">
        <v>598</v>
      </c>
      <c r="D437" t="s">
        <v>3863</v>
      </c>
      <c r="E437" t="s">
        <v>3864</v>
      </c>
      <c r="F437">
        <v>2005</v>
      </c>
      <c r="G437" t="s">
        <v>1045</v>
      </c>
      <c r="H437" t="s">
        <v>1046</v>
      </c>
      <c r="I437" t="s">
        <v>599</v>
      </c>
      <c r="J437" t="s">
        <v>19</v>
      </c>
      <c r="K437" t="s">
        <v>6</v>
      </c>
      <c r="L437" t="s">
        <v>1106</v>
      </c>
      <c r="M437" t="s">
        <v>1107</v>
      </c>
      <c r="N437" t="s">
        <v>3771</v>
      </c>
      <c r="O437">
        <v>57</v>
      </c>
      <c r="P437">
        <v>17372955</v>
      </c>
      <c r="Q437">
        <v>5</v>
      </c>
      <c r="R437" t="s">
        <v>3865</v>
      </c>
      <c r="W437" t="s">
        <v>1050</v>
      </c>
      <c r="Z437" t="s">
        <v>1050</v>
      </c>
      <c r="AB437" t="s">
        <v>3866</v>
      </c>
      <c r="AC437" t="s">
        <v>3867</v>
      </c>
      <c r="AD437">
        <v>7</v>
      </c>
      <c r="AE437">
        <v>0.14285714285714199</v>
      </c>
      <c r="AF437">
        <v>1.52101512836429E-3</v>
      </c>
      <c r="AG437">
        <v>4481</v>
      </c>
      <c r="AH437">
        <v>7</v>
      </c>
      <c r="AI437">
        <v>1.4361652165300099E-3</v>
      </c>
      <c r="AJ437" t="s">
        <v>1052</v>
      </c>
      <c r="AK437" t="s">
        <v>1053</v>
      </c>
      <c r="AL437" t="b">
        <v>0</v>
      </c>
    </row>
    <row r="438" spans="1:38" x14ac:dyDescent="0.2">
      <c r="A438">
        <v>499</v>
      </c>
      <c r="B438" t="s">
        <v>3868</v>
      </c>
      <c r="C438" t="s">
        <v>3869</v>
      </c>
      <c r="E438" t="s">
        <v>3870</v>
      </c>
      <c r="F438">
        <v>1933</v>
      </c>
      <c r="G438" t="s">
        <v>1057</v>
      </c>
      <c r="H438" t="s">
        <v>1046</v>
      </c>
      <c r="I438" t="s">
        <v>2466</v>
      </c>
      <c r="J438" t="s">
        <v>435</v>
      </c>
      <c r="K438" t="s">
        <v>6</v>
      </c>
      <c r="L438" t="s">
        <v>1083</v>
      </c>
      <c r="M438" t="s">
        <v>1084</v>
      </c>
      <c r="N438" t="s">
        <v>1084</v>
      </c>
      <c r="O438">
        <v>13</v>
      </c>
      <c r="R438" t="s">
        <v>1050</v>
      </c>
      <c r="W438" t="s">
        <v>1050</v>
      </c>
      <c r="Z438" t="s">
        <v>1050</v>
      </c>
      <c r="AB438" t="s">
        <v>3871</v>
      </c>
      <c r="AC438" t="s">
        <v>3871</v>
      </c>
      <c r="AD438">
        <v>14</v>
      </c>
      <c r="AE438">
        <v>0</v>
      </c>
      <c r="AF438">
        <v>3.1678916758392699E-3</v>
      </c>
      <c r="AG438">
        <v>1639</v>
      </c>
      <c r="AH438">
        <v>41</v>
      </c>
      <c r="AI438">
        <v>2.5502192554205899E-3</v>
      </c>
      <c r="AJ438" t="s">
        <v>1052</v>
      </c>
      <c r="AK438" t="s">
        <v>1063</v>
      </c>
      <c r="AL438" t="b">
        <v>0</v>
      </c>
    </row>
    <row r="439" spans="1:38" x14ac:dyDescent="0.2">
      <c r="A439">
        <v>500</v>
      </c>
      <c r="B439" t="s">
        <v>648</v>
      </c>
      <c r="C439" t="s">
        <v>649</v>
      </c>
      <c r="D439" t="s">
        <v>3872</v>
      </c>
      <c r="E439" t="s">
        <v>3873</v>
      </c>
      <c r="F439">
        <v>2001</v>
      </c>
      <c r="G439" t="s">
        <v>1089</v>
      </c>
      <c r="H439" t="s">
        <v>1046</v>
      </c>
      <c r="I439" t="s">
        <v>650</v>
      </c>
      <c r="K439" t="s">
        <v>38</v>
      </c>
      <c r="L439" t="s">
        <v>1172</v>
      </c>
      <c r="M439" t="s">
        <v>1173</v>
      </c>
      <c r="N439" t="s">
        <v>3819</v>
      </c>
      <c r="O439">
        <v>13</v>
      </c>
      <c r="Q439">
        <v>1</v>
      </c>
      <c r="R439" t="s">
        <v>3874</v>
      </c>
      <c r="V439">
        <v>1</v>
      </c>
      <c r="W439" t="s">
        <v>3875</v>
      </c>
      <c r="Z439" t="s">
        <v>1050</v>
      </c>
      <c r="AA439" t="s">
        <v>9</v>
      </c>
      <c r="AB439" t="s">
        <v>3876</v>
      </c>
      <c r="AC439" t="s">
        <v>3877</v>
      </c>
      <c r="AD439">
        <v>3</v>
      </c>
      <c r="AE439">
        <v>0.33333333333333298</v>
      </c>
      <c r="AF439">
        <v>5.6954113352738296E-4</v>
      </c>
      <c r="AG439">
        <v>11144</v>
      </c>
      <c r="AH439">
        <v>0</v>
      </c>
      <c r="AI439">
        <v>8.3551835727336502E-4</v>
      </c>
      <c r="AJ439" t="s">
        <v>1052</v>
      </c>
      <c r="AK439" t="s">
        <v>1063</v>
      </c>
      <c r="AL439" t="b">
        <v>0</v>
      </c>
    </row>
    <row r="440" spans="1:38" x14ac:dyDescent="0.2">
      <c r="A440">
        <v>501</v>
      </c>
      <c r="B440" t="s">
        <v>3878</v>
      </c>
      <c r="C440" t="s">
        <v>3879</v>
      </c>
      <c r="D440" t="s">
        <v>3880</v>
      </c>
      <c r="E440" t="s">
        <v>3881</v>
      </c>
      <c r="F440">
        <v>2013</v>
      </c>
      <c r="G440" t="s">
        <v>1089</v>
      </c>
      <c r="H440" t="s">
        <v>1046</v>
      </c>
      <c r="I440" t="s">
        <v>398</v>
      </c>
      <c r="K440" t="s">
        <v>398</v>
      </c>
      <c r="L440" t="s">
        <v>1221</v>
      </c>
      <c r="M440" t="s">
        <v>1222</v>
      </c>
      <c r="N440" t="s">
        <v>1585</v>
      </c>
      <c r="O440">
        <v>57</v>
      </c>
      <c r="R440" t="s">
        <v>1050</v>
      </c>
      <c r="T440">
        <v>2</v>
      </c>
      <c r="W440" t="s">
        <v>3882</v>
      </c>
      <c r="Z440" t="s">
        <v>1050</v>
      </c>
      <c r="AB440" t="s">
        <v>3883</v>
      </c>
      <c r="AC440" t="s">
        <v>3884</v>
      </c>
      <c r="AD440">
        <v>4</v>
      </c>
      <c r="AE440">
        <v>0.25</v>
      </c>
      <c r="AF440">
        <v>8.26386493368332E-4</v>
      </c>
      <c r="AG440">
        <v>2279</v>
      </c>
      <c r="AH440">
        <v>2</v>
      </c>
      <c r="AI440">
        <v>1.04455558789432E-3</v>
      </c>
      <c r="AJ440" t="s">
        <v>1052</v>
      </c>
      <c r="AK440" t="s">
        <v>1135</v>
      </c>
      <c r="AL440" t="b">
        <v>0</v>
      </c>
    </row>
    <row r="441" spans="1:38" x14ac:dyDescent="0.2">
      <c r="A441">
        <v>502</v>
      </c>
      <c r="B441" t="s">
        <v>3885</v>
      </c>
      <c r="C441" t="s">
        <v>3886</v>
      </c>
      <c r="D441" t="s">
        <v>3887</v>
      </c>
      <c r="E441" t="s">
        <v>3888</v>
      </c>
      <c r="G441" t="s">
        <v>1089</v>
      </c>
      <c r="H441" t="s">
        <v>1046</v>
      </c>
      <c r="I441" t="s">
        <v>3889</v>
      </c>
      <c r="J441" t="s">
        <v>435</v>
      </c>
      <c r="K441" t="s">
        <v>6</v>
      </c>
      <c r="L441" t="s">
        <v>1158</v>
      </c>
      <c r="M441" t="s">
        <v>1480</v>
      </c>
      <c r="N441" t="s">
        <v>1481</v>
      </c>
      <c r="O441">
        <v>55</v>
      </c>
      <c r="R441" t="s">
        <v>1050</v>
      </c>
      <c r="W441" t="s">
        <v>3890</v>
      </c>
      <c r="Z441" t="s">
        <v>1050</v>
      </c>
      <c r="AB441" t="s">
        <v>3891</v>
      </c>
      <c r="AC441" t="s">
        <v>3892</v>
      </c>
      <c r="AD441">
        <v>9</v>
      </c>
      <c r="AE441">
        <v>0</v>
      </c>
      <c r="AF441">
        <v>2.57550700720273E-3</v>
      </c>
      <c r="AG441">
        <v>1012</v>
      </c>
      <c r="AH441">
        <v>25</v>
      </c>
      <c r="AI441">
        <v>1.9858877574132701E-3</v>
      </c>
      <c r="AJ441" t="s">
        <v>1052</v>
      </c>
      <c r="AK441" t="s">
        <v>1053</v>
      </c>
      <c r="AL441" t="b">
        <v>0</v>
      </c>
    </row>
    <row r="442" spans="1:38" x14ac:dyDescent="0.2">
      <c r="A442">
        <v>503</v>
      </c>
      <c r="B442" t="s">
        <v>3893</v>
      </c>
      <c r="C442" t="s">
        <v>3894</v>
      </c>
      <c r="D442" t="s">
        <v>3895</v>
      </c>
      <c r="E442" t="s">
        <v>3896</v>
      </c>
      <c r="F442">
        <v>1914</v>
      </c>
      <c r="G442" t="s">
        <v>1045</v>
      </c>
      <c r="H442" t="s">
        <v>1095</v>
      </c>
      <c r="I442" t="s">
        <v>625</v>
      </c>
      <c r="K442" t="s">
        <v>624</v>
      </c>
      <c r="L442" t="s">
        <v>1115</v>
      </c>
      <c r="M442" t="s">
        <v>1116</v>
      </c>
      <c r="N442" t="s">
        <v>1360</v>
      </c>
      <c r="O442">
        <v>13</v>
      </c>
      <c r="R442" t="s">
        <v>1050</v>
      </c>
      <c r="S442">
        <v>441754201</v>
      </c>
      <c r="T442">
        <v>3</v>
      </c>
      <c r="W442" t="s">
        <v>1050</v>
      </c>
      <c r="Z442" t="s">
        <v>3897</v>
      </c>
      <c r="AB442" t="s">
        <v>3898</v>
      </c>
      <c r="AC442" t="s">
        <v>3899</v>
      </c>
      <c r="AD442">
        <v>7</v>
      </c>
      <c r="AE442">
        <v>0</v>
      </c>
      <c r="AF442">
        <v>1.4323934040565401E-3</v>
      </c>
      <c r="AG442">
        <v>1664</v>
      </c>
      <c r="AH442">
        <v>6</v>
      </c>
      <c r="AI442">
        <v>1.8548613127022499E-3</v>
      </c>
      <c r="AJ442" t="s">
        <v>1052</v>
      </c>
      <c r="AK442" t="s">
        <v>1063</v>
      </c>
      <c r="AL442" t="b">
        <v>0</v>
      </c>
    </row>
    <row r="443" spans="1:38" x14ac:dyDescent="0.2">
      <c r="A443">
        <v>505</v>
      </c>
      <c r="B443" t="s">
        <v>125</v>
      </c>
      <c r="C443" t="s">
        <v>126</v>
      </c>
      <c r="D443" t="s">
        <v>3900</v>
      </c>
      <c r="E443" t="s">
        <v>3901</v>
      </c>
      <c r="F443">
        <v>2008</v>
      </c>
      <c r="G443" t="s">
        <v>1089</v>
      </c>
      <c r="H443" t="s">
        <v>1046</v>
      </c>
      <c r="I443" t="s">
        <v>127</v>
      </c>
      <c r="J443" t="s">
        <v>3902</v>
      </c>
      <c r="K443" t="s">
        <v>128</v>
      </c>
      <c r="L443" t="s">
        <v>1221</v>
      </c>
      <c r="M443" t="s">
        <v>1222</v>
      </c>
      <c r="N443" t="s">
        <v>1223</v>
      </c>
      <c r="O443">
        <v>8</v>
      </c>
      <c r="P443">
        <v>714858</v>
      </c>
      <c r="Q443">
        <v>1</v>
      </c>
      <c r="R443" t="s">
        <v>3903</v>
      </c>
      <c r="V443">
        <v>2</v>
      </c>
      <c r="W443" t="s">
        <v>3904</v>
      </c>
      <c r="Z443" t="s">
        <v>1050</v>
      </c>
      <c r="AA443" t="s">
        <v>9</v>
      </c>
      <c r="AB443" t="s">
        <v>3905</v>
      </c>
      <c r="AC443" t="s">
        <v>3905</v>
      </c>
      <c r="AD443">
        <v>2</v>
      </c>
      <c r="AE443">
        <v>0</v>
      </c>
      <c r="AF443">
        <v>3.7816446601090598E-4</v>
      </c>
      <c r="AG443">
        <v>168</v>
      </c>
      <c r="AH443">
        <v>0</v>
      </c>
      <c r="AI443">
        <v>6.0986478377899299E-4</v>
      </c>
      <c r="AJ443" t="s">
        <v>1052</v>
      </c>
      <c r="AK443" t="s">
        <v>1135</v>
      </c>
      <c r="AL443" t="b">
        <v>0</v>
      </c>
    </row>
    <row r="444" spans="1:38" x14ac:dyDescent="0.2">
      <c r="A444">
        <v>506</v>
      </c>
      <c r="B444" t="s">
        <v>3906</v>
      </c>
      <c r="C444" t="s">
        <v>3907</v>
      </c>
      <c r="D444" t="s">
        <v>3908</v>
      </c>
      <c r="E444" t="s">
        <v>3909</v>
      </c>
      <c r="F444">
        <v>1890</v>
      </c>
      <c r="G444" t="s">
        <v>1045</v>
      </c>
      <c r="H444" t="s">
        <v>1095</v>
      </c>
      <c r="I444" t="s">
        <v>3910</v>
      </c>
      <c r="J444" t="s">
        <v>962</v>
      </c>
      <c r="K444" t="s">
        <v>6</v>
      </c>
      <c r="L444" t="s">
        <v>1074</v>
      </c>
      <c r="M444" t="s">
        <v>1075</v>
      </c>
      <c r="N444" t="s">
        <v>1076</v>
      </c>
      <c r="O444">
        <v>11</v>
      </c>
      <c r="R444" t="s">
        <v>1050</v>
      </c>
      <c r="S444">
        <v>12604346478</v>
      </c>
      <c r="T444">
        <v>48</v>
      </c>
      <c r="W444" t="s">
        <v>1050</v>
      </c>
      <c r="Z444" t="s">
        <v>3911</v>
      </c>
      <c r="AB444" t="s">
        <v>3912</v>
      </c>
      <c r="AC444" t="s">
        <v>3912</v>
      </c>
      <c r="AD444">
        <v>8</v>
      </c>
      <c r="AE444">
        <v>0.125</v>
      </c>
      <c r="AF444">
        <v>1.79059995032041E-3</v>
      </c>
      <c r="AG444">
        <v>1364</v>
      </c>
      <c r="AH444">
        <v>14</v>
      </c>
      <c r="AI444">
        <v>1.6693720528408299E-3</v>
      </c>
      <c r="AJ444" t="s">
        <v>1052</v>
      </c>
      <c r="AK444" t="s">
        <v>1053</v>
      </c>
      <c r="AL444" t="b">
        <v>0</v>
      </c>
    </row>
    <row r="445" spans="1:38" x14ac:dyDescent="0.2">
      <c r="A445">
        <v>507</v>
      </c>
      <c r="B445" t="s">
        <v>3913</v>
      </c>
      <c r="C445" t="s">
        <v>3914</v>
      </c>
      <c r="D445" t="s">
        <v>3915</v>
      </c>
      <c r="E445" t="s">
        <v>3916</v>
      </c>
      <c r="F445">
        <v>1959</v>
      </c>
      <c r="G445" t="s">
        <v>1045</v>
      </c>
      <c r="H445" t="s">
        <v>1095</v>
      </c>
      <c r="I445" t="s">
        <v>3917</v>
      </c>
      <c r="J445" t="s">
        <v>3918</v>
      </c>
      <c r="K445" t="s">
        <v>51</v>
      </c>
      <c r="L445" t="s">
        <v>1096</v>
      </c>
      <c r="M445" t="s">
        <v>1097</v>
      </c>
      <c r="N445" t="s">
        <v>1865</v>
      </c>
      <c r="O445">
        <v>8</v>
      </c>
      <c r="R445" t="s">
        <v>1050</v>
      </c>
      <c r="S445">
        <v>15047020</v>
      </c>
      <c r="T445">
        <v>2</v>
      </c>
      <c r="W445" t="s">
        <v>1050</v>
      </c>
      <c r="Z445" t="s">
        <v>3919</v>
      </c>
      <c r="AB445" t="s">
        <v>3920</v>
      </c>
      <c r="AC445" t="s">
        <v>3921</v>
      </c>
      <c r="AD445">
        <v>3</v>
      </c>
      <c r="AE445">
        <v>0.33333333333333298</v>
      </c>
      <c r="AF445">
        <v>5.7946366530462097E-4</v>
      </c>
      <c r="AG445">
        <v>1935</v>
      </c>
      <c r="AH445">
        <v>0</v>
      </c>
      <c r="AI445">
        <v>9.7729281887439E-4</v>
      </c>
      <c r="AJ445" t="s">
        <v>1052</v>
      </c>
      <c r="AK445" t="s">
        <v>1063</v>
      </c>
      <c r="AL445" t="b">
        <v>0</v>
      </c>
    </row>
    <row r="446" spans="1:38" x14ac:dyDescent="0.2">
      <c r="A446">
        <v>508</v>
      </c>
      <c r="B446" s="2" t="s">
        <v>3922</v>
      </c>
      <c r="C446" t="s">
        <v>3923</v>
      </c>
      <c r="D446" t="s">
        <v>3924</v>
      </c>
      <c r="E446" t="s">
        <v>3925</v>
      </c>
      <c r="F446">
        <v>1979</v>
      </c>
      <c r="G446" t="s">
        <v>1045</v>
      </c>
      <c r="H446" t="s">
        <v>1095</v>
      </c>
      <c r="I446" t="s">
        <v>3926</v>
      </c>
      <c r="K446" t="s">
        <v>1799</v>
      </c>
      <c r="L446" t="s">
        <v>1122</v>
      </c>
      <c r="M446" t="s">
        <v>1123</v>
      </c>
      <c r="N446" t="s">
        <v>1389</v>
      </c>
      <c r="O446">
        <v>10</v>
      </c>
      <c r="R446" t="s">
        <v>1050</v>
      </c>
      <c r="S446">
        <v>17880787</v>
      </c>
      <c r="T446">
        <v>1</v>
      </c>
      <c r="W446" t="s">
        <v>1050</v>
      </c>
      <c r="Z446" t="s">
        <v>3927</v>
      </c>
      <c r="AB446" t="s">
        <v>3928</v>
      </c>
      <c r="AC446" t="s">
        <v>3929</v>
      </c>
      <c r="AD446">
        <v>8</v>
      </c>
      <c r="AE446">
        <v>0.125</v>
      </c>
      <c r="AF446">
        <v>1.63497308271898E-3</v>
      </c>
      <c r="AG446">
        <v>6866</v>
      </c>
      <c r="AH446">
        <v>6</v>
      </c>
      <c r="AI446">
        <v>1.75722827172915E-3</v>
      </c>
      <c r="AJ446" t="s">
        <v>1052</v>
      </c>
      <c r="AK446" t="s">
        <v>1053</v>
      </c>
      <c r="AL446" t="b">
        <v>0</v>
      </c>
    </row>
    <row r="447" spans="1:38" x14ac:dyDescent="0.2">
      <c r="A447">
        <v>509</v>
      </c>
      <c r="B447" t="s">
        <v>3930</v>
      </c>
      <c r="C447" t="s">
        <v>3931</v>
      </c>
      <c r="D447" t="s">
        <v>3932</v>
      </c>
      <c r="E447" t="s">
        <v>3933</v>
      </c>
      <c r="F447">
        <v>1974</v>
      </c>
      <c r="G447" t="s">
        <v>1045</v>
      </c>
      <c r="H447" t="s">
        <v>1046</v>
      </c>
      <c r="I447" t="s">
        <v>3934</v>
      </c>
      <c r="J447" t="s">
        <v>612</v>
      </c>
      <c r="K447" t="s">
        <v>6</v>
      </c>
      <c r="L447" t="s">
        <v>1096</v>
      </c>
      <c r="M447" t="s">
        <v>1097</v>
      </c>
      <c r="N447" t="s">
        <v>1098</v>
      </c>
      <c r="O447">
        <v>13</v>
      </c>
      <c r="R447" t="s">
        <v>1050</v>
      </c>
      <c r="W447" t="s">
        <v>1050</v>
      </c>
      <c r="Z447" t="s">
        <v>1050</v>
      </c>
      <c r="AB447" t="s">
        <v>3935</v>
      </c>
      <c r="AC447" t="s">
        <v>3936</v>
      </c>
      <c r="AD447">
        <v>7</v>
      </c>
      <c r="AE447">
        <v>0</v>
      </c>
      <c r="AF447">
        <v>1.51762680300635E-3</v>
      </c>
      <c r="AG447">
        <v>35</v>
      </c>
      <c r="AH447">
        <v>10</v>
      </c>
      <c r="AI447">
        <v>1.5936699702377901E-3</v>
      </c>
      <c r="AJ447" t="s">
        <v>1052</v>
      </c>
      <c r="AK447" t="s">
        <v>1063</v>
      </c>
      <c r="AL447" t="b">
        <v>0</v>
      </c>
    </row>
    <row r="448" spans="1:38" x14ac:dyDescent="0.2">
      <c r="A448">
        <v>510</v>
      </c>
      <c r="B448" t="s">
        <v>505</v>
      </c>
      <c r="C448" t="s">
        <v>506</v>
      </c>
      <c r="D448" t="s">
        <v>3937</v>
      </c>
      <c r="E448" t="s">
        <v>3938</v>
      </c>
      <c r="F448">
        <v>2003</v>
      </c>
      <c r="G448" t="s">
        <v>1089</v>
      </c>
      <c r="H448" t="s">
        <v>1046</v>
      </c>
      <c r="I448" t="s">
        <v>507</v>
      </c>
      <c r="J448" t="s">
        <v>269</v>
      </c>
      <c r="K448" t="s">
        <v>6</v>
      </c>
      <c r="L448" t="s">
        <v>1158</v>
      </c>
      <c r="M448" t="s">
        <v>1480</v>
      </c>
      <c r="N448" t="s">
        <v>1481</v>
      </c>
      <c r="O448">
        <v>56</v>
      </c>
      <c r="R448" t="s">
        <v>1050</v>
      </c>
      <c r="V448">
        <v>1</v>
      </c>
      <c r="W448" t="s">
        <v>3939</v>
      </c>
      <c r="Z448" t="s">
        <v>1050</v>
      </c>
      <c r="AA448" t="s">
        <v>9</v>
      </c>
      <c r="AB448" t="s">
        <v>3940</v>
      </c>
      <c r="AC448" t="s">
        <v>3941</v>
      </c>
      <c r="AD448">
        <v>7</v>
      </c>
      <c r="AE448">
        <v>0</v>
      </c>
      <c r="AF448">
        <v>2.0313323905335398E-3</v>
      </c>
      <c r="AG448">
        <v>986</v>
      </c>
      <c r="AH448">
        <v>16</v>
      </c>
      <c r="AI448">
        <v>1.7282968851041699E-3</v>
      </c>
      <c r="AJ448" t="s">
        <v>1052</v>
      </c>
      <c r="AK448" t="s">
        <v>1053</v>
      </c>
      <c r="AL448" t="b">
        <v>0</v>
      </c>
    </row>
    <row r="449" spans="1:38" x14ac:dyDescent="0.2">
      <c r="A449">
        <v>511</v>
      </c>
      <c r="B449" t="s">
        <v>3942</v>
      </c>
      <c r="C449" t="s">
        <v>3943</v>
      </c>
      <c r="D449" t="s">
        <v>3944</v>
      </c>
      <c r="E449" t="s">
        <v>3945</v>
      </c>
      <c r="F449">
        <v>1999</v>
      </c>
      <c r="G449" t="s">
        <v>1045</v>
      </c>
      <c r="H449" t="s">
        <v>1046</v>
      </c>
      <c r="I449" t="s">
        <v>3946</v>
      </c>
      <c r="J449" t="s">
        <v>951</v>
      </c>
      <c r="K449" t="s">
        <v>6</v>
      </c>
      <c r="L449" t="s">
        <v>1047</v>
      </c>
      <c r="M449" t="s">
        <v>1048</v>
      </c>
      <c r="N449" t="s">
        <v>1049</v>
      </c>
      <c r="O449">
        <v>56</v>
      </c>
      <c r="P449">
        <v>950000</v>
      </c>
      <c r="Q449">
        <v>2</v>
      </c>
      <c r="R449" t="s">
        <v>1050</v>
      </c>
      <c r="W449" t="s">
        <v>1050</v>
      </c>
      <c r="Z449" t="s">
        <v>1050</v>
      </c>
      <c r="AB449" t="s">
        <v>3947</v>
      </c>
      <c r="AC449" t="s">
        <v>3948</v>
      </c>
      <c r="AD449">
        <v>6</v>
      </c>
      <c r="AE449">
        <v>0.16666666666666599</v>
      </c>
      <c r="AF449">
        <v>1.2615196398309801E-3</v>
      </c>
      <c r="AG449">
        <v>1841</v>
      </c>
      <c r="AH449">
        <v>3</v>
      </c>
      <c r="AI449">
        <v>1.11963856587309E-3</v>
      </c>
      <c r="AJ449" t="s">
        <v>1052</v>
      </c>
      <c r="AK449" t="s">
        <v>1053</v>
      </c>
      <c r="AL449" t="b">
        <v>0</v>
      </c>
    </row>
    <row r="450" spans="1:38" x14ac:dyDescent="0.2">
      <c r="A450">
        <v>512</v>
      </c>
      <c r="B450" t="s">
        <v>3949</v>
      </c>
      <c r="C450" t="s">
        <v>3950</v>
      </c>
      <c r="D450" t="s">
        <v>3951</v>
      </c>
      <c r="E450" t="s">
        <v>3952</v>
      </c>
      <c r="F450">
        <v>2003</v>
      </c>
      <c r="G450" t="s">
        <v>1045</v>
      </c>
      <c r="H450" t="s">
        <v>1046</v>
      </c>
      <c r="I450" t="s">
        <v>3953</v>
      </c>
      <c r="J450" t="s">
        <v>29</v>
      </c>
      <c r="K450" t="s">
        <v>6</v>
      </c>
      <c r="L450" t="s">
        <v>1047</v>
      </c>
      <c r="M450" t="s">
        <v>1048</v>
      </c>
      <c r="N450" t="s">
        <v>1049</v>
      </c>
      <c r="O450">
        <v>50</v>
      </c>
      <c r="R450" t="s">
        <v>1050</v>
      </c>
      <c r="W450" t="s">
        <v>1050</v>
      </c>
      <c r="Z450" t="s">
        <v>1050</v>
      </c>
      <c r="AB450" t="s">
        <v>3954</v>
      </c>
      <c r="AC450" t="s">
        <v>3955</v>
      </c>
      <c r="AD450">
        <v>8</v>
      </c>
      <c r="AE450">
        <v>0</v>
      </c>
      <c r="AF450">
        <v>2.3283818367852999E-3</v>
      </c>
      <c r="AG450">
        <v>310</v>
      </c>
      <c r="AH450">
        <v>18</v>
      </c>
      <c r="AI450">
        <v>1.7556945505698099E-3</v>
      </c>
      <c r="AJ450" t="s">
        <v>1052</v>
      </c>
      <c r="AK450" t="s">
        <v>1053</v>
      </c>
      <c r="AL450" t="b">
        <v>0</v>
      </c>
    </row>
    <row r="451" spans="1:38" x14ac:dyDescent="0.2">
      <c r="A451">
        <v>513</v>
      </c>
      <c r="B451" t="s">
        <v>3956</v>
      </c>
      <c r="C451" t="s">
        <v>3957</v>
      </c>
      <c r="D451" t="s">
        <v>3958</v>
      </c>
      <c r="E451" t="s">
        <v>3959</v>
      </c>
      <c r="F451">
        <v>1993</v>
      </c>
      <c r="G451" t="s">
        <v>1045</v>
      </c>
      <c r="H451" t="s">
        <v>1046</v>
      </c>
      <c r="I451" t="s">
        <v>360</v>
      </c>
      <c r="J451" t="s">
        <v>359</v>
      </c>
      <c r="K451" t="s">
        <v>14</v>
      </c>
      <c r="L451" t="s">
        <v>1083</v>
      </c>
      <c r="M451" t="s">
        <v>1084</v>
      </c>
      <c r="N451" t="s">
        <v>1084</v>
      </c>
      <c r="O451">
        <v>6</v>
      </c>
      <c r="R451" t="s">
        <v>1050</v>
      </c>
      <c r="S451">
        <v>83700000</v>
      </c>
      <c r="T451">
        <v>1</v>
      </c>
      <c r="W451" t="s">
        <v>1050</v>
      </c>
      <c r="Z451" t="s">
        <v>1050</v>
      </c>
      <c r="AB451" t="s">
        <v>3960</v>
      </c>
      <c r="AC451" t="s">
        <v>3960</v>
      </c>
      <c r="AD451">
        <v>7</v>
      </c>
      <c r="AE451">
        <v>0.14285714285714199</v>
      </c>
      <c r="AF451">
        <v>1.4842650340239399E-3</v>
      </c>
      <c r="AG451">
        <v>815</v>
      </c>
      <c r="AH451">
        <v>11</v>
      </c>
      <c r="AI451">
        <v>1.43349037225303E-3</v>
      </c>
      <c r="AJ451" t="s">
        <v>1052</v>
      </c>
      <c r="AK451" t="s">
        <v>1063</v>
      </c>
      <c r="AL451" t="b">
        <v>0</v>
      </c>
    </row>
    <row r="452" spans="1:38" x14ac:dyDescent="0.2">
      <c r="A452">
        <v>514</v>
      </c>
      <c r="B452" t="s">
        <v>3961</v>
      </c>
      <c r="C452" t="s">
        <v>3962</v>
      </c>
      <c r="D452" t="s">
        <v>3963</v>
      </c>
      <c r="E452" t="s">
        <v>3964</v>
      </c>
      <c r="F452">
        <v>2002</v>
      </c>
      <c r="G452" t="s">
        <v>1045</v>
      </c>
      <c r="H452" t="s">
        <v>1046</v>
      </c>
      <c r="I452" t="s">
        <v>3965</v>
      </c>
      <c r="J452" t="s">
        <v>359</v>
      </c>
      <c r="K452" t="s">
        <v>14</v>
      </c>
      <c r="L452" t="s">
        <v>1096</v>
      </c>
      <c r="M452" t="s">
        <v>1097</v>
      </c>
      <c r="N452" t="s">
        <v>3273</v>
      </c>
      <c r="O452">
        <v>13</v>
      </c>
      <c r="R452" t="s">
        <v>1050</v>
      </c>
      <c r="W452" t="s">
        <v>1050</v>
      </c>
      <c r="Z452" t="s">
        <v>1050</v>
      </c>
      <c r="AB452" t="s">
        <v>3966</v>
      </c>
      <c r="AC452" t="s">
        <v>3966</v>
      </c>
      <c r="AD452">
        <v>3</v>
      </c>
      <c r="AE452">
        <v>0</v>
      </c>
      <c r="AF452">
        <v>5.9932941448049301E-4</v>
      </c>
      <c r="AG452">
        <v>1520</v>
      </c>
      <c r="AH452">
        <v>1</v>
      </c>
      <c r="AI452">
        <v>1.03305341545155E-3</v>
      </c>
      <c r="AJ452" t="s">
        <v>1052</v>
      </c>
      <c r="AK452" t="s">
        <v>1063</v>
      </c>
      <c r="AL452" t="b">
        <v>0</v>
      </c>
    </row>
    <row r="453" spans="1:38" x14ac:dyDescent="0.2">
      <c r="A453">
        <v>515</v>
      </c>
      <c r="B453" t="s">
        <v>3967</v>
      </c>
      <c r="C453" t="s">
        <v>3968</v>
      </c>
      <c r="D453" t="s">
        <v>3969</v>
      </c>
      <c r="E453" t="s">
        <v>3970</v>
      </c>
      <c r="F453">
        <v>1888</v>
      </c>
      <c r="G453" t="s">
        <v>1089</v>
      </c>
      <c r="H453" t="s">
        <v>1046</v>
      </c>
      <c r="I453" t="s">
        <v>3971</v>
      </c>
      <c r="J453" t="s">
        <v>1627</v>
      </c>
      <c r="K453" t="s">
        <v>38</v>
      </c>
      <c r="L453" t="s">
        <v>1115</v>
      </c>
      <c r="M453" t="s">
        <v>1116</v>
      </c>
      <c r="N453" t="s">
        <v>1117</v>
      </c>
      <c r="O453">
        <v>13</v>
      </c>
      <c r="R453" t="s">
        <v>1050</v>
      </c>
      <c r="U453">
        <v>26736224</v>
      </c>
      <c r="V453">
        <v>1</v>
      </c>
      <c r="W453" t="s">
        <v>3972</v>
      </c>
      <c r="Z453" t="s">
        <v>1050</v>
      </c>
      <c r="AA453" t="s">
        <v>9</v>
      </c>
      <c r="AB453" t="s">
        <v>3973</v>
      </c>
      <c r="AC453" t="s">
        <v>3973</v>
      </c>
      <c r="AD453">
        <v>4</v>
      </c>
      <c r="AE453">
        <v>0</v>
      </c>
      <c r="AF453">
        <v>8.3255606822214704E-4</v>
      </c>
      <c r="AG453">
        <v>0</v>
      </c>
      <c r="AH453">
        <v>4</v>
      </c>
      <c r="AI453">
        <v>1.20177551929327E-3</v>
      </c>
      <c r="AJ453" t="s">
        <v>1052</v>
      </c>
      <c r="AK453" t="s">
        <v>1063</v>
      </c>
      <c r="AL453" t="b">
        <v>0</v>
      </c>
    </row>
    <row r="454" spans="1:38" x14ac:dyDescent="0.2">
      <c r="A454">
        <v>516</v>
      </c>
      <c r="B454" t="s">
        <v>267</v>
      </c>
      <c r="C454" t="s">
        <v>268</v>
      </c>
      <c r="D454" t="s">
        <v>3974</v>
      </c>
      <c r="E454" t="s">
        <v>3975</v>
      </c>
      <c r="G454" t="s">
        <v>1045</v>
      </c>
      <c r="H454" t="s">
        <v>1046</v>
      </c>
      <c r="I454" t="s">
        <v>270</v>
      </c>
      <c r="J454" t="s">
        <v>269</v>
      </c>
      <c r="K454" t="s">
        <v>6</v>
      </c>
      <c r="L454" t="s">
        <v>1158</v>
      </c>
      <c r="M454" t="s">
        <v>1159</v>
      </c>
      <c r="N454" t="s">
        <v>1305</v>
      </c>
      <c r="O454">
        <v>54</v>
      </c>
      <c r="Q454">
        <v>1</v>
      </c>
      <c r="R454" t="s">
        <v>3976</v>
      </c>
      <c r="W454" t="s">
        <v>1050</v>
      </c>
      <c r="Z454" t="s">
        <v>1050</v>
      </c>
      <c r="AB454" t="s">
        <v>3977</v>
      </c>
      <c r="AC454" t="s">
        <v>3978</v>
      </c>
      <c r="AD454">
        <v>11</v>
      </c>
      <c r="AE454">
        <v>0</v>
      </c>
      <c r="AF454">
        <v>2.6712234863682802E-3</v>
      </c>
      <c r="AG454">
        <v>4</v>
      </c>
      <c r="AH454">
        <v>36</v>
      </c>
      <c r="AI454">
        <v>1.9349906256511599E-3</v>
      </c>
      <c r="AJ454" t="s">
        <v>1052</v>
      </c>
      <c r="AK454" t="s">
        <v>1053</v>
      </c>
      <c r="AL454" t="b">
        <v>0</v>
      </c>
    </row>
    <row r="455" spans="1:38" x14ac:dyDescent="0.2">
      <c r="A455">
        <v>517</v>
      </c>
      <c r="B455" t="s">
        <v>3979</v>
      </c>
      <c r="C455" t="s">
        <v>3980</v>
      </c>
      <c r="D455" t="s">
        <v>3981</v>
      </c>
      <c r="E455" t="s">
        <v>3982</v>
      </c>
      <c r="F455">
        <v>1995</v>
      </c>
      <c r="G455" t="s">
        <v>1045</v>
      </c>
      <c r="H455" t="s">
        <v>1046</v>
      </c>
      <c r="I455" t="s">
        <v>3983</v>
      </c>
      <c r="J455" t="s">
        <v>3216</v>
      </c>
      <c r="K455" t="s">
        <v>14</v>
      </c>
      <c r="L455" t="s">
        <v>1172</v>
      </c>
      <c r="M455" t="s">
        <v>1173</v>
      </c>
      <c r="N455" t="s">
        <v>1174</v>
      </c>
      <c r="O455">
        <v>13</v>
      </c>
      <c r="R455" t="s">
        <v>1050</v>
      </c>
      <c r="W455" t="s">
        <v>1050</v>
      </c>
      <c r="Z455" t="s">
        <v>1050</v>
      </c>
      <c r="AB455" t="s">
        <v>3984</v>
      </c>
      <c r="AC455" t="s">
        <v>3984</v>
      </c>
      <c r="AD455">
        <v>14</v>
      </c>
      <c r="AE455">
        <v>0</v>
      </c>
      <c r="AF455">
        <v>3.0424020578038802E-3</v>
      </c>
      <c r="AG455">
        <v>1017</v>
      </c>
      <c r="AH455">
        <v>35</v>
      </c>
      <c r="AI455">
        <v>2.8410951887426301E-3</v>
      </c>
      <c r="AJ455" t="s">
        <v>1052</v>
      </c>
      <c r="AK455" t="s">
        <v>1063</v>
      </c>
      <c r="AL455" t="b">
        <v>0</v>
      </c>
    </row>
    <row r="456" spans="1:38" x14ac:dyDescent="0.2">
      <c r="A456">
        <v>519</v>
      </c>
      <c r="B456" t="s">
        <v>3985</v>
      </c>
      <c r="C456" t="s">
        <v>3986</v>
      </c>
      <c r="E456" t="s">
        <v>3987</v>
      </c>
      <c r="F456">
        <v>1996</v>
      </c>
      <c r="G456" t="s">
        <v>1089</v>
      </c>
      <c r="H456" t="s">
        <v>1046</v>
      </c>
      <c r="I456" t="s">
        <v>3988</v>
      </c>
      <c r="J456" t="s">
        <v>364</v>
      </c>
      <c r="K456" t="s">
        <v>6</v>
      </c>
      <c r="L456" t="s">
        <v>1221</v>
      </c>
      <c r="M456" t="s">
        <v>1222</v>
      </c>
      <c r="N456" t="s">
        <v>2162</v>
      </c>
      <c r="O456">
        <v>8</v>
      </c>
      <c r="R456" t="s">
        <v>1050</v>
      </c>
      <c r="W456" t="s">
        <v>2831</v>
      </c>
      <c r="Z456" t="s">
        <v>1050</v>
      </c>
      <c r="AB456" t="s">
        <v>3989</v>
      </c>
      <c r="AC456" t="s">
        <v>3989</v>
      </c>
      <c r="AD456">
        <v>6</v>
      </c>
      <c r="AE456">
        <v>0</v>
      </c>
      <c r="AF456">
        <v>1.9355107426915099E-3</v>
      </c>
      <c r="AG456">
        <v>3082</v>
      </c>
      <c r="AH456">
        <v>14</v>
      </c>
      <c r="AI456">
        <v>2.1847536293211501E-3</v>
      </c>
      <c r="AJ456" t="s">
        <v>1052</v>
      </c>
      <c r="AK456" t="s">
        <v>1135</v>
      </c>
      <c r="AL456" t="b">
        <v>0</v>
      </c>
    </row>
    <row r="457" spans="1:38" x14ac:dyDescent="0.2">
      <c r="A457">
        <v>520</v>
      </c>
      <c r="B457" t="s">
        <v>794</v>
      </c>
      <c r="C457" t="s">
        <v>795</v>
      </c>
      <c r="D457" t="s">
        <v>3990</v>
      </c>
      <c r="E457" t="s">
        <v>3991</v>
      </c>
      <c r="F457">
        <v>2014</v>
      </c>
      <c r="G457" t="s">
        <v>1045</v>
      </c>
      <c r="H457" t="s">
        <v>1046</v>
      </c>
      <c r="I457" t="s">
        <v>796</v>
      </c>
      <c r="J457" t="s">
        <v>48</v>
      </c>
      <c r="K457" t="s">
        <v>6</v>
      </c>
      <c r="L457" t="s">
        <v>1047</v>
      </c>
      <c r="M457" t="s">
        <v>1048</v>
      </c>
      <c r="N457" t="s">
        <v>1049</v>
      </c>
      <c r="O457">
        <v>2</v>
      </c>
      <c r="P457">
        <v>1140000</v>
      </c>
      <c r="Q457">
        <v>2</v>
      </c>
      <c r="R457" t="s">
        <v>3992</v>
      </c>
      <c r="W457" t="s">
        <v>1050</v>
      </c>
      <c r="Z457" t="s">
        <v>1050</v>
      </c>
      <c r="AB457" t="s">
        <v>3993</v>
      </c>
      <c r="AC457" t="s">
        <v>3994</v>
      </c>
      <c r="AD457">
        <v>6</v>
      </c>
      <c r="AE457">
        <v>0</v>
      </c>
      <c r="AF457">
        <v>1.52753506689609E-3</v>
      </c>
      <c r="AG457">
        <v>340</v>
      </c>
      <c r="AH457">
        <v>9</v>
      </c>
      <c r="AI457">
        <v>1.5301874442397801E-3</v>
      </c>
      <c r="AJ457" t="s">
        <v>1052</v>
      </c>
      <c r="AK457" t="s">
        <v>1053</v>
      </c>
      <c r="AL457" t="b">
        <v>0</v>
      </c>
    </row>
    <row r="458" spans="1:38" x14ac:dyDescent="0.2">
      <c r="A458">
        <v>521</v>
      </c>
      <c r="B458" t="s">
        <v>3995</v>
      </c>
      <c r="C458" t="s">
        <v>3996</v>
      </c>
      <c r="D458" t="s">
        <v>3997</v>
      </c>
      <c r="E458" t="s">
        <v>3998</v>
      </c>
      <c r="F458">
        <v>1994</v>
      </c>
      <c r="G458" t="s">
        <v>1089</v>
      </c>
      <c r="H458" t="s">
        <v>1046</v>
      </c>
      <c r="I458" t="s">
        <v>3999</v>
      </c>
      <c r="J458" t="s">
        <v>35</v>
      </c>
      <c r="K458" t="s">
        <v>6</v>
      </c>
      <c r="L458" t="s">
        <v>1115</v>
      </c>
      <c r="M458" t="s">
        <v>1116</v>
      </c>
      <c r="N458" t="s">
        <v>1973</v>
      </c>
      <c r="O458">
        <v>13</v>
      </c>
      <c r="R458" t="s">
        <v>1050</v>
      </c>
      <c r="W458" t="s">
        <v>4000</v>
      </c>
      <c r="Z458" t="s">
        <v>1050</v>
      </c>
      <c r="AB458" t="s">
        <v>4001</v>
      </c>
      <c r="AC458" t="s">
        <v>4001</v>
      </c>
      <c r="AD458">
        <v>7</v>
      </c>
      <c r="AE458">
        <v>0</v>
      </c>
      <c r="AF458">
        <v>1.5062848832048E-3</v>
      </c>
      <c r="AG458">
        <v>437</v>
      </c>
      <c r="AH458">
        <v>11</v>
      </c>
      <c r="AI458">
        <v>1.8306537276005499E-3</v>
      </c>
      <c r="AJ458" t="s">
        <v>1052</v>
      </c>
      <c r="AK458" t="s">
        <v>1063</v>
      </c>
      <c r="AL458" t="b">
        <v>0</v>
      </c>
    </row>
    <row r="459" spans="1:38" x14ac:dyDescent="0.2">
      <c r="A459">
        <v>522</v>
      </c>
      <c r="B459" t="s">
        <v>413</v>
      </c>
      <c r="C459" t="s">
        <v>414</v>
      </c>
      <c r="D459" t="s">
        <v>4002</v>
      </c>
      <c r="E459" t="s">
        <v>4003</v>
      </c>
      <c r="F459">
        <v>1994</v>
      </c>
      <c r="G459" t="s">
        <v>1045</v>
      </c>
      <c r="H459" t="s">
        <v>1095</v>
      </c>
      <c r="I459" t="s">
        <v>417</v>
      </c>
      <c r="J459" t="s">
        <v>416</v>
      </c>
      <c r="K459" t="s">
        <v>415</v>
      </c>
      <c r="L459" t="s">
        <v>1106</v>
      </c>
      <c r="M459" t="s">
        <v>1107</v>
      </c>
      <c r="N459" t="s">
        <v>1108</v>
      </c>
      <c r="O459">
        <v>57</v>
      </c>
      <c r="Q459">
        <v>2</v>
      </c>
      <c r="R459" t="s">
        <v>4004</v>
      </c>
      <c r="S459">
        <v>4200000</v>
      </c>
      <c r="T459">
        <v>3</v>
      </c>
      <c r="W459" t="s">
        <v>1050</v>
      </c>
      <c r="Z459" t="s">
        <v>4005</v>
      </c>
      <c r="AB459" t="s">
        <v>4006</v>
      </c>
      <c r="AC459" t="s">
        <v>4006</v>
      </c>
      <c r="AD459">
        <v>11</v>
      </c>
      <c r="AE459">
        <v>0</v>
      </c>
      <c r="AF459">
        <v>2.63776059685782E-3</v>
      </c>
      <c r="AG459">
        <v>90</v>
      </c>
      <c r="AH459">
        <v>38</v>
      </c>
      <c r="AI459">
        <v>2.0501612508883201E-3</v>
      </c>
      <c r="AJ459" t="s">
        <v>1052</v>
      </c>
      <c r="AK459" t="s">
        <v>1053</v>
      </c>
      <c r="AL459" t="b">
        <v>0</v>
      </c>
    </row>
    <row r="460" spans="1:38" x14ac:dyDescent="0.2">
      <c r="A460">
        <v>523</v>
      </c>
      <c r="B460" t="s">
        <v>4007</v>
      </c>
      <c r="C460" t="s">
        <v>4008</v>
      </c>
      <c r="D460" t="s">
        <v>4009</v>
      </c>
      <c r="E460" t="s">
        <v>4010</v>
      </c>
      <c r="F460">
        <v>1996</v>
      </c>
      <c r="G460" t="s">
        <v>1045</v>
      </c>
      <c r="H460" t="s">
        <v>1046</v>
      </c>
      <c r="I460" t="s">
        <v>4011</v>
      </c>
      <c r="J460" t="s">
        <v>21</v>
      </c>
      <c r="K460" t="s">
        <v>18</v>
      </c>
      <c r="L460" t="s">
        <v>1115</v>
      </c>
      <c r="M460" t="s">
        <v>2021</v>
      </c>
      <c r="N460" t="s">
        <v>2022</v>
      </c>
      <c r="O460">
        <v>59</v>
      </c>
      <c r="R460" t="s">
        <v>1050</v>
      </c>
      <c r="W460" t="s">
        <v>1050</v>
      </c>
      <c r="Z460" t="s">
        <v>1050</v>
      </c>
      <c r="AB460" t="s">
        <v>4012</v>
      </c>
      <c r="AC460" t="s">
        <v>4012</v>
      </c>
      <c r="AD460">
        <v>2</v>
      </c>
      <c r="AE460">
        <v>0</v>
      </c>
      <c r="AF460">
        <v>4.04123038670431E-4</v>
      </c>
      <c r="AG460">
        <v>819</v>
      </c>
      <c r="AH460">
        <v>0</v>
      </c>
      <c r="AI460">
        <v>1.00768006933199E-3</v>
      </c>
      <c r="AJ460" t="s">
        <v>1052</v>
      </c>
      <c r="AK460" t="s">
        <v>1063</v>
      </c>
      <c r="AL460" t="b">
        <v>0</v>
      </c>
    </row>
    <row r="461" spans="1:38" x14ac:dyDescent="0.2">
      <c r="A461">
        <v>524</v>
      </c>
      <c r="B461" t="s">
        <v>4013</v>
      </c>
      <c r="C461" t="s">
        <v>4014</v>
      </c>
      <c r="D461" t="s">
        <v>4015</v>
      </c>
      <c r="E461" t="s">
        <v>4016</v>
      </c>
      <c r="F461">
        <v>1950</v>
      </c>
      <c r="G461" t="s">
        <v>1089</v>
      </c>
      <c r="H461" t="s">
        <v>1046</v>
      </c>
      <c r="I461" t="s">
        <v>4017</v>
      </c>
      <c r="J461" t="s">
        <v>2558</v>
      </c>
      <c r="K461" t="s">
        <v>38</v>
      </c>
      <c r="L461" t="s">
        <v>1205</v>
      </c>
      <c r="M461" t="s">
        <v>1206</v>
      </c>
      <c r="N461" t="s">
        <v>1829</v>
      </c>
      <c r="O461">
        <v>11</v>
      </c>
      <c r="R461" t="s">
        <v>1050</v>
      </c>
      <c r="U461">
        <v>10604525</v>
      </c>
      <c r="V461">
        <v>1</v>
      </c>
      <c r="W461" t="s">
        <v>4018</v>
      </c>
      <c r="Z461" t="s">
        <v>1050</v>
      </c>
      <c r="AA461" t="s">
        <v>9</v>
      </c>
      <c r="AB461" t="s">
        <v>4019</v>
      </c>
      <c r="AC461" t="s">
        <v>4020</v>
      </c>
      <c r="AD461">
        <v>8</v>
      </c>
      <c r="AE461">
        <v>0.25</v>
      </c>
      <c r="AF461">
        <v>1.6725976655095199E-3</v>
      </c>
      <c r="AG461">
        <v>2026</v>
      </c>
      <c r="AH461">
        <v>11</v>
      </c>
      <c r="AI461">
        <v>1.8232886338639101E-3</v>
      </c>
      <c r="AJ461" t="s">
        <v>1052</v>
      </c>
      <c r="AK461" t="s">
        <v>1053</v>
      </c>
      <c r="AL461" t="b">
        <v>0</v>
      </c>
    </row>
    <row r="462" spans="1:38" x14ac:dyDescent="0.2">
      <c r="A462">
        <v>525</v>
      </c>
      <c r="B462" s="2" t="s">
        <v>4021</v>
      </c>
      <c r="C462" t="s">
        <v>4022</v>
      </c>
      <c r="D462" t="s">
        <v>4023</v>
      </c>
      <c r="E462" t="s">
        <v>4024</v>
      </c>
      <c r="F462">
        <v>1997</v>
      </c>
      <c r="G462" t="s">
        <v>1089</v>
      </c>
      <c r="H462" t="s">
        <v>1046</v>
      </c>
      <c r="I462" t="s">
        <v>4025</v>
      </c>
      <c r="K462" t="s">
        <v>1799</v>
      </c>
      <c r="L462" t="s">
        <v>1205</v>
      </c>
      <c r="M462" t="s">
        <v>1206</v>
      </c>
      <c r="N462" t="s">
        <v>1548</v>
      </c>
      <c r="O462">
        <v>57</v>
      </c>
      <c r="P462">
        <v>33000000</v>
      </c>
      <c r="Q462">
        <v>4</v>
      </c>
      <c r="R462" t="s">
        <v>4026</v>
      </c>
      <c r="W462" t="s">
        <v>4027</v>
      </c>
      <c r="Z462" t="s">
        <v>1050</v>
      </c>
      <c r="AB462" t="s">
        <v>4028</v>
      </c>
      <c r="AC462" t="s">
        <v>4029</v>
      </c>
      <c r="AD462">
        <v>13</v>
      </c>
      <c r="AE462">
        <v>0</v>
      </c>
      <c r="AF462">
        <v>3.1015298054851898E-3</v>
      </c>
      <c r="AG462">
        <v>2520</v>
      </c>
      <c r="AH462">
        <v>33</v>
      </c>
      <c r="AI462">
        <v>2.7250889506644799E-3</v>
      </c>
      <c r="AJ462" t="s">
        <v>1052</v>
      </c>
      <c r="AK462" t="s">
        <v>1053</v>
      </c>
      <c r="AL462" t="b">
        <v>0</v>
      </c>
    </row>
    <row r="463" spans="1:38" x14ac:dyDescent="0.2">
      <c r="A463">
        <v>526</v>
      </c>
      <c r="B463" t="s">
        <v>4030</v>
      </c>
      <c r="C463" t="s">
        <v>4031</v>
      </c>
      <c r="D463" t="s">
        <v>4032</v>
      </c>
      <c r="E463" t="s">
        <v>4033</v>
      </c>
      <c r="F463">
        <v>1978</v>
      </c>
      <c r="G463" t="s">
        <v>1089</v>
      </c>
      <c r="H463" t="s">
        <v>1046</v>
      </c>
      <c r="I463" t="s">
        <v>30</v>
      </c>
      <c r="J463" t="s">
        <v>31</v>
      </c>
      <c r="K463" t="s">
        <v>16</v>
      </c>
      <c r="L463" t="s">
        <v>1106</v>
      </c>
      <c r="M463" t="s">
        <v>1107</v>
      </c>
      <c r="N463" t="s">
        <v>3771</v>
      </c>
      <c r="O463">
        <v>57</v>
      </c>
      <c r="P463">
        <v>85900000</v>
      </c>
      <c r="Q463">
        <v>1</v>
      </c>
      <c r="R463" t="s">
        <v>2958</v>
      </c>
      <c r="S463">
        <v>8750000</v>
      </c>
      <c r="T463">
        <v>3</v>
      </c>
      <c r="U463">
        <v>432016574</v>
      </c>
      <c r="V463">
        <v>1</v>
      </c>
      <c r="W463" t="s">
        <v>2958</v>
      </c>
      <c r="Z463" t="s">
        <v>4034</v>
      </c>
      <c r="AA463" t="s">
        <v>9</v>
      </c>
      <c r="AB463" t="s">
        <v>4035</v>
      </c>
      <c r="AC463" t="s">
        <v>4036</v>
      </c>
      <c r="AD463">
        <v>6</v>
      </c>
      <c r="AE463">
        <v>0.33333333333333298</v>
      </c>
      <c r="AF463">
        <v>1.2777668050239E-3</v>
      </c>
      <c r="AG463">
        <v>802</v>
      </c>
      <c r="AH463">
        <v>6</v>
      </c>
      <c r="AI463">
        <v>1.26490892885989E-3</v>
      </c>
      <c r="AJ463" t="s">
        <v>1052</v>
      </c>
      <c r="AK463" t="s">
        <v>1053</v>
      </c>
      <c r="AL463" t="b">
        <v>0</v>
      </c>
    </row>
    <row r="464" spans="1:38" x14ac:dyDescent="0.2">
      <c r="A464">
        <v>527</v>
      </c>
      <c r="B464" t="s">
        <v>4037</v>
      </c>
      <c r="C464" t="s">
        <v>4038</v>
      </c>
      <c r="D464" t="s">
        <v>4039</v>
      </c>
      <c r="E464" t="s">
        <v>4040</v>
      </c>
      <c r="F464">
        <v>2002</v>
      </c>
      <c r="G464" t="s">
        <v>1045</v>
      </c>
      <c r="H464" t="s">
        <v>1046</v>
      </c>
      <c r="I464" t="s">
        <v>4041</v>
      </c>
      <c r="J464" t="s">
        <v>1627</v>
      </c>
      <c r="K464" t="s">
        <v>38</v>
      </c>
      <c r="L464" t="s">
        <v>1158</v>
      </c>
      <c r="M464" t="s">
        <v>1159</v>
      </c>
      <c r="N464" t="s">
        <v>2795</v>
      </c>
      <c r="O464">
        <v>56</v>
      </c>
      <c r="P464">
        <v>3089042</v>
      </c>
      <c r="Q464">
        <v>1</v>
      </c>
      <c r="R464" t="s">
        <v>4042</v>
      </c>
      <c r="T464">
        <v>2</v>
      </c>
      <c r="W464" t="s">
        <v>1050</v>
      </c>
      <c r="Z464" t="s">
        <v>1050</v>
      </c>
      <c r="AB464" t="s">
        <v>4043</v>
      </c>
      <c r="AC464" t="s">
        <v>4044</v>
      </c>
      <c r="AD464">
        <v>7</v>
      </c>
      <c r="AE464">
        <v>0</v>
      </c>
      <c r="AF464">
        <v>2.4611977909431799E-3</v>
      </c>
      <c r="AG464">
        <v>163</v>
      </c>
      <c r="AH464">
        <v>18</v>
      </c>
      <c r="AI464">
        <v>1.9556759781447402E-3</v>
      </c>
      <c r="AJ464" t="s">
        <v>1052</v>
      </c>
      <c r="AK464" t="s">
        <v>1053</v>
      </c>
      <c r="AL464" t="b">
        <v>0</v>
      </c>
    </row>
    <row r="465" spans="1:38" x14ac:dyDescent="0.2">
      <c r="A465">
        <v>529</v>
      </c>
      <c r="B465" t="s">
        <v>129</v>
      </c>
      <c r="C465" t="s">
        <v>130</v>
      </c>
      <c r="D465" t="s">
        <v>4045</v>
      </c>
      <c r="E465" t="s">
        <v>4046</v>
      </c>
      <c r="F465">
        <v>1973</v>
      </c>
      <c r="G465" t="s">
        <v>1089</v>
      </c>
      <c r="H465" t="s">
        <v>1046</v>
      </c>
      <c r="I465" t="s">
        <v>131</v>
      </c>
      <c r="J465" t="s">
        <v>132</v>
      </c>
      <c r="K465" t="s">
        <v>5</v>
      </c>
      <c r="L465" t="s">
        <v>1172</v>
      </c>
      <c r="M465" t="s">
        <v>1173</v>
      </c>
      <c r="N465" t="s">
        <v>1174</v>
      </c>
      <c r="O465">
        <v>13</v>
      </c>
      <c r="R465" t="s">
        <v>1050</v>
      </c>
      <c r="U465">
        <v>34928555</v>
      </c>
      <c r="V465">
        <v>3</v>
      </c>
      <c r="W465" t="s">
        <v>4047</v>
      </c>
      <c r="Z465" t="s">
        <v>1050</v>
      </c>
      <c r="AA465" t="s">
        <v>9</v>
      </c>
      <c r="AB465" t="s">
        <v>4048</v>
      </c>
      <c r="AC465" t="s">
        <v>4048</v>
      </c>
      <c r="AD465">
        <v>9</v>
      </c>
      <c r="AE465">
        <v>0</v>
      </c>
      <c r="AF465">
        <v>1.8905283769364901E-3</v>
      </c>
      <c r="AG465">
        <v>876</v>
      </c>
      <c r="AH465">
        <v>17</v>
      </c>
      <c r="AI465">
        <v>1.82949503941609E-3</v>
      </c>
      <c r="AJ465" t="s">
        <v>1052</v>
      </c>
      <c r="AK465" t="s">
        <v>1063</v>
      </c>
      <c r="AL465" t="b">
        <v>0</v>
      </c>
    </row>
    <row r="466" spans="1:38" x14ac:dyDescent="0.2">
      <c r="A466">
        <v>530</v>
      </c>
      <c r="B466" t="s">
        <v>4049</v>
      </c>
      <c r="C466" t="s">
        <v>4050</v>
      </c>
      <c r="D466" t="s">
        <v>4051</v>
      </c>
      <c r="E466" t="s">
        <v>4052</v>
      </c>
      <c r="F466">
        <v>2008</v>
      </c>
      <c r="G466" t="s">
        <v>1045</v>
      </c>
      <c r="H466" t="s">
        <v>1046</v>
      </c>
      <c r="I466" t="s">
        <v>1351</v>
      </c>
      <c r="J466" t="s">
        <v>19</v>
      </c>
      <c r="K466" t="s">
        <v>6</v>
      </c>
      <c r="L466" t="s">
        <v>1074</v>
      </c>
      <c r="M466" t="s">
        <v>1075</v>
      </c>
      <c r="N466" t="s">
        <v>1076</v>
      </c>
      <c r="Q466">
        <v>0</v>
      </c>
      <c r="R466" t="s">
        <v>1050</v>
      </c>
      <c r="T466">
        <v>1</v>
      </c>
      <c r="W466" t="s">
        <v>1050</v>
      </c>
      <c r="Z466" t="s">
        <v>1050</v>
      </c>
      <c r="AB466" t="s">
        <v>4053</v>
      </c>
      <c r="AC466" t="s">
        <v>4053</v>
      </c>
      <c r="AD466">
        <v>5</v>
      </c>
      <c r="AE466">
        <v>0</v>
      </c>
      <c r="AF466">
        <v>9.821025404695169E-4</v>
      </c>
      <c r="AG466">
        <v>1543</v>
      </c>
      <c r="AH466">
        <v>3</v>
      </c>
      <c r="AI466">
        <v>1.1916026726419501E-3</v>
      </c>
      <c r="AJ466" t="s">
        <v>4054</v>
      </c>
      <c r="AK466" t="s">
        <v>1053</v>
      </c>
      <c r="AL466" t="b">
        <v>0</v>
      </c>
    </row>
    <row r="467" spans="1:38" x14ac:dyDescent="0.2">
      <c r="A467">
        <v>531</v>
      </c>
      <c r="B467" t="s">
        <v>4055</v>
      </c>
      <c r="C467" t="s">
        <v>4056</v>
      </c>
      <c r="D467" t="s">
        <v>4057</v>
      </c>
      <c r="E467" t="s">
        <v>4058</v>
      </c>
      <c r="F467">
        <v>1925</v>
      </c>
      <c r="G467" t="s">
        <v>1089</v>
      </c>
      <c r="H467" t="s">
        <v>1046</v>
      </c>
      <c r="I467" t="s">
        <v>4059</v>
      </c>
      <c r="K467" t="s">
        <v>4060</v>
      </c>
      <c r="L467" t="s">
        <v>1106</v>
      </c>
      <c r="M467" t="s">
        <v>1107</v>
      </c>
      <c r="N467" t="s">
        <v>2324</v>
      </c>
      <c r="O467">
        <v>12</v>
      </c>
      <c r="R467" t="s">
        <v>1050</v>
      </c>
      <c r="W467" t="s">
        <v>4061</v>
      </c>
      <c r="Z467" t="s">
        <v>1050</v>
      </c>
      <c r="AB467" t="s">
        <v>4062</v>
      </c>
      <c r="AC467" t="s">
        <v>4062</v>
      </c>
      <c r="AD467">
        <v>2</v>
      </c>
      <c r="AE467">
        <v>0</v>
      </c>
      <c r="AF467">
        <v>3.7162917926726E-4</v>
      </c>
      <c r="AG467">
        <v>0</v>
      </c>
      <c r="AH467">
        <v>1</v>
      </c>
      <c r="AI467">
        <v>6.57306471857504E-4</v>
      </c>
      <c r="AJ467" t="s">
        <v>1052</v>
      </c>
      <c r="AK467" t="s">
        <v>1053</v>
      </c>
      <c r="AL467" t="b">
        <v>0</v>
      </c>
    </row>
    <row r="468" spans="1:38" x14ac:dyDescent="0.2">
      <c r="A468">
        <v>532</v>
      </c>
      <c r="B468" t="s">
        <v>4063</v>
      </c>
      <c r="C468" t="s">
        <v>4064</v>
      </c>
      <c r="D468" t="s">
        <v>4065</v>
      </c>
      <c r="E468" t="s">
        <v>4066</v>
      </c>
      <c r="F468">
        <v>1945</v>
      </c>
      <c r="G468" t="s">
        <v>1045</v>
      </c>
      <c r="H468" t="s">
        <v>1046</v>
      </c>
      <c r="I468" t="s">
        <v>4067</v>
      </c>
      <c r="J468" t="s">
        <v>979</v>
      </c>
      <c r="K468" t="s">
        <v>978</v>
      </c>
      <c r="L468" t="s">
        <v>1130</v>
      </c>
      <c r="M468" t="s">
        <v>1131</v>
      </c>
      <c r="N468" t="s">
        <v>1132</v>
      </c>
      <c r="O468">
        <v>16</v>
      </c>
      <c r="R468" t="s">
        <v>1050</v>
      </c>
      <c r="W468" t="s">
        <v>1050</v>
      </c>
      <c r="Z468" t="s">
        <v>1050</v>
      </c>
      <c r="AB468" t="s">
        <v>4068</v>
      </c>
      <c r="AC468" t="s">
        <v>4068</v>
      </c>
      <c r="AD468">
        <v>8</v>
      </c>
      <c r="AE468">
        <v>0</v>
      </c>
      <c r="AF468">
        <v>1.7409976271157001E-3</v>
      </c>
      <c r="AG468">
        <v>4</v>
      </c>
      <c r="AH468">
        <v>18</v>
      </c>
      <c r="AI468">
        <v>1.55905763145911E-3</v>
      </c>
      <c r="AJ468" t="s">
        <v>1052</v>
      </c>
      <c r="AK468" t="s">
        <v>1135</v>
      </c>
      <c r="AL468" t="b">
        <v>0</v>
      </c>
    </row>
    <row r="469" spans="1:38" x14ac:dyDescent="0.2">
      <c r="A469">
        <v>533</v>
      </c>
      <c r="B469" t="s">
        <v>960</v>
      </c>
      <c r="C469" t="s">
        <v>961</v>
      </c>
      <c r="D469" t="s">
        <v>4069</v>
      </c>
      <c r="E469" t="s">
        <v>4070</v>
      </c>
      <c r="F469">
        <v>2016</v>
      </c>
      <c r="G469" t="s">
        <v>1045</v>
      </c>
      <c r="H469" t="s">
        <v>1046</v>
      </c>
      <c r="I469" t="s">
        <v>963</v>
      </c>
      <c r="J469" t="s">
        <v>962</v>
      </c>
      <c r="K469" t="s">
        <v>6</v>
      </c>
      <c r="L469" t="s">
        <v>1158</v>
      </c>
      <c r="M469" t="s">
        <v>1480</v>
      </c>
      <c r="N469" t="s">
        <v>1481</v>
      </c>
      <c r="O469">
        <v>54</v>
      </c>
      <c r="P469">
        <v>350000</v>
      </c>
      <c r="Q469">
        <v>1</v>
      </c>
      <c r="R469" t="s">
        <v>4071</v>
      </c>
      <c r="W469" t="s">
        <v>1050</v>
      </c>
      <c r="Z469" t="s">
        <v>1050</v>
      </c>
      <c r="AB469" t="s">
        <v>4072</v>
      </c>
      <c r="AC469" t="s">
        <v>4072</v>
      </c>
      <c r="AD469">
        <v>6</v>
      </c>
      <c r="AE469">
        <v>0</v>
      </c>
      <c r="AF469">
        <v>1.28863203212354E-3</v>
      </c>
      <c r="AG469">
        <v>95</v>
      </c>
      <c r="AH469">
        <v>10</v>
      </c>
      <c r="AI469">
        <v>1.06585857874255E-3</v>
      </c>
      <c r="AJ469" t="s">
        <v>1052</v>
      </c>
      <c r="AK469" t="s">
        <v>1053</v>
      </c>
      <c r="AL469" t="b">
        <v>0</v>
      </c>
    </row>
    <row r="470" spans="1:38" x14ac:dyDescent="0.2">
      <c r="A470">
        <v>534</v>
      </c>
      <c r="B470" t="s">
        <v>4073</v>
      </c>
      <c r="C470" t="s">
        <v>4074</v>
      </c>
      <c r="D470" t="s">
        <v>4075</v>
      </c>
      <c r="E470" t="s">
        <v>4076</v>
      </c>
      <c r="F470">
        <v>1991</v>
      </c>
      <c r="G470" t="s">
        <v>1045</v>
      </c>
      <c r="H470" t="s">
        <v>1046</v>
      </c>
      <c r="I470" t="s">
        <v>1445</v>
      </c>
      <c r="J470" t="s">
        <v>48</v>
      </c>
      <c r="K470" t="s">
        <v>6</v>
      </c>
      <c r="L470" t="s">
        <v>1158</v>
      </c>
      <c r="M470" t="s">
        <v>1159</v>
      </c>
      <c r="N470" t="s">
        <v>2795</v>
      </c>
      <c r="O470">
        <v>56</v>
      </c>
      <c r="P470">
        <v>1200000</v>
      </c>
      <c r="Q470">
        <v>1</v>
      </c>
      <c r="R470" t="s">
        <v>1050</v>
      </c>
      <c r="W470" t="s">
        <v>1050</v>
      </c>
      <c r="Z470" t="s">
        <v>1050</v>
      </c>
      <c r="AB470" t="s">
        <v>4077</v>
      </c>
      <c r="AC470" t="s">
        <v>4078</v>
      </c>
      <c r="AD470">
        <v>4</v>
      </c>
      <c r="AE470">
        <v>0</v>
      </c>
      <c r="AF470">
        <v>1.33639456444516E-3</v>
      </c>
      <c r="AG470">
        <v>261</v>
      </c>
      <c r="AH470">
        <v>8</v>
      </c>
      <c r="AI470">
        <v>1.16864530742313E-3</v>
      </c>
      <c r="AJ470" t="s">
        <v>1052</v>
      </c>
      <c r="AK470" t="s">
        <v>1053</v>
      </c>
      <c r="AL470" t="b">
        <v>0</v>
      </c>
    </row>
    <row r="471" spans="1:38" x14ac:dyDescent="0.2">
      <c r="A471">
        <v>535</v>
      </c>
      <c r="B471" t="s">
        <v>4079</v>
      </c>
      <c r="C471" t="s">
        <v>4080</v>
      </c>
      <c r="D471" t="s">
        <v>4081</v>
      </c>
      <c r="E471" t="s">
        <v>4082</v>
      </c>
      <c r="F471">
        <v>2001</v>
      </c>
      <c r="G471" t="s">
        <v>1045</v>
      </c>
      <c r="H471" t="s">
        <v>1046</v>
      </c>
      <c r="I471" t="s">
        <v>4083</v>
      </c>
      <c r="J471" t="s">
        <v>683</v>
      </c>
      <c r="K471" t="s">
        <v>6</v>
      </c>
      <c r="L471" t="s">
        <v>1059</v>
      </c>
      <c r="M471" t="s">
        <v>1060</v>
      </c>
      <c r="N471" t="s">
        <v>1090</v>
      </c>
      <c r="O471">
        <v>59</v>
      </c>
      <c r="R471" t="s">
        <v>1050</v>
      </c>
      <c r="W471" t="s">
        <v>1050</v>
      </c>
      <c r="Z471" t="s">
        <v>1050</v>
      </c>
      <c r="AB471" t="s">
        <v>4084</v>
      </c>
      <c r="AC471" t="s">
        <v>4084</v>
      </c>
      <c r="AD471">
        <v>8</v>
      </c>
      <c r="AE471">
        <v>0</v>
      </c>
      <c r="AF471">
        <v>1.7447597066660701E-3</v>
      </c>
      <c r="AG471">
        <v>952</v>
      </c>
      <c r="AH471">
        <v>13</v>
      </c>
      <c r="AI471">
        <v>1.7630528185541101E-3</v>
      </c>
      <c r="AJ471" t="s">
        <v>1052</v>
      </c>
      <c r="AK471" t="s">
        <v>1063</v>
      </c>
      <c r="AL471" t="b">
        <v>0</v>
      </c>
    </row>
    <row r="472" spans="1:38" x14ac:dyDescent="0.2">
      <c r="A472">
        <v>538</v>
      </c>
      <c r="B472" t="s">
        <v>4085</v>
      </c>
      <c r="C472" t="s">
        <v>4086</v>
      </c>
      <c r="D472" t="s">
        <v>4087</v>
      </c>
      <c r="E472" t="s">
        <v>4088</v>
      </c>
      <c r="F472">
        <v>2009</v>
      </c>
      <c r="G472" t="s">
        <v>1045</v>
      </c>
      <c r="H472" t="s">
        <v>1046</v>
      </c>
      <c r="I472" t="s">
        <v>4089</v>
      </c>
      <c r="K472" t="s">
        <v>1799</v>
      </c>
      <c r="L472" t="s">
        <v>1074</v>
      </c>
      <c r="M472" t="s">
        <v>1075</v>
      </c>
      <c r="N472" t="s">
        <v>1675</v>
      </c>
      <c r="O472">
        <v>13</v>
      </c>
      <c r="P472">
        <v>100000</v>
      </c>
      <c r="Q472">
        <v>1</v>
      </c>
      <c r="R472" t="s">
        <v>4090</v>
      </c>
      <c r="W472" t="s">
        <v>1050</v>
      </c>
      <c r="Z472" t="s">
        <v>1050</v>
      </c>
      <c r="AB472" t="s">
        <v>4091</v>
      </c>
      <c r="AC472" t="s">
        <v>4091</v>
      </c>
      <c r="AD472">
        <v>2</v>
      </c>
      <c r="AE472">
        <v>0</v>
      </c>
      <c r="AF472">
        <v>3.9543006905262598E-4</v>
      </c>
      <c r="AG472">
        <v>72</v>
      </c>
      <c r="AH472">
        <v>0</v>
      </c>
      <c r="AI472">
        <v>6.0212452633024599E-4</v>
      </c>
      <c r="AJ472" t="s">
        <v>1052</v>
      </c>
      <c r="AK472" t="s">
        <v>1053</v>
      </c>
      <c r="AL472" t="b">
        <v>0</v>
      </c>
    </row>
    <row r="473" spans="1:38" x14ac:dyDescent="0.2">
      <c r="A473">
        <v>539</v>
      </c>
      <c r="B473" s="2" t="s">
        <v>4092</v>
      </c>
      <c r="C473" t="s">
        <v>4093</v>
      </c>
      <c r="E473" t="s">
        <v>4094</v>
      </c>
      <c r="F473">
        <v>1994</v>
      </c>
      <c r="G473" t="s">
        <v>1089</v>
      </c>
      <c r="H473" t="s">
        <v>1046</v>
      </c>
      <c r="I473" t="s">
        <v>4095</v>
      </c>
      <c r="J473" t="s">
        <v>2466</v>
      </c>
      <c r="K473" t="s">
        <v>18</v>
      </c>
      <c r="L473" t="s">
        <v>1205</v>
      </c>
      <c r="M473" t="s">
        <v>1206</v>
      </c>
      <c r="N473" t="s">
        <v>1207</v>
      </c>
      <c r="O473">
        <v>2</v>
      </c>
      <c r="R473" t="s">
        <v>1050</v>
      </c>
      <c r="W473" t="s">
        <v>4096</v>
      </c>
      <c r="Z473" t="s">
        <v>1050</v>
      </c>
      <c r="AB473" t="s">
        <v>4097</v>
      </c>
      <c r="AC473" t="s">
        <v>4097</v>
      </c>
      <c r="AD473">
        <v>6</v>
      </c>
      <c r="AE473">
        <v>0</v>
      </c>
      <c r="AF473">
        <v>1.48356541389514E-3</v>
      </c>
      <c r="AG473">
        <v>3456</v>
      </c>
      <c r="AH473">
        <v>4</v>
      </c>
      <c r="AI473">
        <v>1.5953263018640999E-3</v>
      </c>
      <c r="AJ473" t="s">
        <v>1052</v>
      </c>
      <c r="AK473" t="s">
        <v>1053</v>
      </c>
      <c r="AL473" t="b">
        <v>0</v>
      </c>
    </row>
    <row r="474" spans="1:38" x14ac:dyDescent="0.2">
      <c r="A474">
        <v>540</v>
      </c>
      <c r="B474" t="s">
        <v>4098</v>
      </c>
      <c r="C474" t="s">
        <v>4099</v>
      </c>
      <c r="D474" t="s">
        <v>4100</v>
      </c>
      <c r="E474" t="s">
        <v>4101</v>
      </c>
      <c r="F474">
        <v>1976</v>
      </c>
      <c r="G474" t="s">
        <v>1045</v>
      </c>
      <c r="H474" t="s">
        <v>1046</v>
      </c>
      <c r="I474" t="s">
        <v>4102</v>
      </c>
      <c r="J474" t="s">
        <v>19</v>
      </c>
      <c r="K474" t="s">
        <v>6</v>
      </c>
      <c r="L474" t="s">
        <v>1130</v>
      </c>
      <c r="M474" t="s">
        <v>1131</v>
      </c>
      <c r="N474" t="s">
        <v>1132</v>
      </c>
      <c r="O474">
        <v>8</v>
      </c>
      <c r="R474" t="s">
        <v>1050</v>
      </c>
      <c r="W474" t="s">
        <v>1050</v>
      </c>
      <c r="Z474" t="s">
        <v>1050</v>
      </c>
      <c r="AB474" t="s">
        <v>4103</v>
      </c>
      <c r="AC474" t="s">
        <v>4104</v>
      </c>
      <c r="AD474">
        <v>3</v>
      </c>
      <c r="AE474">
        <v>0</v>
      </c>
      <c r="AF474">
        <v>8.2389072114013098E-4</v>
      </c>
      <c r="AG474">
        <v>1879</v>
      </c>
      <c r="AH474">
        <v>2</v>
      </c>
      <c r="AI474">
        <v>9.3123564701222102E-4</v>
      </c>
      <c r="AJ474" t="s">
        <v>1052</v>
      </c>
      <c r="AK474" t="s">
        <v>1135</v>
      </c>
      <c r="AL474" t="b">
        <v>0</v>
      </c>
    </row>
    <row r="475" spans="1:38" x14ac:dyDescent="0.2">
      <c r="A475">
        <v>541</v>
      </c>
      <c r="B475" t="s">
        <v>4105</v>
      </c>
      <c r="C475" t="s">
        <v>4106</v>
      </c>
      <c r="D475" t="s">
        <v>4107</v>
      </c>
      <c r="E475" t="s">
        <v>4108</v>
      </c>
      <c r="F475">
        <v>2003</v>
      </c>
      <c r="G475" t="s">
        <v>1045</v>
      </c>
      <c r="H475" t="s">
        <v>1046</v>
      </c>
      <c r="I475" t="s">
        <v>4109</v>
      </c>
      <c r="J475" t="s">
        <v>269</v>
      </c>
      <c r="K475" t="s">
        <v>6</v>
      </c>
      <c r="L475" t="s">
        <v>1047</v>
      </c>
      <c r="M475" t="s">
        <v>1048</v>
      </c>
      <c r="N475" t="s">
        <v>1049</v>
      </c>
      <c r="O475">
        <v>43</v>
      </c>
      <c r="R475" t="s">
        <v>1050</v>
      </c>
      <c r="T475">
        <v>1</v>
      </c>
      <c r="W475" t="s">
        <v>1050</v>
      </c>
      <c r="Z475" t="s">
        <v>1050</v>
      </c>
      <c r="AB475" t="s">
        <v>4110</v>
      </c>
      <c r="AC475" t="s">
        <v>4111</v>
      </c>
      <c r="AD475">
        <v>7</v>
      </c>
      <c r="AE475">
        <v>0</v>
      </c>
      <c r="AF475">
        <v>2.14901628524417E-3</v>
      </c>
      <c r="AG475">
        <v>5358</v>
      </c>
      <c r="AH475">
        <v>17</v>
      </c>
      <c r="AI475">
        <v>1.7509623440777201E-3</v>
      </c>
      <c r="AJ475" t="s">
        <v>1052</v>
      </c>
      <c r="AK475" t="s">
        <v>1053</v>
      </c>
      <c r="AL475" t="b">
        <v>0</v>
      </c>
    </row>
    <row r="476" spans="1:38" x14ac:dyDescent="0.2">
      <c r="A476">
        <v>542</v>
      </c>
      <c r="B476" t="s">
        <v>4112</v>
      </c>
      <c r="C476" t="s">
        <v>4113</v>
      </c>
      <c r="D476" t="s">
        <v>4114</v>
      </c>
      <c r="E476" t="s">
        <v>4115</v>
      </c>
      <c r="G476" t="s">
        <v>1045</v>
      </c>
      <c r="H476" t="s">
        <v>1046</v>
      </c>
      <c r="I476" t="s">
        <v>4116</v>
      </c>
      <c r="K476" t="s">
        <v>3289</v>
      </c>
      <c r="L476" t="s">
        <v>1158</v>
      </c>
      <c r="M476" t="s">
        <v>1159</v>
      </c>
      <c r="N476" t="s">
        <v>1305</v>
      </c>
      <c r="Q476">
        <v>0</v>
      </c>
      <c r="R476" t="s">
        <v>1050</v>
      </c>
      <c r="W476" t="s">
        <v>1050</v>
      </c>
      <c r="Z476" t="s">
        <v>1050</v>
      </c>
      <c r="AB476" t="s">
        <v>4117</v>
      </c>
      <c r="AC476" t="s">
        <v>4117</v>
      </c>
      <c r="AD476">
        <v>8</v>
      </c>
      <c r="AE476">
        <v>0</v>
      </c>
      <c r="AF476">
        <v>1.92641829832857E-3</v>
      </c>
      <c r="AG476">
        <v>9</v>
      </c>
      <c r="AH476">
        <v>23</v>
      </c>
      <c r="AI476">
        <v>1.44319031224726E-3</v>
      </c>
      <c r="AJ476" t="s">
        <v>4118</v>
      </c>
      <c r="AK476" t="s">
        <v>1053</v>
      </c>
      <c r="AL476" t="b">
        <v>0</v>
      </c>
    </row>
    <row r="477" spans="1:38" x14ac:dyDescent="0.2">
      <c r="A477">
        <v>543</v>
      </c>
      <c r="B477" t="s">
        <v>4119</v>
      </c>
      <c r="C477" t="s">
        <v>4120</v>
      </c>
      <c r="E477" t="s">
        <v>4121</v>
      </c>
      <c r="G477" t="s">
        <v>1045</v>
      </c>
      <c r="H477" t="s">
        <v>1046</v>
      </c>
      <c r="I477" t="s">
        <v>2084</v>
      </c>
      <c r="J477" t="s">
        <v>359</v>
      </c>
      <c r="K477" t="s">
        <v>14</v>
      </c>
      <c r="L477" t="s">
        <v>1115</v>
      </c>
      <c r="M477" t="s">
        <v>1116</v>
      </c>
      <c r="N477" t="s">
        <v>1360</v>
      </c>
      <c r="R477" t="s">
        <v>1050</v>
      </c>
      <c r="W477" t="s">
        <v>1050</v>
      </c>
      <c r="Z477" t="s">
        <v>1050</v>
      </c>
      <c r="AB477" t="s">
        <v>4122</v>
      </c>
      <c r="AC477" t="s">
        <v>4123</v>
      </c>
      <c r="AD477">
        <v>5</v>
      </c>
      <c r="AE477">
        <v>0.19999999999999901</v>
      </c>
      <c r="AF477">
        <v>9.8197230871421804E-4</v>
      </c>
      <c r="AG477">
        <v>4349</v>
      </c>
      <c r="AH477">
        <v>3</v>
      </c>
      <c r="AI477">
        <v>1.3829778246201799E-3</v>
      </c>
      <c r="AJ477" t="s">
        <v>1052</v>
      </c>
      <c r="AK477" t="s">
        <v>1063</v>
      </c>
      <c r="AL477" t="b">
        <v>0</v>
      </c>
    </row>
    <row r="478" spans="1:38" x14ac:dyDescent="0.2">
      <c r="A478">
        <v>544</v>
      </c>
      <c r="B478" t="s">
        <v>4124</v>
      </c>
      <c r="C478" t="s">
        <v>4125</v>
      </c>
      <c r="D478" t="s">
        <v>4126</v>
      </c>
      <c r="E478" t="s">
        <v>4127</v>
      </c>
      <c r="F478">
        <v>1991</v>
      </c>
      <c r="G478" t="s">
        <v>1045</v>
      </c>
      <c r="H478" t="s">
        <v>1095</v>
      </c>
      <c r="I478" t="s">
        <v>4128</v>
      </c>
      <c r="J478" t="s">
        <v>4129</v>
      </c>
      <c r="K478" t="s">
        <v>5</v>
      </c>
      <c r="L478" t="s">
        <v>1106</v>
      </c>
      <c r="M478" t="s">
        <v>1107</v>
      </c>
      <c r="N478" t="s">
        <v>1108</v>
      </c>
      <c r="O478">
        <v>22</v>
      </c>
      <c r="R478" t="s">
        <v>1050</v>
      </c>
      <c r="W478" t="s">
        <v>1050</v>
      </c>
      <c r="Z478" t="s">
        <v>4130</v>
      </c>
      <c r="AB478" t="s">
        <v>4131</v>
      </c>
      <c r="AC478" t="s">
        <v>4131</v>
      </c>
      <c r="AD478">
        <v>9</v>
      </c>
      <c r="AE478">
        <v>0</v>
      </c>
      <c r="AF478">
        <v>2.1899770711630998E-3</v>
      </c>
      <c r="AG478">
        <v>0</v>
      </c>
      <c r="AH478">
        <v>30</v>
      </c>
      <c r="AI478">
        <v>1.7211510819633599E-3</v>
      </c>
      <c r="AJ478" t="s">
        <v>1052</v>
      </c>
      <c r="AK478" t="s">
        <v>1053</v>
      </c>
      <c r="AL478" t="b">
        <v>0</v>
      </c>
    </row>
    <row r="479" spans="1:38" x14ac:dyDescent="0.2">
      <c r="A479">
        <v>545</v>
      </c>
      <c r="B479" t="s">
        <v>424</v>
      </c>
      <c r="C479" t="s">
        <v>425</v>
      </c>
      <c r="D479" t="s">
        <v>4132</v>
      </c>
      <c r="E479" t="s">
        <v>4133</v>
      </c>
      <c r="F479">
        <v>1972</v>
      </c>
      <c r="G479" t="s">
        <v>1045</v>
      </c>
      <c r="H479" t="s">
        <v>1095</v>
      </c>
      <c r="I479" t="s">
        <v>426</v>
      </c>
      <c r="J479" t="s">
        <v>21</v>
      </c>
      <c r="K479" t="s">
        <v>18</v>
      </c>
      <c r="L479" t="s">
        <v>1221</v>
      </c>
      <c r="M479" t="s">
        <v>3675</v>
      </c>
      <c r="N479" t="s">
        <v>4134</v>
      </c>
      <c r="O479">
        <v>22</v>
      </c>
      <c r="P479">
        <v>3061849</v>
      </c>
      <c r="Q479">
        <v>2</v>
      </c>
      <c r="R479" t="s">
        <v>1050</v>
      </c>
      <c r="S479">
        <v>6009681</v>
      </c>
      <c r="T479">
        <v>2</v>
      </c>
      <c r="W479" t="s">
        <v>1050</v>
      </c>
      <c r="Z479" t="s">
        <v>4135</v>
      </c>
      <c r="AB479" t="s">
        <v>4136</v>
      </c>
      <c r="AC479" t="s">
        <v>4136</v>
      </c>
      <c r="AD479">
        <v>1</v>
      </c>
      <c r="AE479">
        <v>0</v>
      </c>
      <c r="AF479">
        <v>1.2826871703579101E-3</v>
      </c>
      <c r="AG479">
        <v>372</v>
      </c>
      <c r="AH479">
        <v>9</v>
      </c>
      <c r="AI479">
        <v>1.62721614882884E-3</v>
      </c>
      <c r="AJ479" t="s">
        <v>1052</v>
      </c>
      <c r="AK479" t="s">
        <v>1135</v>
      </c>
      <c r="AL479" t="b">
        <v>0</v>
      </c>
    </row>
    <row r="480" spans="1:38" x14ac:dyDescent="0.2">
      <c r="A480">
        <v>546</v>
      </c>
      <c r="B480" t="s">
        <v>4137</v>
      </c>
      <c r="C480" t="s">
        <v>4138</v>
      </c>
      <c r="D480" t="s">
        <v>4139</v>
      </c>
      <c r="E480" t="s">
        <v>4140</v>
      </c>
      <c r="F480">
        <v>1944</v>
      </c>
      <c r="G480" t="s">
        <v>1045</v>
      </c>
      <c r="H480" t="s">
        <v>1046</v>
      </c>
      <c r="I480" t="s">
        <v>4141</v>
      </c>
      <c r="J480" t="s">
        <v>537</v>
      </c>
      <c r="K480" t="s">
        <v>6</v>
      </c>
      <c r="L480" t="s">
        <v>1172</v>
      </c>
      <c r="M480" t="s">
        <v>1173</v>
      </c>
      <c r="N480" t="s">
        <v>1174</v>
      </c>
      <c r="O480">
        <v>30</v>
      </c>
      <c r="R480" t="s">
        <v>1050</v>
      </c>
      <c r="W480" t="s">
        <v>1050</v>
      </c>
      <c r="Z480" t="s">
        <v>1050</v>
      </c>
      <c r="AB480" t="s">
        <v>4142</v>
      </c>
      <c r="AC480" t="s">
        <v>4143</v>
      </c>
      <c r="AD480">
        <v>6</v>
      </c>
      <c r="AE480">
        <v>0</v>
      </c>
      <c r="AF480">
        <v>1.2241444891461001E-3</v>
      </c>
      <c r="AG480">
        <v>170</v>
      </c>
      <c r="AH480">
        <v>12</v>
      </c>
      <c r="AI480">
        <v>1.1844441005215099E-3</v>
      </c>
      <c r="AJ480" t="s">
        <v>1052</v>
      </c>
      <c r="AK480" t="s">
        <v>1063</v>
      </c>
      <c r="AL480" t="b">
        <v>0</v>
      </c>
    </row>
    <row r="481" spans="1:38" x14ac:dyDescent="0.2">
      <c r="A481">
        <v>547</v>
      </c>
      <c r="B481" t="s">
        <v>4144</v>
      </c>
      <c r="C481" t="s">
        <v>4145</v>
      </c>
      <c r="D481" t="s">
        <v>4146</v>
      </c>
      <c r="E481" t="s">
        <v>4147</v>
      </c>
      <c r="F481">
        <v>1982</v>
      </c>
      <c r="G481" t="s">
        <v>1045</v>
      </c>
      <c r="H481" t="s">
        <v>1046</v>
      </c>
      <c r="I481" t="s">
        <v>673</v>
      </c>
      <c r="J481" t="s">
        <v>431</v>
      </c>
      <c r="K481" t="s">
        <v>6</v>
      </c>
      <c r="L481" t="s">
        <v>1106</v>
      </c>
      <c r="M481" t="s">
        <v>1107</v>
      </c>
      <c r="N481" t="s">
        <v>1108</v>
      </c>
      <c r="O481">
        <v>59</v>
      </c>
      <c r="R481" t="s">
        <v>1050</v>
      </c>
      <c r="W481" t="s">
        <v>1050</v>
      </c>
      <c r="Z481" t="s">
        <v>1050</v>
      </c>
      <c r="AB481" t="s">
        <v>4148</v>
      </c>
      <c r="AC481" t="s">
        <v>4149</v>
      </c>
      <c r="AD481">
        <v>6</v>
      </c>
      <c r="AE481">
        <v>0</v>
      </c>
      <c r="AF481">
        <v>1.306258605574E-3</v>
      </c>
      <c r="AG481">
        <v>25</v>
      </c>
      <c r="AH481">
        <v>14</v>
      </c>
      <c r="AI481">
        <v>1.1139392341524799E-3</v>
      </c>
      <c r="AJ481" t="s">
        <v>1052</v>
      </c>
      <c r="AK481" t="s">
        <v>1053</v>
      </c>
      <c r="AL481" t="b">
        <v>0</v>
      </c>
    </row>
    <row r="482" spans="1:38" x14ac:dyDescent="0.2">
      <c r="A482">
        <v>548</v>
      </c>
      <c r="B482" t="s">
        <v>451</v>
      </c>
      <c r="C482" t="s">
        <v>452</v>
      </c>
      <c r="D482" t="s">
        <v>4150</v>
      </c>
      <c r="E482" t="s">
        <v>4151</v>
      </c>
      <c r="F482">
        <v>1963</v>
      </c>
      <c r="G482" t="s">
        <v>1045</v>
      </c>
      <c r="H482" t="s">
        <v>1046</v>
      </c>
      <c r="I482" t="s">
        <v>454</v>
      </c>
      <c r="J482" t="s">
        <v>453</v>
      </c>
      <c r="K482" t="s">
        <v>6</v>
      </c>
      <c r="L482" t="s">
        <v>1059</v>
      </c>
      <c r="M482" t="s">
        <v>1060</v>
      </c>
      <c r="N482" t="s">
        <v>1090</v>
      </c>
      <c r="O482">
        <v>11</v>
      </c>
      <c r="R482" t="s">
        <v>1050</v>
      </c>
      <c r="T482">
        <v>1</v>
      </c>
      <c r="V482">
        <v>1</v>
      </c>
      <c r="W482" t="s">
        <v>1050</v>
      </c>
      <c r="Z482" t="s">
        <v>1050</v>
      </c>
      <c r="AA482" t="s">
        <v>9</v>
      </c>
      <c r="AB482" t="s">
        <v>4152</v>
      </c>
      <c r="AC482" t="s">
        <v>4153</v>
      </c>
      <c r="AD482">
        <v>5</v>
      </c>
      <c r="AE482">
        <v>0</v>
      </c>
      <c r="AF482">
        <v>1.0237438776114799E-3</v>
      </c>
      <c r="AG482">
        <v>3093</v>
      </c>
      <c r="AH482">
        <v>3</v>
      </c>
      <c r="AI482">
        <v>1.26912285527014E-3</v>
      </c>
      <c r="AJ482" t="s">
        <v>1052</v>
      </c>
      <c r="AK482" t="s">
        <v>1063</v>
      </c>
      <c r="AL482" t="b">
        <v>0</v>
      </c>
    </row>
    <row r="483" spans="1:38" x14ac:dyDescent="0.2">
      <c r="A483">
        <v>549</v>
      </c>
      <c r="B483" t="s">
        <v>4154</v>
      </c>
      <c r="C483" t="s">
        <v>4155</v>
      </c>
      <c r="E483" t="s">
        <v>4156</v>
      </c>
      <c r="F483">
        <v>2001</v>
      </c>
      <c r="G483" t="s">
        <v>1089</v>
      </c>
      <c r="H483" t="s">
        <v>1046</v>
      </c>
      <c r="I483" t="s">
        <v>4157</v>
      </c>
      <c r="J483" t="s">
        <v>435</v>
      </c>
      <c r="K483" t="s">
        <v>6</v>
      </c>
      <c r="L483" t="s">
        <v>1059</v>
      </c>
      <c r="M483" t="s">
        <v>1060</v>
      </c>
      <c r="N483" t="s">
        <v>1531</v>
      </c>
      <c r="O483">
        <v>3</v>
      </c>
      <c r="R483" t="s">
        <v>1050</v>
      </c>
      <c r="S483">
        <v>11700000</v>
      </c>
      <c r="T483">
        <v>1</v>
      </c>
      <c r="U483">
        <v>44000000</v>
      </c>
      <c r="V483">
        <v>1</v>
      </c>
      <c r="W483" t="s">
        <v>4158</v>
      </c>
      <c r="Z483" t="s">
        <v>1050</v>
      </c>
      <c r="AA483" t="s">
        <v>9</v>
      </c>
      <c r="AB483" t="s">
        <v>4159</v>
      </c>
      <c r="AC483" t="s">
        <v>4159</v>
      </c>
      <c r="AD483">
        <v>4</v>
      </c>
      <c r="AE483">
        <v>0.5</v>
      </c>
      <c r="AF483">
        <v>8.3681201708839996E-4</v>
      </c>
      <c r="AG483">
        <v>378</v>
      </c>
      <c r="AH483">
        <v>3</v>
      </c>
      <c r="AI483">
        <v>1.0772897892644901E-3</v>
      </c>
      <c r="AJ483" t="s">
        <v>1052</v>
      </c>
      <c r="AK483" t="s">
        <v>1063</v>
      </c>
      <c r="AL483" t="b">
        <v>0</v>
      </c>
    </row>
    <row r="484" spans="1:38" x14ac:dyDescent="0.2">
      <c r="A484">
        <v>550</v>
      </c>
      <c r="B484" t="s">
        <v>438</v>
      </c>
      <c r="C484" t="s">
        <v>439</v>
      </c>
      <c r="D484" t="s">
        <v>4160</v>
      </c>
      <c r="E484" t="s">
        <v>4161</v>
      </c>
      <c r="F484">
        <v>2012</v>
      </c>
      <c r="G484" t="s">
        <v>1045</v>
      </c>
      <c r="H484" t="s">
        <v>1046</v>
      </c>
      <c r="I484" t="s">
        <v>442</v>
      </c>
      <c r="J484" t="s">
        <v>441</v>
      </c>
      <c r="K484" t="s">
        <v>440</v>
      </c>
      <c r="L484" t="s">
        <v>1158</v>
      </c>
      <c r="M484" t="s">
        <v>1159</v>
      </c>
      <c r="N484" t="s">
        <v>1305</v>
      </c>
      <c r="O484">
        <v>54</v>
      </c>
      <c r="P484">
        <v>294551</v>
      </c>
      <c r="Q484">
        <v>1</v>
      </c>
      <c r="R484" t="s">
        <v>1050</v>
      </c>
      <c r="W484" t="s">
        <v>1050</v>
      </c>
      <c r="Z484" t="s">
        <v>1050</v>
      </c>
      <c r="AB484" t="s">
        <v>4162</v>
      </c>
      <c r="AC484" t="s">
        <v>4163</v>
      </c>
      <c r="AD484">
        <v>6</v>
      </c>
      <c r="AE484">
        <v>0</v>
      </c>
      <c r="AF484">
        <v>1.27112015955064E-3</v>
      </c>
      <c r="AG484">
        <v>613</v>
      </c>
      <c r="AH484">
        <v>12</v>
      </c>
      <c r="AI484">
        <v>1.0923442421007399E-3</v>
      </c>
      <c r="AJ484" t="s">
        <v>1052</v>
      </c>
      <c r="AK484" t="s">
        <v>1053</v>
      </c>
      <c r="AL484" t="b">
        <v>0</v>
      </c>
    </row>
    <row r="485" spans="1:38" x14ac:dyDescent="0.2">
      <c r="A485">
        <v>551</v>
      </c>
      <c r="B485" t="s">
        <v>4164</v>
      </c>
      <c r="C485" t="s">
        <v>4165</v>
      </c>
      <c r="D485" t="s">
        <v>4166</v>
      </c>
      <c r="E485" t="s">
        <v>4167</v>
      </c>
      <c r="F485">
        <v>1977</v>
      </c>
      <c r="G485" t="s">
        <v>1045</v>
      </c>
      <c r="H485" t="s">
        <v>1046</v>
      </c>
      <c r="I485" t="s">
        <v>4168</v>
      </c>
      <c r="K485" t="s">
        <v>4169</v>
      </c>
      <c r="L485" t="s">
        <v>1074</v>
      </c>
      <c r="M485" t="s">
        <v>1075</v>
      </c>
      <c r="N485" t="s">
        <v>1298</v>
      </c>
      <c r="O485">
        <v>10</v>
      </c>
      <c r="R485" t="s">
        <v>1050</v>
      </c>
      <c r="W485" t="s">
        <v>1050</v>
      </c>
      <c r="Z485" t="s">
        <v>4170</v>
      </c>
      <c r="AB485" t="s">
        <v>4171</v>
      </c>
      <c r="AC485" t="s">
        <v>4171</v>
      </c>
      <c r="AD485">
        <v>7</v>
      </c>
      <c r="AE485">
        <v>0.28571428571428498</v>
      </c>
      <c r="AF485">
        <v>1.46605416628231E-3</v>
      </c>
      <c r="AG485">
        <v>4967</v>
      </c>
      <c r="AH485">
        <v>7</v>
      </c>
      <c r="AI485">
        <v>1.64877806510671E-3</v>
      </c>
      <c r="AJ485" t="s">
        <v>1052</v>
      </c>
      <c r="AK485" t="s">
        <v>1053</v>
      </c>
      <c r="AL485" t="b">
        <v>0</v>
      </c>
    </row>
    <row r="486" spans="1:38" x14ac:dyDescent="0.2">
      <c r="A486">
        <v>552</v>
      </c>
      <c r="B486" t="s">
        <v>4172</v>
      </c>
      <c r="C486" t="s">
        <v>4173</v>
      </c>
      <c r="E486" t="s">
        <v>4174</v>
      </c>
      <c r="F486">
        <v>1996</v>
      </c>
      <c r="G486" t="s">
        <v>1089</v>
      </c>
      <c r="H486" t="s">
        <v>1046</v>
      </c>
      <c r="I486" t="s">
        <v>4175</v>
      </c>
      <c r="J486" t="s">
        <v>2982</v>
      </c>
      <c r="K486" t="s">
        <v>1714</v>
      </c>
      <c r="L486" t="s">
        <v>1096</v>
      </c>
      <c r="M486" t="s">
        <v>1097</v>
      </c>
      <c r="N486" t="s">
        <v>3273</v>
      </c>
      <c r="O486">
        <v>13</v>
      </c>
      <c r="R486" t="s">
        <v>1050</v>
      </c>
      <c r="W486" t="s">
        <v>1244</v>
      </c>
      <c r="Z486" t="s">
        <v>4176</v>
      </c>
      <c r="AB486" t="s">
        <v>4177</v>
      </c>
      <c r="AC486" t="s">
        <v>4177</v>
      </c>
      <c r="AD486">
        <v>2</v>
      </c>
      <c r="AE486">
        <v>0.5</v>
      </c>
      <c r="AF486">
        <v>3.7564251433834501E-4</v>
      </c>
      <c r="AG486">
        <v>234</v>
      </c>
      <c r="AH486">
        <v>0</v>
      </c>
      <c r="AI486">
        <v>6.7429190244285096E-4</v>
      </c>
      <c r="AJ486" t="s">
        <v>1052</v>
      </c>
      <c r="AK486" t="s">
        <v>1063</v>
      </c>
      <c r="AL486" t="b">
        <v>0</v>
      </c>
    </row>
    <row r="487" spans="1:38" x14ac:dyDescent="0.2">
      <c r="A487">
        <v>553</v>
      </c>
      <c r="B487" t="s">
        <v>891</v>
      </c>
      <c r="C487" t="s">
        <v>892</v>
      </c>
      <c r="D487" t="s">
        <v>4178</v>
      </c>
      <c r="E487" t="s">
        <v>4179</v>
      </c>
      <c r="F487">
        <v>2007</v>
      </c>
      <c r="G487" t="s">
        <v>1045</v>
      </c>
      <c r="H487" t="s">
        <v>1046</v>
      </c>
      <c r="I487" t="s">
        <v>833</v>
      </c>
      <c r="J487" t="s">
        <v>537</v>
      </c>
      <c r="K487" t="s">
        <v>6</v>
      </c>
      <c r="L487" t="s">
        <v>1130</v>
      </c>
      <c r="M487" t="s">
        <v>1131</v>
      </c>
      <c r="N487" t="s">
        <v>1132</v>
      </c>
      <c r="O487">
        <v>8</v>
      </c>
      <c r="P487">
        <v>2500000</v>
      </c>
      <c r="Q487">
        <v>1</v>
      </c>
      <c r="R487" t="s">
        <v>4180</v>
      </c>
      <c r="W487" t="s">
        <v>1050</v>
      </c>
      <c r="Z487" t="s">
        <v>1050</v>
      </c>
      <c r="AB487" t="s">
        <v>4181</v>
      </c>
      <c r="AC487" t="s">
        <v>4182</v>
      </c>
      <c r="AD487">
        <v>6</v>
      </c>
      <c r="AE487">
        <v>0.5</v>
      </c>
      <c r="AF487">
        <v>1.21400568335174E-3</v>
      </c>
      <c r="AG487">
        <v>9490</v>
      </c>
      <c r="AH487">
        <v>2</v>
      </c>
      <c r="AI487">
        <v>1.2717230269428501E-3</v>
      </c>
      <c r="AJ487" t="s">
        <v>1052</v>
      </c>
      <c r="AK487" t="s">
        <v>1135</v>
      </c>
      <c r="AL487" t="b">
        <v>0</v>
      </c>
    </row>
    <row r="488" spans="1:38" x14ac:dyDescent="0.2">
      <c r="A488">
        <v>555</v>
      </c>
      <c r="B488" t="s">
        <v>4183</v>
      </c>
      <c r="C488" t="s">
        <v>4184</v>
      </c>
      <c r="D488" t="s">
        <v>4185</v>
      </c>
      <c r="E488" t="s">
        <v>4186</v>
      </c>
      <c r="G488" t="s">
        <v>1045</v>
      </c>
      <c r="H488" t="s">
        <v>1046</v>
      </c>
      <c r="I488" t="s">
        <v>4187</v>
      </c>
      <c r="J488" t="s">
        <v>4188</v>
      </c>
      <c r="K488" t="s">
        <v>6</v>
      </c>
      <c r="L488" t="s">
        <v>1158</v>
      </c>
      <c r="M488" t="s">
        <v>1480</v>
      </c>
      <c r="N488" t="s">
        <v>1942</v>
      </c>
      <c r="O488">
        <v>56</v>
      </c>
      <c r="R488" t="s">
        <v>1050</v>
      </c>
      <c r="W488" t="s">
        <v>1050</v>
      </c>
      <c r="Z488" t="s">
        <v>1050</v>
      </c>
      <c r="AB488" t="s">
        <v>4189</v>
      </c>
      <c r="AC488" t="s">
        <v>4189</v>
      </c>
      <c r="AD488">
        <v>10</v>
      </c>
      <c r="AE488">
        <v>9.9999999999999895E-2</v>
      </c>
      <c r="AF488">
        <v>2.1737921154364498E-3</v>
      </c>
      <c r="AG488">
        <v>2039</v>
      </c>
      <c r="AH488">
        <v>17</v>
      </c>
      <c r="AI488">
        <v>1.7485621339900499E-3</v>
      </c>
      <c r="AJ488" t="s">
        <v>1052</v>
      </c>
      <c r="AK488" t="s">
        <v>1053</v>
      </c>
      <c r="AL488" t="b">
        <v>0</v>
      </c>
    </row>
    <row r="489" spans="1:38" x14ac:dyDescent="0.2">
      <c r="A489">
        <v>556</v>
      </c>
      <c r="B489" t="s">
        <v>622</v>
      </c>
      <c r="C489" t="s">
        <v>623</v>
      </c>
      <c r="D489" t="s">
        <v>4190</v>
      </c>
      <c r="E489" t="s">
        <v>4191</v>
      </c>
      <c r="F489">
        <v>2003</v>
      </c>
      <c r="G489" t="s">
        <v>1045</v>
      </c>
      <c r="H489" t="s">
        <v>1046</v>
      </c>
      <c r="I489" t="s">
        <v>625</v>
      </c>
      <c r="K489" t="s">
        <v>624</v>
      </c>
      <c r="L489" t="s">
        <v>1106</v>
      </c>
      <c r="M489" t="s">
        <v>1107</v>
      </c>
      <c r="N489" t="s">
        <v>1108</v>
      </c>
      <c r="O489">
        <v>13</v>
      </c>
      <c r="Q489">
        <v>1</v>
      </c>
      <c r="R489" t="s">
        <v>4192</v>
      </c>
      <c r="W489" t="s">
        <v>1050</v>
      </c>
      <c r="Z489" t="s">
        <v>1050</v>
      </c>
      <c r="AB489" t="s">
        <v>4193</v>
      </c>
      <c r="AC489" t="s">
        <v>4194</v>
      </c>
      <c r="AD489">
        <v>7</v>
      </c>
      <c r="AE489">
        <v>0</v>
      </c>
      <c r="AF489">
        <v>1.5121734892830699E-3</v>
      </c>
      <c r="AG489">
        <v>740</v>
      </c>
      <c r="AH489">
        <v>12</v>
      </c>
      <c r="AI489">
        <v>1.3860086660847199E-3</v>
      </c>
      <c r="AJ489" t="s">
        <v>1052</v>
      </c>
      <c r="AK489" t="s">
        <v>1053</v>
      </c>
      <c r="AL489" t="b">
        <v>0</v>
      </c>
    </row>
    <row r="490" spans="1:38" x14ac:dyDescent="0.2">
      <c r="A490">
        <v>558</v>
      </c>
      <c r="B490" t="s">
        <v>4195</v>
      </c>
      <c r="C490" t="s">
        <v>4196</v>
      </c>
      <c r="D490" t="s">
        <v>4197</v>
      </c>
      <c r="E490" t="s">
        <v>4198</v>
      </c>
      <c r="F490">
        <v>1912</v>
      </c>
      <c r="G490" t="s">
        <v>1045</v>
      </c>
      <c r="H490" t="s">
        <v>1046</v>
      </c>
      <c r="I490" t="s">
        <v>97</v>
      </c>
      <c r="J490" t="s">
        <v>49</v>
      </c>
      <c r="K490" t="s">
        <v>6</v>
      </c>
      <c r="L490" t="s">
        <v>1096</v>
      </c>
      <c r="M490" t="s">
        <v>1097</v>
      </c>
      <c r="N490" t="s">
        <v>1098</v>
      </c>
      <c r="O490">
        <v>6</v>
      </c>
      <c r="R490" t="s">
        <v>1050</v>
      </c>
      <c r="W490" t="s">
        <v>1050</v>
      </c>
      <c r="Z490" t="s">
        <v>1050</v>
      </c>
      <c r="AB490" t="s">
        <v>4199</v>
      </c>
      <c r="AC490" t="s">
        <v>4199</v>
      </c>
      <c r="AD490">
        <v>10</v>
      </c>
      <c r="AE490">
        <v>0</v>
      </c>
      <c r="AF490">
        <v>2.1625875167448302E-3</v>
      </c>
      <c r="AG490">
        <v>2000</v>
      </c>
      <c r="AH490">
        <v>20</v>
      </c>
      <c r="AI490">
        <v>2.1514045739074602E-3</v>
      </c>
      <c r="AJ490" t="s">
        <v>1052</v>
      </c>
      <c r="AK490" t="s">
        <v>1063</v>
      </c>
      <c r="AL490" t="b">
        <v>0</v>
      </c>
    </row>
    <row r="491" spans="1:38" x14ac:dyDescent="0.2">
      <c r="A491">
        <v>559</v>
      </c>
      <c r="B491" t="s">
        <v>133</v>
      </c>
      <c r="C491" t="s">
        <v>134</v>
      </c>
      <c r="D491" t="s">
        <v>4200</v>
      </c>
      <c r="E491" t="s">
        <v>4201</v>
      </c>
      <c r="F491">
        <v>1967</v>
      </c>
      <c r="G491" t="s">
        <v>1045</v>
      </c>
      <c r="H491" t="s">
        <v>1046</v>
      </c>
      <c r="I491" t="s">
        <v>135</v>
      </c>
      <c r="J491" t="s">
        <v>53</v>
      </c>
      <c r="K491" t="s">
        <v>6</v>
      </c>
      <c r="L491" t="s">
        <v>1115</v>
      </c>
      <c r="M491" t="s">
        <v>1116</v>
      </c>
      <c r="N491" t="s">
        <v>1973</v>
      </c>
      <c r="O491">
        <v>13</v>
      </c>
      <c r="R491" t="s">
        <v>1050</v>
      </c>
      <c r="V491">
        <v>1</v>
      </c>
      <c r="W491" t="s">
        <v>1050</v>
      </c>
      <c r="Z491" t="s">
        <v>1050</v>
      </c>
      <c r="AA491" t="s">
        <v>9</v>
      </c>
      <c r="AB491" t="s">
        <v>4202</v>
      </c>
      <c r="AC491" t="s">
        <v>4202</v>
      </c>
      <c r="AD491">
        <v>6</v>
      </c>
      <c r="AE491">
        <v>0</v>
      </c>
      <c r="AF491">
        <v>1.3342223857779601E-3</v>
      </c>
      <c r="AG491">
        <v>1</v>
      </c>
      <c r="AH491">
        <v>11</v>
      </c>
      <c r="AI491">
        <v>1.6351936339216099E-3</v>
      </c>
      <c r="AJ491" t="s">
        <v>1052</v>
      </c>
      <c r="AK491" t="s">
        <v>1063</v>
      </c>
      <c r="AL491" t="b">
        <v>0</v>
      </c>
    </row>
    <row r="492" spans="1:38" x14ac:dyDescent="0.2">
      <c r="A492">
        <v>560</v>
      </c>
      <c r="B492" t="s">
        <v>4203</v>
      </c>
      <c r="C492" t="s">
        <v>4204</v>
      </c>
      <c r="D492" t="s">
        <v>4205</v>
      </c>
      <c r="E492" t="s">
        <v>4206</v>
      </c>
      <c r="F492">
        <v>1965</v>
      </c>
      <c r="G492" t="s">
        <v>1089</v>
      </c>
      <c r="H492" t="s">
        <v>1046</v>
      </c>
      <c r="I492" t="s">
        <v>4207</v>
      </c>
      <c r="J492" t="s">
        <v>364</v>
      </c>
      <c r="K492" t="s">
        <v>6</v>
      </c>
      <c r="L492" t="s">
        <v>1172</v>
      </c>
      <c r="M492" t="s">
        <v>1173</v>
      </c>
      <c r="N492" t="s">
        <v>1174</v>
      </c>
      <c r="O492">
        <v>13</v>
      </c>
      <c r="R492" t="s">
        <v>1050</v>
      </c>
      <c r="V492">
        <v>1</v>
      </c>
      <c r="W492" t="s">
        <v>2034</v>
      </c>
      <c r="Z492" t="s">
        <v>1050</v>
      </c>
      <c r="AA492" t="s">
        <v>9</v>
      </c>
      <c r="AB492" t="s">
        <v>4208</v>
      </c>
      <c r="AC492" t="s">
        <v>4208</v>
      </c>
      <c r="AD492">
        <v>2</v>
      </c>
      <c r="AE492">
        <v>0.5</v>
      </c>
      <c r="AF492">
        <v>3.97768804256856E-4</v>
      </c>
      <c r="AG492">
        <v>1899</v>
      </c>
      <c r="AH492">
        <v>0</v>
      </c>
      <c r="AI492">
        <v>6.0499793781344997E-4</v>
      </c>
      <c r="AJ492" t="s">
        <v>1052</v>
      </c>
      <c r="AK492" t="s">
        <v>1063</v>
      </c>
      <c r="AL492" t="b">
        <v>0</v>
      </c>
    </row>
    <row r="493" spans="1:38" x14ac:dyDescent="0.2">
      <c r="A493">
        <v>561</v>
      </c>
      <c r="B493" t="s">
        <v>4209</v>
      </c>
      <c r="C493" t="s">
        <v>4210</v>
      </c>
      <c r="D493" t="s">
        <v>4211</v>
      </c>
      <c r="E493" t="s">
        <v>4212</v>
      </c>
      <c r="F493">
        <v>2000</v>
      </c>
      <c r="G493" t="s">
        <v>1089</v>
      </c>
      <c r="H493" t="s">
        <v>1046</v>
      </c>
      <c r="I493" t="s">
        <v>4213</v>
      </c>
      <c r="J493" t="s">
        <v>520</v>
      </c>
      <c r="K493" t="s">
        <v>6</v>
      </c>
      <c r="L493" t="s">
        <v>1059</v>
      </c>
      <c r="M493" t="s">
        <v>1060</v>
      </c>
      <c r="N493" t="s">
        <v>1531</v>
      </c>
      <c r="O493">
        <v>3</v>
      </c>
      <c r="R493" t="s">
        <v>1050</v>
      </c>
      <c r="W493" t="s">
        <v>4214</v>
      </c>
      <c r="Z493" t="s">
        <v>1050</v>
      </c>
      <c r="AB493" t="s">
        <v>4215</v>
      </c>
      <c r="AC493" t="s">
        <v>4215</v>
      </c>
      <c r="AD493">
        <v>2</v>
      </c>
      <c r="AE493">
        <v>0</v>
      </c>
      <c r="AF493">
        <v>4.3504845881837798E-4</v>
      </c>
      <c r="AG493">
        <v>0</v>
      </c>
      <c r="AH493">
        <v>0</v>
      </c>
      <c r="AI493">
        <v>7.3866372823898103E-4</v>
      </c>
      <c r="AJ493" t="s">
        <v>1052</v>
      </c>
      <c r="AK493" t="s">
        <v>1063</v>
      </c>
      <c r="AL493" t="b">
        <v>0</v>
      </c>
    </row>
    <row r="494" spans="1:38" x14ac:dyDescent="0.2">
      <c r="A494">
        <v>562</v>
      </c>
      <c r="B494" t="s">
        <v>310</v>
      </c>
      <c r="C494" t="s">
        <v>311</v>
      </c>
      <c r="D494" t="s">
        <v>4216</v>
      </c>
      <c r="E494" t="s">
        <v>4217</v>
      </c>
      <c r="F494">
        <v>2001</v>
      </c>
      <c r="G494" t="s">
        <v>1045</v>
      </c>
      <c r="H494" t="s">
        <v>1095</v>
      </c>
      <c r="I494" t="s">
        <v>313</v>
      </c>
      <c r="J494" t="s">
        <v>312</v>
      </c>
      <c r="K494" t="s">
        <v>14</v>
      </c>
      <c r="L494" t="s">
        <v>1047</v>
      </c>
      <c r="M494" t="s">
        <v>1048</v>
      </c>
      <c r="N494" t="s">
        <v>1049</v>
      </c>
      <c r="O494">
        <v>59</v>
      </c>
      <c r="Q494">
        <v>1</v>
      </c>
      <c r="R494" t="s">
        <v>1050</v>
      </c>
      <c r="S494">
        <v>257212134</v>
      </c>
      <c r="T494">
        <v>3</v>
      </c>
      <c r="W494" t="s">
        <v>1050</v>
      </c>
      <c r="X494">
        <v>64467586</v>
      </c>
      <c r="Y494">
        <v>1</v>
      </c>
      <c r="Z494" t="s">
        <v>4218</v>
      </c>
      <c r="AA494" t="s">
        <v>305</v>
      </c>
      <c r="AB494" t="s">
        <v>4219</v>
      </c>
      <c r="AC494" t="s">
        <v>4220</v>
      </c>
      <c r="AD494">
        <v>6</v>
      </c>
      <c r="AE494">
        <v>0.5</v>
      </c>
      <c r="AF494">
        <v>1.3883929936720099E-3</v>
      </c>
      <c r="AG494">
        <v>5272</v>
      </c>
      <c r="AH494">
        <v>3</v>
      </c>
      <c r="AI494">
        <v>1.5460492635125599E-3</v>
      </c>
      <c r="AJ494" t="s">
        <v>1052</v>
      </c>
      <c r="AK494" t="s">
        <v>1053</v>
      </c>
      <c r="AL494" t="b">
        <v>0</v>
      </c>
    </row>
    <row r="495" spans="1:38" x14ac:dyDescent="0.2">
      <c r="A495">
        <v>563</v>
      </c>
      <c r="B495" t="s">
        <v>4221</v>
      </c>
      <c r="C495" t="s">
        <v>4222</v>
      </c>
      <c r="D495" t="s">
        <v>4223</v>
      </c>
      <c r="E495" t="s">
        <v>4224</v>
      </c>
      <c r="F495">
        <v>1997</v>
      </c>
      <c r="G495" t="s">
        <v>1045</v>
      </c>
      <c r="H495" t="s">
        <v>1046</v>
      </c>
      <c r="I495" t="s">
        <v>511</v>
      </c>
      <c r="J495" t="s">
        <v>269</v>
      </c>
      <c r="K495" t="s">
        <v>6</v>
      </c>
      <c r="L495" t="s">
        <v>1205</v>
      </c>
      <c r="M495" t="s">
        <v>1206</v>
      </c>
      <c r="N495" t="s">
        <v>1548</v>
      </c>
      <c r="O495">
        <v>59</v>
      </c>
      <c r="P495">
        <v>33000000</v>
      </c>
      <c r="Q495">
        <v>2</v>
      </c>
      <c r="R495" t="s">
        <v>4225</v>
      </c>
      <c r="T495">
        <v>1</v>
      </c>
      <c r="W495" t="s">
        <v>1050</v>
      </c>
      <c r="Z495" t="s">
        <v>1050</v>
      </c>
      <c r="AB495" t="s">
        <v>4226</v>
      </c>
      <c r="AC495" t="s">
        <v>4226</v>
      </c>
      <c r="AD495">
        <v>4</v>
      </c>
      <c r="AE495">
        <v>0</v>
      </c>
      <c r="AF495">
        <v>8.1688753180694297E-4</v>
      </c>
      <c r="AG495">
        <v>62</v>
      </c>
      <c r="AH495">
        <v>5</v>
      </c>
      <c r="AI495">
        <v>8.8042696062093405E-4</v>
      </c>
      <c r="AJ495" t="s">
        <v>1052</v>
      </c>
      <c r="AK495" t="s">
        <v>1053</v>
      </c>
      <c r="AL495" t="b">
        <v>0</v>
      </c>
    </row>
    <row r="496" spans="1:38" x14ac:dyDescent="0.2">
      <c r="A496">
        <v>564</v>
      </c>
      <c r="B496" t="s">
        <v>4227</v>
      </c>
      <c r="C496" t="s">
        <v>4228</v>
      </c>
      <c r="D496" t="s">
        <v>4229</v>
      </c>
      <c r="E496" t="s">
        <v>4230</v>
      </c>
      <c r="F496">
        <v>1990</v>
      </c>
      <c r="G496" t="s">
        <v>1089</v>
      </c>
      <c r="H496" t="s">
        <v>1046</v>
      </c>
      <c r="I496" t="s">
        <v>4231</v>
      </c>
      <c r="J496" t="s">
        <v>555</v>
      </c>
      <c r="K496" t="s">
        <v>38</v>
      </c>
      <c r="L496" t="s">
        <v>1115</v>
      </c>
      <c r="M496" t="s">
        <v>1116</v>
      </c>
      <c r="N496" t="s">
        <v>1117</v>
      </c>
      <c r="O496">
        <v>6</v>
      </c>
      <c r="R496" t="s">
        <v>1050</v>
      </c>
      <c r="V496">
        <v>1</v>
      </c>
      <c r="W496" t="s">
        <v>4232</v>
      </c>
      <c r="Z496" t="s">
        <v>1050</v>
      </c>
      <c r="AA496" t="s">
        <v>9</v>
      </c>
      <c r="AB496" t="s">
        <v>4233</v>
      </c>
      <c r="AC496" t="s">
        <v>4233</v>
      </c>
      <c r="AD496">
        <v>5</v>
      </c>
      <c r="AE496">
        <v>0</v>
      </c>
      <c r="AF496">
        <v>1.04984458087503E-3</v>
      </c>
      <c r="AG496">
        <v>720</v>
      </c>
      <c r="AH496">
        <v>3</v>
      </c>
      <c r="AI496">
        <v>1.5030677249626399E-3</v>
      </c>
      <c r="AJ496" t="s">
        <v>1052</v>
      </c>
      <c r="AK496" t="s">
        <v>1063</v>
      </c>
      <c r="AL496" t="b">
        <v>0</v>
      </c>
    </row>
    <row r="497" spans="1:38" x14ac:dyDescent="0.2">
      <c r="A497">
        <v>565</v>
      </c>
      <c r="B497" t="s">
        <v>4234</v>
      </c>
      <c r="C497" t="s">
        <v>4235</v>
      </c>
      <c r="D497" t="s">
        <v>4236</v>
      </c>
      <c r="E497" t="s">
        <v>4237</v>
      </c>
      <c r="F497">
        <v>1975</v>
      </c>
      <c r="G497" t="s">
        <v>1089</v>
      </c>
      <c r="H497" t="s">
        <v>1046</v>
      </c>
      <c r="I497" t="s">
        <v>4238</v>
      </c>
      <c r="J497" t="s">
        <v>979</v>
      </c>
      <c r="K497" t="s">
        <v>978</v>
      </c>
      <c r="L497" t="s">
        <v>1074</v>
      </c>
      <c r="M497" t="s">
        <v>1075</v>
      </c>
      <c r="N497" t="s">
        <v>1076</v>
      </c>
      <c r="O497">
        <v>14</v>
      </c>
      <c r="Q497">
        <v>1</v>
      </c>
      <c r="R497" t="s">
        <v>1050</v>
      </c>
      <c r="W497" t="s">
        <v>4239</v>
      </c>
      <c r="Z497" t="s">
        <v>4240</v>
      </c>
      <c r="AB497" t="s">
        <v>4241</v>
      </c>
      <c r="AC497" t="s">
        <v>4242</v>
      </c>
      <c r="AD497">
        <v>7</v>
      </c>
      <c r="AE497">
        <v>0</v>
      </c>
      <c r="AF497">
        <v>1.5098452446431301E-3</v>
      </c>
      <c r="AG497">
        <v>41</v>
      </c>
      <c r="AH497">
        <v>14</v>
      </c>
      <c r="AI497">
        <v>1.4062597516039E-3</v>
      </c>
      <c r="AJ497" t="s">
        <v>1052</v>
      </c>
      <c r="AK497" t="s">
        <v>1053</v>
      </c>
      <c r="AL497" t="b">
        <v>0</v>
      </c>
    </row>
    <row r="498" spans="1:38" x14ac:dyDescent="0.2">
      <c r="A498">
        <v>568</v>
      </c>
      <c r="B498" t="s">
        <v>4243</v>
      </c>
      <c r="C498" t="s">
        <v>4244</v>
      </c>
      <c r="E498" t="s">
        <v>4245</v>
      </c>
      <c r="F498">
        <v>1994</v>
      </c>
      <c r="G498" t="s">
        <v>1089</v>
      </c>
      <c r="H498" t="s">
        <v>1046</v>
      </c>
      <c r="I498" t="s">
        <v>4246</v>
      </c>
      <c r="J498" t="s">
        <v>15</v>
      </c>
      <c r="K498" t="s">
        <v>16</v>
      </c>
      <c r="L498" t="s">
        <v>1074</v>
      </c>
      <c r="M498" t="s">
        <v>1075</v>
      </c>
      <c r="N498" t="s">
        <v>1076</v>
      </c>
      <c r="O498">
        <v>3</v>
      </c>
      <c r="R498" t="s">
        <v>1050</v>
      </c>
      <c r="W498" t="s">
        <v>2034</v>
      </c>
      <c r="Z498" t="s">
        <v>1050</v>
      </c>
      <c r="AB498" t="s">
        <v>4247</v>
      </c>
      <c r="AC498" t="s">
        <v>4248</v>
      </c>
      <c r="AD498">
        <v>8</v>
      </c>
      <c r="AE498">
        <v>0.25</v>
      </c>
      <c r="AF498">
        <v>1.7009907426487501E-3</v>
      </c>
      <c r="AG498">
        <v>2489</v>
      </c>
      <c r="AH498">
        <v>8</v>
      </c>
      <c r="AI498">
        <v>1.63678497783426E-3</v>
      </c>
      <c r="AJ498" t="s">
        <v>1052</v>
      </c>
      <c r="AK498" t="s">
        <v>1053</v>
      </c>
      <c r="AL498" t="b">
        <v>0</v>
      </c>
    </row>
    <row r="499" spans="1:38" x14ac:dyDescent="0.2">
      <c r="A499">
        <v>569</v>
      </c>
      <c r="B499" t="s">
        <v>4249</v>
      </c>
      <c r="C499" t="s">
        <v>4250</v>
      </c>
      <c r="D499" t="s">
        <v>4251</v>
      </c>
      <c r="E499" t="s">
        <v>4252</v>
      </c>
      <c r="F499">
        <v>1982</v>
      </c>
      <c r="G499" t="s">
        <v>1089</v>
      </c>
      <c r="H499" t="s">
        <v>1046</v>
      </c>
      <c r="I499" t="s">
        <v>4253</v>
      </c>
      <c r="J499" t="s">
        <v>50</v>
      </c>
      <c r="K499" t="s">
        <v>16</v>
      </c>
      <c r="L499" t="s">
        <v>1083</v>
      </c>
      <c r="M499" t="s">
        <v>1084</v>
      </c>
      <c r="N499" t="s">
        <v>1084</v>
      </c>
      <c r="O499">
        <v>13</v>
      </c>
      <c r="R499" t="s">
        <v>1050</v>
      </c>
      <c r="V499">
        <v>1</v>
      </c>
      <c r="W499" t="s">
        <v>4254</v>
      </c>
      <c r="Z499" t="s">
        <v>1050</v>
      </c>
      <c r="AA499" t="s">
        <v>9</v>
      </c>
      <c r="AB499" t="s">
        <v>4255</v>
      </c>
      <c r="AC499" t="s">
        <v>4255</v>
      </c>
      <c r="AD499">
        <v>13</v>
      </c>
      <c r="AE499">
        <v>0</v>
      </c>
      <c r="AF499">
        <v>2.8825720051300499E-3</v>
      </c>
      <c r="AG499">
        <v>349</v>
      </c>
      <c r="AH499">
        <v>35</v>
      </c>
      <c r="AI499">
        <v>2.3529525484113998E-3</v>
      </c>
      <c r="AJ499" t="s">
        <v>1052</v>
      </c>
      <c r="AK499" t="s">
        <v>1063</v>
      </c>
      <c r="AL499" t="b">
        <v>0</v>
      </c>
    </row>
    <row r="500" spans="1:38" x14ac:dyDescent="0.2">
      <c r="A500">
        <v>570</v>
      </c>
      <c r="B500" t="s">
        <v>4256</v>
      </c>
      <c r="C500" t="s">
        <v>4257</v>
      </c>
      <c r="D500" t="s">
        <v>4258</v>
      </c>
      <c r="E500" t="s">
        <v>4259</v>
      </c>
      <c r="F500">
        <v>2015</v>
      </c>
      <c r="G500" t="s">
        <v>1045</v>
      </c>
      <c r="H500" t="s">
        <v>1046</v>
      </c>
      <c r="L500" t="s">
        <v>1158</v>
      </c>
      <c r="M500" t="s">
        <v>1159</v>
      </c>
      <c r="N500" t="s">
        <v>1305</v>
      </c>
      <c r="Q500">
        <v>0</v>
      </c>
      <c r="R500" t="s">
        <v>1050</v>
      </c>
      <c r="W500" t="s">
        <v>1050</v>
      </c>
      <c r="Z500" t="s">
        <v>1050</v>
      </c>
      <c r="AB500" t="s">
        <v>4260</v>
      </c>
      <c r="AC500" t="s">
        <v>4260</v>
      </c>
      <c r="AD500">
        <v>10</v>
      </c>
      <c r="AE500">
        <v>0</v>
      </c>
      <c r="AF500">
        <v>2.42971084080523E-3</v>
      </c>
      <c r="AG500">
        <v>0</v>
      </c>
      <c r="AH500">
        <v>32</v>
      </c>
      <c r="AI500">
        <v>1.7774926308142399E-3</v>
      </c>
      <c r="AJ500" t="s">
        <v>4261</v>
      </c>
      <c r="AK500" t="s">
        <v>1053</v>
      </c>
      <c r="AL500" t="b">
        <v>0</v>
      </c>
    </row>
    <row r="501" spans="1:38" x14ac:dyDescent="0.2">
      <c r="A501">
        <v>571</v>
      </c>
      <c r="B501" t="s">
        <v>4262</v>
      </c>
      <c r="C501" t="s">
        <v>4263</v>
      </c>
      <c r="D501" t="s">
        <v>4264</v>
      </c>
      <c r="E501" t="s">
        <v>4265</v>
      </c>
      <c r="F501">
        <v>2007</v>
      </c>
      <c r="G501" t="s">
        <v>1089</v>
      </c>
      <c r="H501" t="s">
        <v>1046</v>
      </c>
      <c r="I501" t="s">
        <v>4266</v>
      </c>
      <c r="J501" t="s">
        <v>4267</v>
      </c>
      <c r="K501" t="s">
        <v>14</v>
      </c>
      <c r="L501" t="s">
        <v>1115</v>
      </c>
      <c r="M501" t="s">
        <v>1116</v>
      </c>
      <c r="N501" t="s">
        <v>1360</v>
      </c>
      <c r="O501">
        <v>13</v>
      </c>
      <c r="R501" t="s">
        <v>1050</v>
      </c>
      <c r="W501" t="s">
        <v>4268</v>
      </c>
      <c r="Z501" t="s">
        <v>1050</v>
      </c>
      <c r="AB501" t="s">
        <v>4269</v>
      </c>
      <c r="AC501" t="s">
        <v>4269</v>
      </c>
      <c r="AD501">
        <v>7</v>
      </c>
      <c r="AE501">
        <v>0</v>
      </c>
      <c r="AF501">
        <v>1.58144211169841E-3</v>
      </c>
      <c r="AG501">
        <v>2</v>
      </c>
      <c r="AH501">
        <v>13</v>
      </c>
      <c r="AI501">
        <v>1.9926279282460298E-3</v>
      </c>
      <c r="AJ501" t="s">
        <v>1052</v>
      </c>
      <c r="AK501" t="s">
        <v>1063</v>
      </c>
      <c r="AL501" t="b">
        <v>0</v>
      </c>
    </row>
    <row r="502" spans="1:38" x14ac:dyDescent="0.2">
      <c r="A502">
        <v>573</v>
      </c>
      <c r="B502" t="s">
        <v>894</v>
      </c>
      <c r="C502" t="s">
        <v>895</v>
      </c>
      <c r="D502" t="s">
        <v>4270</v>
      </c>
      <c r="E502" t="s">
        <v>4271</v>
      </c>
      <c r="F502">
        <v>1996</v>
      </c>
      <c r="G502" t="s">
        <v>1089</v>
      </c>
      <c r="H502" t="s">
        <v>1046</v>
      </c>
      <c r="I502" t="s">
        <v>64</v>
      </c>
      <c r="J502" t="s">
        <v>15</v>
      </c>
      <c r="K502" t="s">
        <v>16</v>
      </c>
      <c r="L502" t="s">
        <v>1074</v>
      </c>
      <c r="M502" t="s">
        <v>1075</v>
      </c>
      <c r="N502" t="s">
        <v>1993</v>
      </c>
      <c r="O502">
        <v>16</v>
      </c>
      <c r="R502" t="s">
        <v>1050</v>
      </c>
      <c r="T502">
        <v>3</v>
      </c>
      <c r="U502">
        <v>608996050</v>
      </c>
      <c r="V502">
        <v>2</v>
      </c>
      <c r="W502" t="s">
        <v>2213</v>
      </c>
      <c r="Z502" t="s">
        <v>1050</v>
      </c>
      <c r="AA502" t="s">
        <v>9</v>
      </c>
      <c r="AB502" t="s">
        <v>4272</v>
      </c>
      <c r="AC502" t="s">
        <v>4273</v>
      </c>
      <c r="AD502">
        <v>5</v>
      </c>
      <c r="AE502">
        <v>0</v>
      </c>
      <c r="AF502">
        <v>1.5188294419012801E-3</v>
      </c>
      <c r="AG502">
        <v>3194</v>
      </c>
      <c r="AH502">
        <v>9</v>
      </c>
      <c r="AI502">
        <v>1.4832249354563901E-3</v>
      </c>
      <c r="AJ502" t="s">
        <v>1052</v>
      </c>
      <c r="AK502" t="s">
        <v>1053</v>
      </c>
      <c r="AL502" t="b">
        <v>0</v>
      </c>
    </row>
    <row r="503" spans="1:38" x14ac:dyDescent="0.2">
      <c r="A503">
        <v>574</v>
      </c>
      <c r="B503" t="s">
        <v>4274</v>
      </c>
      <c r="C503" t="s">
        <v>4275</v>
      </c>
      <c r="D503" t="s">
        <v>4276</v>
      </c>
      <c r="E503" t="s">
        <v>4277</v>
      </c>
      <c r="F503">
        <v>1991</v>
      </c>
      <c r="G503" t="s">
        <v>1089</v>
      </c>
      <c r="H503" t="s">
        <v>1046</v>
      </c>
      <c r="I503" t="s">
        <v>4278</v>
      </c>
      <c r="K503" t="s">
        <v>4279</v>
      </c>
      <c r="L503" t="s">
        <v>1074</v>
      </c>
      <c r="M503" t="s">
        <v>1075</v>
      </c>
      <c r="N503" t="s">
        <v>1076</v>
      </c>
      <c r="O503">
        <v>15</v>
      </c>
      <c r="R503" t="s">
        <v>1050</v>
      </c>
      <c r="V503">
        <v>1</v>
      </c>
      <c r="W503" t="s">
        <v>4280</v>
      </c>
      <c r="Z503" t="s">
        <v>1050</v>
      </c>
      <c r="AA503" t="s">
        <v>9</v>
      </c>
      <c r="AB503" t="s">
        <v>4281</v>
      </c>
      <c r="AC503" t="s">
        <v>4281</v>
      </c>
      <c r="AD503">
        <v>6</v>
      </c>
      <c r="AE503">
        <v>0.33333333333333298</v>
      </c>
      <c r="AF503">
        <v>1.27853236289998E-3</v>
      </c>
      <c r="AG503">
        <v>1123</v>
      </c>
      <c r="AH503">
        <v>6</v>
      </c>
      <c r="AI503">
        <v>1.2884530268683499E-3</v>
      </c>
      <c r="AJ503" t="s">
        <v>1052</v>
      </c>
      <c r="AK503" t="s">
        <v>1053</v>
      </c>
      <c r="AL503" t="b">
        <v>0</v>
      </c>
    </row>
    <row r="504" spans="1:38" x14ac:dyDescent="0.2">
      <c r="A504">
        <v>575</v>
      </c>
      <c r="B504" t="s">
        <v>4282</v>
      </c>
      <c r="C504" t="s">
        <v>4283</v>
      </c>
      <c r="D504" t="s">
        <v>4284</v>
      </c>
      <c r="E504" t="s">
        <v>4285</v>
      </c>
      <c r="F504">
        <v>1945</v>
      </c>
      <c r="G504" t="s">
        <v>1045</v>
      </c>
      <c r="H504" t="s">
        <v>1046</v>
      </c>
      <c r="I504" t="s">
        <v>4286</v>
      </c>
      <c r="J504" t="s">
        <v>19</v>
      </c>
      <c r="K504" t="s">
        <v>6</v>
      </c>
      <c r="L504" t="s">
        <v>1122</v>
      </c>
      <c r="M504" t="s">
        <v>4287</v>
      </c>
      <c r="N504" t="s">
        <v>4288</v>
      </c>
      <c r="O504">
        <v>59</v>
      </c>
      <c r="R504" t="s">
        <v>1050</v>
      </c>
      <c r="W504" t="s">
        <v>1050</v>
      </c>
      <c r="Z504" t="s">
        <v>1050</v>
      </c>
      <c r="AB504" t="s">
        <v>4289</v>
      </c>
      <c r="AC504" t="s">
        <v>4290</v>
      </c>
      <c r="AD504">
        <v>2</v>
      </c>
      <c r="AE504">
        <v>1</v>
      </c>
      <c r="AF504">
        <v>1.629049717848E-3</v>
      </c>
      <c r="AG504">
        <v>1610</v>
      </c>
      <c r="AH504">
        <v>7</v>
      </c>
      <c r="AI504">
        <v>1.7947246153458599E-3</v>
      </c>
      <c r="AJ504" t="s">
        <v>1052</v>
      </c>
      <c r="AK504" t="s">
        <v>1053</v>
      </c>
      <c r="AL504" t="b">
        <v>0</v>
      </c>
    </row>
    <row r="505" spans="1:38" x14ac:dyDescent="0.2">
      <c r="A505">
        <v>576</v>
      </c>
      <c r="B505" t="s">
        <v>4291</v>
      </c>
      <c r="C505" t="s">
        <v>4292</v>
      </c>
      <c r="D505" t="s">
        <v>4293</v>
      </c>
      <c r="E505" t="s">
        <v>4294</v>
      </c>
      <c r="F505">
        <v>1947</v>
      </c>
      <c r="G505" t="s">
        <v>1045</v>
      </c>
      <c r="H505" t="s">
        <v>1046</v>
      </c>
      <c r="I505" t="s">
        <v>2413</v>
      </c>
      <c r="J505" t="s">
        <v>25</v>
      </c>
      <c r="K505" t="s">
        <v>6</v>
      </c>
      <c r="L505" t="s">
        <v>1083</v>
      </c>
      <c r="M505" t="s">
        <v>1084</v>
      </c>
      <c r="N505" t="s">
        <v>1084</v>
      </c>
      <c r="O505">
        <v>13</v>
      </c>
      <c r="R505" t="s">
        <v>1050</v>
      </c>
      <c r="W505" t="s">
        <v>1050</v>
      </c>
      <c r="Z505" t="s">
        <v>1050</v>
      </c>
      <c r="AB505" t="s">
        <v>4295</v>
      </c>
      <c r="AC505" t="s">
        <v>4295</v>
      </c>
      <c r="AD505">
        <v>14</v>
      </c>
      <c r="AE505">
        <v>0</v>
      </c>
      <c r="AF505">
        <v>3.0376285292893698E-3</v>
      </c>
      <c r="AG505">
        <v>2438</v>
      </c>
      <c r="AH505">
        <v>29</v>
      </c>
      <c r="AI505">
        <v>2.5564204434296999E-3</v>
      </c>
      <c r="AJ505" t="s">
        <v>1052</v>
      </c>
      <c r="AK505" t="s">
        <v>1063</v>
      </c>
      <c r="AL505" t="b">
        <v>0</v>
      </c>
    </row>
    <row r="506" spans="1:38" x14ac:dyDescent="0.2">
      <c r="A506">
        <v>578</v>
      </c>
      <c r="B506" t="s">
        <v>4296</v>
      </c>
      <c r="C506" t="s">
        <v>4297</v>
      </c>
      <c r="E506" t="s">
        <v>4298</v>
      </c>
      <c r="G506" t="s">
        <v>1045</v>
      </c>
      <c r="H506" t="s">
        <v>1046</v>
      </c>
      <c r="K506" t="s">
        <v>440</v>
      </c>
      <c r="L506" t="s">
        <v>1130</v>
      </c>
      <c r="M506" t="s">
        <v>1131</v>
      </c>
      <c r="N506" t="s">
        <v>1180</v>
      </c>
      <c r="O506">
        <v>8</v>
      </c>
      <c r="R506" t="s">
        <v>1050</v>
      </c>
      <c r="W506" t="s">
        <v>1050</v>
      </c>
      <c r="Z506" t="s">
        <v>1050</v>
      </c>
      <c r="AB506" t="s">
        <v>4299</v>
      </c>
      <c r="AC506" t="s">
        <v>4299</v>
      </c>
      <c r="AD506">
        <v>6</v>
      </c>
      <c r="AE506">
        <v>0</v>
      </c>
      <c r="AF506">
        <v>1.25089931617253E-3</v>
      </c>
      <c r="AG506">
        <v>272</v>
      </c>
      <c r="AH506">
        <v>11</v>
      </c>
      <c r="AI506">
        <v>1.26350969447107E-3</v>
      </c>
      <c r="AJ506" t="s">
        <v>1052</v>
      </c>
      <c r="AK506" t="s">
        <v>1135</v>
      </c>
      <c r="AL506" t="b">
        <v>0</v>
      </c>
    </row>
    <row r="507" spans="1:38" x14ac:dyDescent="0.2">
      <c r="A507">
        <v>579</v>
      </c>
      <c r="B507" t="s">
        <v>328</v>
      </c>
      <c r="C507" t="s">
        <v>329</v>
      </c>
      <c r="D507" t="s">
        <v>4300</v>
      </c>
      <c r="E507" t="s">
        <v>4301</v>
      </c>
      <c r="F507">
        <v>2012</v>
      </c>
      <c r="G507" t="s">
        <v>1045</v>
      </c>
      <c r="H507" t="s">
        <v>1095</v>
      </c>
      <c r="I507" t="s">
        <v>4302</v>
      </c>
      <c r="J507" t="s">
        <v>1864</v>
      </c>
      <c r="K507" t="s">
        <v>6</v>
      </c>
      <c r="L507" t="s">
        <v>1047</v>
      </c>
      <c r="M507" t="s">
        <v>3675</v>
      </c>
      <c r="N507" t="s">
        <v>4303</v>
      </c>
      <c r="O507">
        <v>5</v>
      </c>
      <c r="P507">
        <v>390000</v>
      </c>
      <c r="Q507">
        <v>5</v>
      </c>
      <c r="R507" t="s">
        <v>1050</v>
      </c>
      <c r="U507">
        <v>40000</v>
      </c>
      <c r="V507">
        <v>1</v>
      </c>
      <c r="W507" t="s">
        <v>1050</v>
      </c>
      <c r="Z507" t="s">
        <v>4304</v>
      </c>
      <c r="AA507" t="s">
        <v>9</v>
      </c>
      <c r="AB507" t="s">
        <v>4305</v>
      </c>
      <c r="AC507" t="s">
        <v>4306</v>
      </c>
      <c r="AD507">
        <v>3</v>
      </c>
      <c r="AE507">
        <v>1</v>
      </c>
      <c r="AF507">
        <v>1.4194550898785701E-3</v>
      </c>
      <c r="AG507">
        <v>5655</v>
      </c>
      <c r="AH507">
        <v>9</v>
      </c>
      <c r="AI507">
        <v>1.68698395719588E-3</v>
      </c>
      <c r="AJ507" t="s">
        <v>1052</v>
      </c>
      <c r="AK507" t="s">
        <v>1053</v>
      </c>
      <c r="AL507" t="b">
        <v>0</v>
      </c>
    </row>
    <row r="508" spans="1:38" x14ac:dyDescent="0.2">
      <c r="A508">
        <v>581</v>
      </c>
      <c r="B508" t="s">
        <v>4307</v>
      </c>
      <c r="C508" t="s">
        <v>4308</v>
      </c>
      <c r="D508" t="s">
        <v>4309</v>
      </c>
      <c r="E508" t="s">
        <v>4310</v>
      </c>
      <c r="F508">
        <v>1966</v>
      </c>
      <c r="G508" t="s">
        <v>1045</v>
      </c>
      <c r="H508" t="s">
        <v>1046</v>
      </c>
      <c r="I508" t="s">
        <v>4311</v>
      </c>
      <c r="J508" t="s">
        <v>25</v>
      </c>
      <c r="K508" t="s">
        <v>6</v>
      </c>
      <c r="L508" t="s">
        <v>1059</v>
      </c>
      <c r="M508" t="s">
        <v>1060</v>
      </c>
      <c r="N508" t="s">
        <v>1061</v>
      </c>
      <c r="O508">
        <v>13</v>
      </c>
      <c r="R508" t="s">
        <v>1050</v>
      </c>
      <c r="W508" t="s">
        <v>1050</v>
      </c>
      <c r="Z508" t="s">
        <v>1050</v>
      </c>
      <c r="AB508" t="s">
        <v>4312</v>
      </c>
      <c r="AC508" t="s">
        <v>4312</v>
      </c>
      <c r="AD508">
        <v>6</v>
      </c>
      <c r="AE508">
        <v>0</v>
      </c>
      <c r="AF508">
        <v>1.3508222471762699E-3</v>
      </c>
      <c r="AG508">
        <v>89</v>
      </c>
      <c r="AH508">
        <v>8</v>
      </c>
      <c r="AI508">
        <v>1.37214408397663E-3</v>
      </c>
      <c r="AJ508" t="s">
        <v>1052</v>
      </c>
      <c r="AK508" t="s">
        <v>1063</v>
      </c>
      <c r="AL508" t="b">
        <v>0</v>
      </c>
    </row>
    <row r="509" spans="1:38" x14ac:dyDescent="0.2">
      <c r="A509">
        <v>583</v>
      </c>
      <c r="B509" t="s">
        <v>4313</v>
      </c>
      <c r="C509" t="s">
        <v>4314</v>
      </c>
      <c r="E509" t="s">
        <v>4315</v>
      </c>
      <c r="F509">
        <v>1909</v>
      </c>
      <c r="G509" t="s">
        <v>1635</v>
      </c>
      <c r="H509" t="s">
        <v>1046</v>
      </c>
      <c r="I509" t="s">
        <v>4316</v>
      </c>
      <c r="J509" t="s">
        <v>19</v>
      </c>
      <c r="K509" t="s">
        <v>6</v>
      </c>
      <c r="L509" t="s">
        <v>1059</v>
      </c>
      <c r="M509" t="s">
        <v>1060</v>
      </c>
      <c r="N509" t="s">
        <v>2085</v>
      </c>
      <c r="O509">
        <v>13</v>
      </c>
      <c r="R509" t="s">
        <v>1050</v>
      </c>
      <c r="U509">
        <v>5600000</v>
      </c>
      <c r="V509">
        <v>1</v>
      </c>
      <c r="W509" t="s">
        <v>4317</v>
      </c>
      <c r="Z509" t="s">
        <v>1050</v>
      </c>
      <c r="AA509" t="s">
        <v>9</v>
      </c>
      <c r="AB509" t="s">
        <v>4318</v>
      </c>
      <c r="AC509" t="s">
        <v>4318</v>
      </c>
      <c r="AD509">
        <v>7</v>
      </c>
      <c r="AE509">
        <v>0.14285714285714199</v>
      </c>
      <c r="AF509">
        <v>1.51424988581671E-3</v>
      </c>
      <c r="AG509">
        <v>1814</v>
      </c>
      <c r="AH509">
        <v>6</v>
      </c>
      <c r="AI509">
        <v>1.5362970417612399E-3</v>
      </c>
      <c r="AJ509" t="s">
        <v>1052</v>
      </c>
      <c r="AK509" t="s">
        <v>1063</v>
      </c>
      <c r="AL509" t="b">
        <v>0</v>
      </c>
    </row>
    <row r="510" spans="1:38" x14ac:dyDescent="0.2">
      <c r="A510">
        <v>584</v>
      </c>
      <c r="B510" t="s">
        <v>4319</v>
      </c>
      <c r="C510" t="s">
        <v>4320</v>
      </c>
      <c r="D510" t="s">
        <v>4321</v>
      </c>
      <c r="E510" t="s">
        <v>4322</v>
      </c>
      <c r="F510">
        <v>1998</v>
      </c>
      <c r="G510" t="s">
        <v>1045</v>
      </c>
      <c r="H510" t="s">
        <v>1046</v>
      </c>
      <c r="I510" t="s">
        <v>4323</v>
      </c>
      <c r="K510" t="s">
        <v>4060</v>
      </c>
      <c r="L510" t="s">
        <v>1106</v>
      </c>
      <c r="M510" t="s">
        <v>1107</v>
      </c>
      <c r="N510" t="s">
        <v>1108</v>
      </c>
      <c r="O510">
        <v>57</v>
      </c>
      <c r="P510">
        <v>7158400</v>
      </c>
      <c r="Q510">
        <v>2</v>
      </c>
      <c r="R510" t="s">
        <v>4324</v>
      </c>
      <c r="W510" t="s">
        <v>1050</v>
      </c>
      <c r="Z510" t="s">
        <v>1050</v>
      </c>
      <c r="AB510" t="s">
        <v>4325</v>
      </c>
      <c r="AC510" t="s">
        <v>4326</v>
      </c>
      <c r="AD510">
        <v>14</v>
      </c>
      <c r="AE510">
        <v>0</v>
      </c>
      <c r="AF510">
        <v>3.0501037062072899E-3</v>
      </c>
      <c r="AG510">
        <v>2819</v>
      </c>
      <c r="AH510">
        <v>32</v>
      </c>
      <c r="AI510">
        <v>2.5796902020126301E-3</v>
      </c>
      <c r="AJ510" t="s">
        <v>1052</v>
      </c>
      <c r="AK510" t="s">
        <v>1053</v>
      </c>
      <c r="AL510" t="b">
        <v>0</v>
      </c>
    </row>
    <row r="511" spans="1:38" x14ac:dyDescent="0.2">
      <c r="A511">
        <v>585</v>
      </c>
      <c r="B511" t="s">
        <v>4327</v>
      </c>
      <c r="C511" t="s">
        <v>4328</v>
      </c>
      <c r="D511" t="s">
        <v>4329</v>
      </c>
      <c r="E511" t="s">
        <v>4330</v>
      </c>
      <c r="G511" t="s">
        <v>1089</v>
      </c>
      <c r="H511" t="s">
        <v>1046</v>
      </c>
      <c r="I511" t="s">
        <v>4331</v>
      </c>
      <c r="J511" t="s">
        <v>4332</v>
      </c>
      <c r="K511" t="s">
        <v>128</v>
      </c>
      <c r="L511" t="s">
        <v>1122</v>
      </c>
      <c r="M511" t="s">
        <v>1123</v>
      </c>
      <c r="N511" t="s">
        <v>1124</v>
      </c>
      <c r="O511">
        <v>3</v>
      </c>
      <c r="R511" t="s">
        <v>1050</v>
      </c>
      <c r="U511">
        <v>36521112</v>
      </c>
      <c r="V511">
        <v>1</v>
      </c>
      <c r="W511" t="s">
        <v>4333</v>
      </c>
      <c r="Z511" t="s">
        <v>1050</v>
      </c>
      <c r="AA511" t="s">
        <v>9</v>
      </c>
      <c r="AB511" t="s">
        <v>4334</v>
      </c>
      <c r="AC511" t="s">
        <v>4334</v>
      </c>
      <c r="AD511">
        <v>6</v>
      </c>
      <c r="AE511">
        <v>0.33333333333333298</v>
      </c>
      <c r="AF511">
        <v>1.2641790925005899E-3</v>
      </c>
      <c r="AG511">
        <v>852</v>
      </c>
      <c r="AH511">
        <v>7</v>
      </c>
      <c r="AI511">
        <v>1.25019724717022E-3</v>
      </c>
      <c r="AJ511" t="s">
        <v>1052</v>
      </c>
      <c r="AK511" t="s">
        <v>1053</v>
      </c>
      <c r="AL511" t="b">
        <v>0</v>
      </c>
    </row>
    <row r="512" spans="1:38" x14ac:dyDescent="0.2">
      <c r="A512">
        <v>586</v>
      </c>
      <c r="B512" t="s">
        <v>4335</v>
      </c>
      <c r="C512" t="s">
        <v>4336</v>
      </c>
      <c r="D512" t="s">
        <v>4337</v>
      </c>
      <c r="E512" t="s">
        <v>4338</v>
      </c>
      <c r="G512" t="s">
        <v>1045</v>
      </c>
      <c r="H512" t="s">
        <v>1046</v>
      </c>
      <c r="I512" t="s">
        <v>4339</v>
      </c>
      <c r="J512" t="s">
        <v>25</v>
      </c>
      <c r="K512" t="s">
        <v>6</v>
      </c>
      <c r="L512" t="s">
        <v>1083</v>
      </c>
      <c r="M512" t="s">
        <v>1084</v>
      </c>
      <c r="N512" t="s">
        <v>1084</v>
      </c>
      <c r="O512">
        <v>13</v>
      </c>
      <c r="R512" t="s">
        <v>1050</v>
      </c>
      <c r="W512" t="s">
        <v>1050</v>
      </c>
      <c r="Z512" t="s">
        <v>1050</v>
      </c>
      <c r="AB512" t="s">
        <v>4340</v>
      </c>
      <c r="AC512" t="s">
        <v>4340</v>
      </c>
      <c r="AD512">
        <v>16</v>
      </c>
      <c r="AE512">
        <v>0</v>
      </c>
      <c r="AF512">
        <v>3.6040092573417699E-3</v>
      </c>
      <c r="AG512">
        <v>1646</v>
      </c>
      <c r="AH512">
        <v>49</v>
      </c>
      <c r="AI512">
        <v>2.8990677224931499E-3</v>
      </c>
      <c r="AJ512" t="s">
        <v>1052</v>
      </c>
      <c r="AK512" t="s">
        <v>1063</v>
      </c>
      <c r="AL512" t="b">
        <v>0</v>
      </c>
    </row>
    <row r="513" spans="1:38" x14ac:dyDescent="0.2">
      <c r="A513">
        <v>587</v>
      </c>
      <c r="B513" t="s">
        <v>4341</v>
      </c>
      <c r="C513" t="s">
        <v>4342</v>
      </c>
      <c r="D513" t="s">
        <v>4343</v>
      </c>
      <c r="E513" t="s">
        <v>4344</v>
      </c>
      <c r="F513">
        <v>1998</v>
      </c>
      <c r="G513" t="s">
        <v>1089</v>
      </c>
      <c r="H513" t="s">
        <v>1046</v>
      </c>
      <c r="I513" t="s">
        <v>4345</v>
      </c>
      <c r="K513" t="s">
        <v>3191</v>
      </c>
      <c r="L513" t="s">
        <v>1106</v>
      </c>
      <c r="M513" t="s">
        <v>1107</v>
      </c>
      <c r="N513" t="s">
        <v>3068</v>
      </c>
      <c r="O513">
        <v>14</v>
      </c>
      <c r="R513" t="s">
        <v>1050</v>
      </c>
      <c r="W513" t="s">
        <v>4346</v>
      </c>
      <c r="Z513" t="s">
        <v>1050</v>
      </c>
      <c r="AB513" t="s">
        <v>4347</v>
      </c>
      <c r="AC513" t="s">
        <v>4348</v>
      </c>
      <c r="AD513">
        <v>4</v>
      </c>
      <c r="AE513">
        <v>0.25</v>
      </c>
      <c r="AF513">
        <v>8.0219019216483303E-4</v>
      </c>
      <c r="AG513">
        <v>2741</v>
      </c>
      <c r="AH513">
        <v>0</v>
      </c>
      <c r="AI513">
        <v>1.1036673798583199E-3</v>
      </c>
      <c r="AJ513" t="s">
        <v>1052</v>
      </c>
      <c r="AK513" t="s">
        <v>1053</v>
      </c>
      <c r="AL513" t="b">
        <v>0</v>
      </c>
    </row>
    <row r="514" spans="1:38" x14ac:dyDescent="0.2">
      <c r="A514">
        <v>588</v>
      </c>
      <c r="B514" t="s">
        <v>4349</v>
      </c>
      <c r="C514" t="s">
        <v>4350</v>
      </c>
      <c r="D514" t="s">
        <v>4351</v>
      </c>
      <c r="E514" t="s">
        <v>4352</v>
      </c>
      <c r="F514">
        <v>1995</v>
      </c>
      <c r="G514" t="s">
        <v>1045</v>
      </c>
      <c r="H514" t="s">
        <v>1046</v>
      </c>
      <c r="I514" t="s">
        <v>1904</v>
      </c>
      <c r="J514" t="s">
        <v>715</v>
      </c>
      <c r="K514" t="s">
        <v>6</v>
      </c>
      <c r="L514" t="s">
        <v>1221</v>
      </c>
      <c r="M514" t="s">
        <v>1222</v>
      </c>
      <c r="N514" t="s">
        <v>2162</v>
      </c>
      <c r="O514">
        <v>10</v>
      </c>
      <c r="R514" t="s">
        <v>1050</v>
      </c>
      <c r="T514">
        <v>1</v>
      </c>
      <c r="W514" t="s">
        <v>1050</v>
      </c>
      <c r="Z514" t="s">
        <v>1050</v>
      </c>
      <c r="AB514" t="s">
        <v>4353</v>
      </c>
      <c r="AC514" t="s">
        <v>4353</v>
      </c>
      <c r="AD514">
        <v>5</v>
      </c>
      <c r="AE514">
        <v>0</v>
      </c>
      <c r="AF514">
        <v>1.01725598652724E-3</v>
      </c>
      <c r="AG514">
        <v>748</v>
      </c>
      <c r="AH514">
        <v>4</v>
      </c>
      <c r="AI514">
        <v>1.1974327030395001E-3</v>
      </c>
      <c r="AJ514" t="s">
        <v>1052</v>
      </c>
      <c r="AK514" t="s">
        <v>1135</v>
      </c>
      <c r="AL514" t="b">
        <v>0</v>
      </c>
    </row>
    <row r="515" spans="1:38" x14ac:dyDescent="0.2">
      <c r="A515">
        <v>589</v>
      </c>
      <c r="B515" t="s">
        <v>4354</v>
      </c>
      <c r="C515" t="s">
        <v>4355</v>
      </c>
      <c r="D515" t="s">
        <v>4356</v>
      </c>
      <c r="E515" t="s">
        <v>4357</v>
      </c>
      <c r="G515" t="s">
        <v>1045</v>
      </c>
      <c r="H515" t="s">
        <v>1046</v>
      </c>
      <c r="I515" t="s">
        <v>4358</v>
      </c>
      <c r="J515" t="s">
        <v>4359</v>
      </c>
      <c r="K515" t="s">
        <v>38</v>
      </c>
      <c r="L515" t="s">
        <v>1059</v>
      </c>
      <c r="M515" t="s">
        <v>1060</v>
      </c>
      <c r="N515" t="s">
        <v>2085</v>
      </c>
      <c r="O515">
        <v>3</v>
      </c>
      <c r="R515" t="s">
        <v>1050</v>
      </c>
      <c r="T515">
        <v>1</v>
      </c>
      <c r="W515" t="s">
        <v>1050</v>
      </c>
      <c r="Z515" t="s">
        <v>1050</v>
      </c>
      <c r="AB515" t="s">
        <v>4360</v>
      </c>
      <c r="AC515" t="s">
        <v>4360</v>
      </c>
      <c r="AD515">
        <v>4</v>
      </c>
      <c r="AE515">
        <v>0.25</v>
      </c>
      <c r="AF515">
        <v>7.8798852641264795E-4</v>
      </c>
      <c r="AG515">
        <v>699</v>
      </c>
      <c r="AH515">
        <v>2</v>
      </c>
      <c r="AI515">
        <v>9.1066390492698104E-4</v>
      </c>
      <c r="AJ515" t="s">
        <v>1052</v>
      </c>
      <c r="AK515" t="s">
        <v>1063</v>
      </c>
      <c r="AL515" t="b">
        <v>0</v>
      </c>
    </row>
    <row r="516" spans="1:38" x14ac:dyDescent="0.2">
      <c r="A516">
        <v>590</v>
      </c>
      <c r="B516" t="s">
        <v>4361</v>
      </c>
      <c r="C516" t="s">
        <v>4362</v>
      </c>
      <c r="D516" t="s">
        <v>4363</v>
      </c>
      <c r="E516" t="s">
        <v>4364</v>
      </c>
      <c r="G516" t="s">
        <v>1045</v>
      </c>
      <c r="H516" t="s">
        <v>1046</v>
      </c>
      <c r="I516" t="s">
        <v>4365</v>
      </c>
      <c r="J516" t="s">
        <v>3216</v>
      </c>
      <c r="K516" t="s">
        <v>14</v>
      </c>
      <c r="L516" t="s">
        <v>1122</v>
      </c>
      <c r="M516" t="s">
        <v>1123</v>
      </c>
      <c r="N516" t="s">
        <v>1124</v>
      </c>
      <c r="O516">
        <v>59</v>
      </c>
      <c r="R516" t="s">
        <v>1050</v>
      </c>
      <c r="W516" t="s">
        <v>1050</v>
      </c>
      <c r="Z516" t="s">
        <v>1050</v>
      </c>
      <c r="AB516" t="s">
        <v>4366</v>
      </c>
      <c r="AC516" t="s">
        <v>4366</v>
      </c>
      <c r="AD516">
        <v>5</v>
      </c>
      <c r="AE516">
        <v>0</v>
      </c>
      <c r="AF516">
        <v>1.0565073574497199E-3</v>
      </c>
      <c r="AG516">
        <v>32</v>
      </c>
      <c r="AH516">
        <v>8</v>
      </c>
      <c r="AI516">
        <v>1.10946516984307E-3</v>
      </c>
      <c r="AJ516" t="s">
        <v>1052</v>
      </c>
      <c r="AK516" t="s">
        <v>1053</v>
      </c>
      <c r="AL516" t="b">
        <v>0</v>
      </c>
    </row>
    <row r="517" spans="1:38" x14ac:dyDescent="0.2">
      <c r="A517">
        <v>591</v>
      </c>
      <c r="B517" t="s">
        <v>681</v>
      </c>
      <c r="C517" t="s">
        <v>682</v>
      </c>
      <c r="D517" t="s">
        <v>4367</v>
      </c>
      <c r="E517" t="s">
        <v>4368</v>
      </c>
      <c r="F517">
        <v>2002</v>
      </c>
      <c r="G517" t="s">
        <v>1045</v>
      </c>
      <c r="H517" t="s">
        <v>1046</v>
      </c>
      <c r="I517" t="s">
        <v>684</v>
      </c>
      <c r="J517" t="s">
        <v>683</v>
      </c>
      <c r="K517" t="s">
        <v>6</v>
      </c>
      <c r="L517" t="s">
        <v>1047</v>
      </c>
      <c r="M517" t="s">
        <v>1048</v>
      </c>
      <c r="N517" t="s">
        <v>1049</v>
      </c>
      <c r="O517">
        <v>6</v>
      </c>
      <c r="P517">
        <v>69470000</v>
      </c>
      <c r="Q517">
        <v>7</v>
      </c>
      <c r="R517" t="s">
        <v>4369</v>
      </c>
      <c r="W517" t="s">
        <v>1050</v>
      </c>
      <c r="Z517" t="s">
        <v>1050</v>
      </c>
      <c r="AB517" t="s">
        <v>4370</v>
      </c>
      <c r="AC517" t="s">
        <v>4371</v>
      </c>
      <c r="AD517">
        <v>7</v>
      </c>
      <c r="AE517">
        <v>0.14285714285714199</v>
      </c>
      <c r="AF517">
        <v>1.4583871000728101E-3</v>
      </c>
      <c r="AG517">
        <v>6089</v>
      </c>
      <c r="AH517">
        <v>4</v>
      </c>
      <c r="AI517">
        <v>1.3986330006541699E-3</v>
      </c>
      <c r="AJ517" t="s">
        <v>1052</v>
      </c>
      <c r="AK517" t="s">
        <v>1053</v>
      </c>
      <c r="AL517" t="b">
        <v>0</v>
      </c>
    </row>
    <row r="518" spans="1:38" x14ac:dyDescent="0.2">
      <c r="A518">
        <v>592</v>
      </c>
      <c r="B518" t="s">
        <v>4372</v>
      </c>
      <c r="C518" t="s">
        <v>4373</v>
      </c>
      <c r="D518" t="s">
        <v>4374</v>
      </c>
      <c r="E518" t="s">
        <v>4375</v>
      </c>
      <c r="F518">
        <v>1972</v>
      </c>
      <c r="G518" t="s">
        <v>1089</v>
      </c>
      <c r="H518" t="s">
        <v>1046</v>
      </c>
      <c r="I518" t="s">
        <v>4376</v>
      </c>
      <c r="J518" t="s">
        <v>4377</v>
      </c>
      <c r="K518" t="s">
        <v>5</v>
      </c>
      <c r="L518" t="s">
        <v>1074</v>
      </c>
      <c r="M518" t="s">
        <v>1075</v>
      </c>
      <c r="N518" t="s">
        <v>1076</v>
      </c>
      <c r="O518">
        <v>14</v>
      </c>
      <c r="R518" t="s">
        <v>1050</v>
      </c>
      <c r="S518">
        <v>9385999</v>
      </c>
      <c r="T518">
        <v>1</v>
      </c>
      <c r="W518" t="s">
        <v>4378</v>
      </c>
      <c r="Z518" t="s">
        <v>1050</v>
      </c>
      <c r="AB518" t="s">
        <v>4379</v>
      </c>
      <c r="AC518" t="s">
        <v>4379</v>
      </c>
      <c r="AD518">
        <v>7</v>
      </c>
      <c r="AE518">
        <v>0</v>
      </c>
      <c r="AF518">
        <v>1.5666507650877899E-3</v>
      </c>
      <c r="AG518">
        <v>0</v>
      </c>
      <c r="AH518">
        <v>14</v>
      </c>
      <c r="AI518">
        <v>1.46576774767252E-3</v>
      </c>
      <c r="AJ518" t="s">
        <v>1052</v>
      </c>
      <c r="AK518" t="s">
        <v>1053</v>
      </c>
      <c r="AL518" t="b">
        <v>0</v>
      </c>
    </row>
    <row r="519" spans="1:38" x14ac:dyDescent="0.2">
      <c r="A519">
        <v>593</v>
      </c>
      <c r="B519" t="s">
        <v>585</v>
      </c>
      <c r="C519" t="s">
        <v>586</v>
      </c>
      <c r="D519" t="s">
        <v>4380</v>
      </c>
      <c r="E519" t="s">
        <v>4381</v>
      </c>
      <c r="F519">
        <v>2005</v>
      </c>
      <c r="G519" t="s">
        <v>1089</v>
      </c>
      <c r="H519" t="s">
        <v>1046</v>
      </c>
      <c r="I519" t="s">
        <v>588</v>
      </c>
      <c r="J519" t="s">
        <v>587</v>
      </c>
      <c r="K519" t="s">
        <v>6</v>
      </c>
      <c r="L519" t="s">
        <v>1205</v>
      </c>
      <c r="M519" t="s">
        <v>1206</v>
      </c>
      <c r="N519" t="s">
        <v>1548</v>
      </c>
      <c r="O519">
        <v>55</v>
      </c>
      <c r="R519" t="s">
        <v>1050</v>
      </c>
      <c r="V519">
        <v>1</v>
      </c>
      <c r="W519" t="s">
        <v>4382</v>
      </c>
      <c r="Z519" t="s">
        <v>1050</v>
      </c>
      <c r="AA519" t="s">
        <v>9</v>
      </c>
      <c r="AB519" t="s">
        <v>4383</v>
      </c>
      <c r="AC519" t="s">
        <v>4384</v>
      </c>
      <c r="AD519">
        <v>11</v>
      </c>
      <c r="AE519">
        <v>0</v>
      </c>
      <c r="AF519">
        <v>2.4166711310710199E-3</v>
      </c>
      <c r="AG519">
        <v>273</v>
      </c>
      <c r="AH519">
        <v>26</v>
      </c>
      <c r="AI519">
        <v>2.18747254541493E-3</v>
      </c>
      <c r="AJ519" t="s">
        <v>1052</v>
      </c>
      <c r="AK519" t="s">
        <v>1053</v>
      </c>
      <c r="AL519" t="b">
        <v>0</v>
      </c>
    </row>
    <row r="520" spans="1:38" ht="409" x14ac:dyDescent="0.2">
      <c r="A520">
        <v>594</v>
      </c>
      <c r="B520" t="s">
        <v>4385</v>
      </c>
      <c r="C520" t="s">
        <v>4386</v>
      </c>
      <c r="D520" t="s">
        <v>4387</v>
      </c>
      <c r="E520" s="1" t="s">
        <v>4388</v>
      </c>
      <c r="F520">
        <v>2009</v>
      </c>
      <c r="G520" t="s">
        <v>1045</v>
      </c>
      <c r="H520" t="s">
        <v>1046</v>
      </c>
      <c r="I520" t="s">
        <v>1502</v>
      </c>
      <c r="K520" t="s">
        <v>18</v>
      </c>
      <c r="L520" t="s">
        <v>1047</v>
      </c>
      <c r="M520" t="s">
        <v>1048</v>
      </c>
      <c r="N520" t="s">
        <v>1049</v>
      </c>
      <c r="Q520">
        <v>0</v>
      </c>
      <c r="R520" t="s">
        <v>1050</v>
      </c>
      <c r="W520" t="s">
        <v>1050</v>
      </c>
      <c r="Z520" t="s">
        <v>1050</v>
      </c>
      <c r="AB520" t="s">
        <v>4389</v>
      </c>
      <c r="AC520" t="s">
        <v>4389</v>
      </c>
      <c r="AD520">
        <v>8</v>
      </c>
      <c r="AE520">
        <v>0.25</v>
      </c>
      <c r="AF520">
        <v>1.8406967970999799E-3</v>
      </c>
      <c r="AG520">
        <v>10319</v>
      </c>
      <c r="AH520">
        <v>9</v>
      </c>
      <c r="AI520">
        <v>1.7962067541682999E-3</v>
      </c>
      <c r="AJ520" t="s">
        <v>4390</v>
      </c>
      <c r="AK520" t="s">
        <v>1053</v>
      </c>
      <c r="AL520" t="b">
        <v>0</v>
      </c>
    </row>
    <row r="521" spans="1:38" x14ac:dyDescent="0.2">
      <c r="A521">
        <v>595</v>
      </c>
      <c r="B521" t="s">
        <v>4391</v>
      </c>
      <c r="C521" t="s">
        <v>4392</v>
      </c>
      <c r="D521" t="s">
        <v>4393</v>
      </c>
      <c r="E521" t="s">
        <v>4394</v>
      </c>
      <c r="F521">
        <v>1960</v>
      </c>
      <c r="G521" t="s">
        <v>1045</v>
      </c>
      <c r="H521" t="s">
        <v>1046</v>
      </c>
      <c r="I521" t="s">
        <v>4395</v>
      </c>
      <c r="J521" t="s">
        <v>35</v>
      </c>
      <c r="K521" t="s">
        <v>6</v>
      </c>
      <c r="L521" t="s">
        <v>1083</v>
      </c>
      <c r="M521" t="s">
        <v>1084</v>
      </c>
      <c r="N521" t="s">
        <v>1084</v>
      </c>
      <c r="O521">
        <v>6</v>
      </c>
      <c r="R521" t="s">
        <v>1050</v>
      </c>
      <c r="W521" t="s">
        <v>1050</v>
      </c>
      <c r="Z521" t="s">
        <v>1050</v>
      </c>
      <c r="AB521" t="s">
        <v>4396</v>
      </c>
      <c r="AC521" t="s">
        <v>4396</v>
      </c>
      <c r="AD521">
        <v>17</v>
      </c>
      <c r="AE521">
        <v>0</v>
      </c>
      <c r="AF521">
        <v>3.8219920054912999E-3</v>
      </c>
      <c r="AG521">
        <v>2378</v>
      </c>
      <c r="AH521">
        <v>49</v>
      </c>
      <c r="AI521">
        <v>3.06592221113178E-3</v>
      </c>
      <c r="AJ521" t="s">
        <v>1052</v>
      </c>
      <c r="AK521" t="s">
        <v>1063</v>
      </c>
      <c r="AL521" t="b">
        <v>0</v>
      </c>
    </row>
    <row r="522" spans="1:38" x14ac:dyDescent="0.2">
      <c r="A522">
        <v>596</v>
      </c>
      <c r="B522" t="s">
        <v>843</v>
      </c>
      <c r="C522" t="s">
        <v>844</v>
      </c>
      <c r="D522" t="s">
        <v>4397</v>
      </c>
      <c r="E522" t="s">
        <v>4398</v>
      </c>
      <c r="F522">
        <v>2000</v>
      </c>
      <c r="G522" t="s">
        <v>1045</v>
      </c>
      <c r="H522" t="s">
        <v>1046</v>
      </c>
      <c r="I522" t="s">
        <v>604</v>
      </c>
      <c r="J522" t="s">
        <v>364</v>
      </c>
      <c r="K522" t="s">
        <v>6</v>
      </c>
      <c r="L522" t="s">
        <v>1106</v>
      </c>
      <c r="M522" t="s">
        <v>1107</v>
      </c>
      <c r="N522" t="s">
        <v>3771</v>
      </c>
      <c r="O522">
        <v>57</v>
      </c>
      <c r="P522">
        <v>41945208</v>
      </c>
      <c r="Q522">
        <v>8</v>
      </c>
      <c r="R522" t="s">
        <v>4399</v>
      </c>
      <c r="W522" t="s">
        <v>1050</v>
      </c>
      <c r="Z522" t="s">
        <v>1050</v>
      </c>
      <c r="AB522" t="s">
        <v>4400</v>
      </c>
      <c r="AC522" t="s">
        <v>4401</v>
      </c>
      <c r="AD522">
        <v>9</v>
      </c>
      <c r="AE522">
        <v>0.22222222222222199</v>
      </c>
      <c r="AF522">
        <v>1.92540951690594E-3</v>
      </c>
      <c r="AG522">
        <v>3524</v>
      </c>
      <c r="AH522">
        <v>8</v>
      </c>
      <c r="AI522">
        <v>1.8286324942659699E-3</v>
      </c>
      <c r="AJ522" t="s">
        <v>1052</v>
      </c>
      <c r="AK522" t="s">
        <v>1053</v>
      </c>
      <c r="AL522" t="b">
        <v>0</v>
      </c>
    </row>
    <row r="523" spans="1:38" x14ac:dyDescent="0.2">
      <c r="A523">
        <v>597</v>
      </c>
      <c r="B523" t="s">
        <v>4402</v>
      </c>
      <c r="C523" t="s">
        <v>4403</v>
      </c>
      <c r="D523" t="s">
        <v>4404</v>
      </c>
      <c r="E523" t="s">
        <v>4405</v>
      </c>
      <c r="F523">
        <v>1995</v>
      </c>
      <c r="G523" t="s">
        <v>1089</v>
      </c>
      <c r="H523" t="s">
        <v>1046</v>
      </c>
      <c r="I523" t="s">
        <v>4406</v>
      </c>
      <c r="J523" t="s">
        <v>2558</v>
      </c>
      <c r="K523" t="s">
        <v>38</v>
      </c>
      <c r="L523" t="s">
        <v>1059</v>
      </c>
      <c r="M523" t="s">
        <v>1060</v>
      </c>
      <c r="N523" t="s">
        <v>1243</v>
      </c>
      <c r="O523">
        <v>6</v>
      </c>
      <c r="R523" t="s">
        <v>1050</v>
      </c>
      <c r="W523" t="s">
        <v>4407</v>
      </c>
      <c r="Z523" t="s">
        <v>1050</v>
      </c>
      <c r="AB523" t="s">
        <v>4408</v>
      </c>
      <c r="AC523" t="s">
        <v>4408</v>
      </c>
      <c r="AD523">
        <v>7</v>
      </c>
      <c r="AE523">
        <v>0.14285714285714199</v>
      </c>
      <c r="AF523">
        <v>1.4052924089439801E-3</v>
      </c>
      <c r="AG523">
        <v>2223</v>
      </c>
      <c r="AH523">
        <v>3</v>
      </c>
      <c r="AI523">
        <v>1.5861909113733599E-3</v>
      </c>
      <c r="AJ523" t="s">
        <v>1052</v>
      </c>
      <c r="AK523" t="s">
        <v>1063</v>
      </c>
      <c r="AL523" t="b">
        <v>0</v>
      </c>
    </row>
    <row r="524" spans="1:38" x14ac:dyDescent="0.2">
      <c r="A524">
        <v>598</v>
      </c>
      <c r="B524" t="s">
        <v>136</v>
      </c>
      <c r="C524" t="s">
        <v>4409</v>
      </c>
      <c r="D524" t="s">
        <v>4410</v>
      </c>
      <c r="E524" t="s">
        <v>4411</v>
      </c>
      <c r="F524">
        <v>1994</v>
      </c>
      <c r="G524" t="s">
        <v>1045</v>
      </c>
      <c r="H524" t="s">
        <v>1046</v>
      </c>
      <c r="I524" t="s">
        <v>137</v>
      </c>
      <c r="J524" t="s">
        <v>50</v>
      </c>
      <c r="K524" t="s">
        <v>16</v>
      </c>
      <c r="L524" t="s">
        <v>1205</v>
      </c>
      <c r="M524" t="s">
        <v>1206</v>
      </c>
      <c r="N524" t="s">
        <v>1548</v>
      </c>
      <c r="O524">
        <v>59</v>
      </c>
      <c r="P524">
        <v>5288207</v>
      </c>
      <c r="Q524">
        <v>1</v>
      </c>
      <c r="R524" t="s">
        <v>4412</v>
      </c>
      <c r="W524" t="s">
        <v>1050</v>
      </c>
      <c r="Z524" t="s">
        <v>1050</v>
      </c>
      <c r="AB524" t="s">
        <v>4413</v>
      </c>
      <c r="AC524" t="s">
        <v>4414</v>
      </c>
      <c r="AD524">
        <v>5</v>
      </c>
      <c r="AE524">
        <v>0</v>
      </c>
      <c r="AF524">
        <v>9.76127142456651E-4</v>
      </c>
      <c r="AG524">
        <v>62</v>
      </c>
      <c r="AH524">
        <v>8</v>
      </c>
      <c r="AI524">
        <v>9.8539258014777409E-4</v>
      </c>
      <c r="AJ524" t="s">
        <v>1052</v>
      </c>
      <c r="AK524" t="s">
        <v>1053</v>
      </c>
      <c r="AL524" t="b">
        <v>0</v>
      </c>
    </row>
    <row r="525" spans="1:38" x14ac:dyDescent="0.2">
      <c r="A525">
        <v>599</v>
      </c>
      <c r="B525" t="s">
        <v>724</v>
      </c>
      <c r="C525" t="s">
        <v>725</v>
      </c>
      <c r="D525" t="s">
        <v>4415</v>
      </c>
      <c r="E525" t="s">
        <v>4416</v>
      </c>
      <c r="F525">
        <v>1992</v>
      </c>
      <c r="G525" t="s">
        <v>1089</v>
      </c>
      <c r="H525" t="s">
        <v>1046</v>
      </c>
      <c r="I525" t="s">
        <v>726</v>
      </c>
      <c r="J525" t="s">
        <v>421</v>
      </c>
      <c r="K525" t="s">
        <v>14</v>
      </c>
      <c r="L525" t="s">
        <v>1096</v>
      </c>
      <c r="M525" t="s">
        <v>1097</v>
      </c>
      <c r="N525" t="s">
        <v>1098</v>
      </c>
      <c r="O525">
        <v>13</v>
      </c>
      <c r="R525" t="s">
        <v>1050</v>
      </c>
      <c r="S525">
        <v>156666</v>
      </c>
      <c r="T525">
        <v>1</v>
      </c>
      <c r="U525">
        <v>51132205</v>
      </c>
      <c r="V525">
        <v>1</v>
      </c>
      <c r="W525" t="s">
        <v>4417</v>
      </c>
      <c r="Z525" t="s">
        <v>1050</v>
      </c>
      <c r="AA525" t="s">
        <v>9</v>
      </c>
      <c r="AB525" t="s">
        <v>4418</v>
      </c>
      <c r="AC525" t="s">
        <v>4419</v>
      </c>
      <c r="AD525">
        <v>2</v>
      </c>
      <c r="AE525">
        <v>0.5</v>
      </c>
      <c r="AF525">
        <v>3.8774043407463498E-4</v>
      </c>
      <c r="AG525">
        <v>5491</v>
      </c>
      <c r="AH525">
        <v>0</v>
      </c>
      <c r="AI525">
        <v>5.8108652700210501E-4</v>
      </c>
      <c r="AJ525" t="s">
        <v>1052</v>
      </c>
      <c r="AK525" t="s">
        <v>1063</v>
      </c>
      <c r="AL525" t="b">
        <v>0</v>
      </c>
    </row>
    <row r="526" spans="1:38" x14ac:dyDescent="0.2">
      <c r="A526">
        <v>600</v>
      </c>
      <c r="B526" t="s">
        <v>4420</v>
      </c>
      <c r="C526" t="s">
        <v>4421</v>
      </c>
      <c r="D526" t="s">
        <v>4422</v>
      </c>
      <c r="E526" t="s">
        <v>4423</v>
      </c>
      <c r="F526">
        <v>1949</v>
      </c>
      <c r="G526" t="s">
        <v>1089</v>
      </c>
      <c r="H526" t="s">
        <v>1046</v>
      </c>
      <c r="I526" t="s">
        <v>4025</v>
      </c>
      <c r="K526" t="s">
        <v>1799</v>
      </c>
      <c r="L526" t="s">
        <v>1059</v>
      </c>
      <c r="M526" t="s">
        <v>1060</v>
      </c>
      <c r="N526" t="s">
        <v>1090</v>
      </c>
      <c r="O526">
        <v>44</v>
      </c>
      <c r="R526" t="s">
        <v>1050</v>
      </c>
      <c r="W526" t="s">
        <v>4424</v>
      </c>
      <c r="Z526" t="s">
        <v>1050</v>
      </c>
      <c r="AB526" t="s">
        <v>4425</v>
      </c>
      <c r="AC526" t="s">
        <v>4425</v>
      </c>
      <c r="AD526">
        <v>8</v>
      </c>
      <c r="AE526">
        <v>0</v>
      </c>
      <c r="AF526">
        <v>1.8723465176573701E-3</v>
      </c>
      <c r="AG526">
        <v>35</v>
      </c>
      <c r="AH526">
        <v>19</v>
      </c>
      <c r="AI526">
        <v>1.7978775181463299E-3</v>
      </c>
      <c r="AJ526" t="s">
        <v>1052</v>
      </c>
      <c r="AK526" t="s">
        <v>1063</v>
      </c>
      <c r="AL526" t="b">
        <v>0</v>
      </c>
    </row>
    <row r="527" spans="1:38" x14ac:dyDescent="0.2">
      <c r="A527">
        <v>602</v>
      </c>
      <c r="B527" t="s">
        <v>564</v>
      </c>
      <c r="C527" t="s">
        <v>565</v>
      </c>
      <c r="D527" t="s">
        <v>4426</v>
      </c>
      <c r="E527" t="s">
        <v>4427</v>
      </c>
      <c r="F527">
        <v>2011</v>
      </c>
      <c r="G527" t="s">
        <v>1045</v>
      </c>
      <c r="H527" t="s">
        <v>1046</v>
      </c>
      <c r="I527" t="s">
        <v>566</v>
      </c>
      <c r="J527" t="s">
        <v>15</v>
      </c>
      <c r="K527" t="s">
        <v>16</v>
      </c>
      <c r="L527" t="s">
        <v>1059</v>
      </c>
      <c r="M527" t="s">
        <v>1060</v>
      </c>
      <c r="N527" t="s">
        <v>1896</v>
      </c>
      <c r="O527">
        <v>3</v>
      </c>
      <c r="P527">
        <v>18089211</v>
      </c>
      <c r="Q527">
        <v>9</v>
      </c>
      <c r="R527" t="s">
        <v>1050</v>
      </c>
      <c r="S527">
        <v>1250000</v>
      </c>
      <c r="T527">
        <v>4</v>
      </c>
      <c r="W527" t="s">
        <v>1050</v>
      </c>
      <c r="Z527" t="s">
        <v>1050</v>
      </c>
      <c r="AB527" t="s">
        <v>4428</v>
      </c>
      <c r="AC527" t="s">
        <v>4429</v>
      </c>
      <c r="AD527">
        <v>6</v>
      </c>
      <c r="AE527">
        <v>0</v>
      </c>
      <c r="AF527">
        <v>1.48681010929895E-3</v>
      </c>
      <c r="AG527">
        <v>666</v>
      </c>
      <c r="AH527">
        <v>7</v>
      </c>
      <c r="AI527">
        <v>1.5451118222909201E-3</v>
      </c>
      <c r="AJ527" t="s">
        <v>1052</v>
      </c>
      <c r="AK527" t="s">
        <v>1063</v>
      </c>
      <c r="AL527" t="b">
        <v>0</v>
      </c>
    </row>
    <row r="528" spans="1:38" x14ac:dyDescent="0.2">
      <c r="A528">
        <v>603</v>
      </c>
      <c r="B528" s="2" t="s">
        <v>4430</v>
      </c>
      <c r="C528" t="s">
        <v>4431</v>
      </c>
      <c r="D528" t="s">
        <v>4432</v>
      </c>
      <c r="E528" t="s">
        <v>4433</v>
      </c>
      <c r="F528">
        <v>2003</v>
      </c>
      <c r="G528" t="s">
        <v>1045</v>
      </c>
      <c r="H528" t="s">
        <v>1095</v>
      </c>
      <c r="I528" t="s">
        <v>4434</v>
      </c>
      <c r="J528" t="s">
        <v>4435</v>
      </c>
      <c r="K528" t="s">
        <v>14</v>
      </c>
      <c r="L528" t="s">
        <v>1106</v>
      </c>
      <c r="M528" t="s">
        <v>1107</v>
      </c>
      <c r="N528" t="s">
        <v>2324</v>
      </c>
      <c r="O528">
        <v>11</v>
      </c>
      <c r="R528" t="s">
        <v>1050</v>
      </c>
      <c r="W528" t="s">
        <v>1050</v>
      </c>
      <c r="X528">
        <v>127728548</v>
      </c>
      <c r="Y528">
        <v>1</v>
      </c>
      <c r="Z528" t="s">
        <v>4436</v>
      </c>
      <c r="AA528" t="s">
        <v>305</v>
      </c>
      <c r="AB528" t="s">
        <v>4437</v>
      </c>
      <c r="AC528" t="s">
        <v>4438</v>
      </c>
      <c r="AD528">
        <v>5</v>
      </c>
      <c r="AE528">
        <v>0</v>
      </c>
      <c r="AF528">
        <v>1.1143398824262601E-3</v>
      </c>
      <c r="AG528">
        <v>441</v>
      </c>
      <c r="AH528">
        <v>8</v>
      </c>
      <c r="AI528">
        <v>1.4116188573072E-3</v>
      </c>
      <c r="AJ528" t="s">
        <v>1052</v>
      </c>
      <c r="AK528" t="s">
        <v>1053</v>
      </c>
      <c r="AL528" t="b">
        <v>0</v>
      </c>
    </row>
    <row r="529" spans="1:38" x14ac:dyDescent="0.2">
      <c r="A529">
        <v>604</v>
      </c>
      <c r="B529" t="s">
        <v>909</v>
      </c>
      <c r="C529" t="s">
        <v>910</v>
      </c>
      <c r="D529" t="s">
        <v>4439</v>
      </c>
      <c r="E529" t="s">
        <v>4440</v>
      </c>
      <c r="F529">
        <v>2005</v>
      </c>
      <c r="G529" t="s">
        <v>1045</v>
      </c>
      <c r="H529" t="s">
        <v>1046</v>
      </c>
      <c r="I529" t="s">
        <v>911</v>
      </c>
      <c r="J529" t="s">
        <v>19</v>
      </c>
      <c r="K529" t="s">
        <v>6</v>
      </c>
      <c r="L529" t="s">
        <v>1047</v>
      </c>
      <c r="M529" t="s">
        <v>1048</v>
      </c>
      <c r="N529" t="s">
        <v>1049</v>
      </c>
      <c r="O529">
        <v>59</v>
      </c>
      <c r="P529">
        <v>21730000</v>
      </c>
      <c r="Q529">
        <v>8</v>
      </c>
      <c r="R529" t="s">
        <v>4441</v>
      </c>
      <c r="W529" t="s">
        <v>1050</v>
      </c>
      <c r="Z529" t="s">
        <v>1050</v>
      </c>
      <c r="AB529" t="s">
        <v>4442</v>
      </c>
      <c r="AC529" t="s">
        <v>4443</v>
      </c>
      <c r="AD529">
        <v>14</v>
      </c>
      <c r="AE529">
        <v>0</v>
      </c>
      <c r="AF529">
        <v>3.3705146841403601E-3</v>
      </c>
      <c r="AG529">
        <v>1374</v>
      </c>
      <c r="AH529">
        <v>27</v>
      </c>
      <c r="AI529">
        <v>2.65799849541251E-3</v>
      </c>
      <c r="AJ529" t="s">
        <v>1052</v>
      </c>
      <c r="AK529" t="s">
        <v>1053</v>
      </c>
      <c r="AL529" t="b">
        <v>0</v>
      </c>
    </row>
    <row r="530" spans="1:38" x14ac:dyDescent="0.2">
      <c r="A530">
        <v>605</v>
      </c>
      <c r="B530" t="s">
        <v>4444</v>
      </c>
      <c r="C530" t="s">
        <v>4445</v>
      </c>
      <c r="D530" t="s">
        <v>4446</v>
      </c>
      <c r="E530" t="s">
        <v>4447</v>
      </c>
      <c r="G530" t="s">
        <v>1045</v>
      </c>
      <c r="H530" t="s">
        <v>1095</v>
      </c>
      <c r="I530" t="s">
        <v>30</v>
      </c>
      <c r="J530" t="s">
        <v>31</v>
      </c>
      <c r="K530" t="s">
        <v>16</v>
      </c>
      <c r="L530" t="s">
        <v>1122</v>
      </c>
      <c r="M530" t="s">
        <v>1123</v>
      </c>
      <c r="N530" t="s">
        <v>1124</v>
      </c>
      <c r="O530">
        <v>1</v>
      </c>
      <c r="R530" t="s">
        <v>1050</v>
      </c>
      <c r="T530">
        <v>2</v>
      </c>
      <c r="W530" t="s">
        <v>1050</v>
      </c>
      <c r="Z530" t="s">
        <v>4448</v>
      </c>
      <c r="AB530" t="s">
        <v>4449</v>
      </c>
      <c r="AC530" t="s">
        <v>4449</v>
      </c>
      <c r="AD530">
        <v>12</v>
      </c>
      <c r="AE530">
        <v>0</v>
      </c>
      <c r="AF530">
        <v>2.72122767848501E-3</v>
      </c>
      <c r="AG530">
        <v>920</v>
      </c>
      <c r="AH530">
        <v>32</v>
      </c>
      <c r="AI530">
        <v>2.3583518430010698E-3</v>
      </c>
      <c r="AJ530" t="s">
        <v>1052</v>
      </c>
      <c r="AK530" t="s">
        <v>1053</v>
      </c>
      <c r="AL530" t="b">
        <v>0</v>
      </c>
    </row>
    <row r="531" spans="1:38" x14ac:dyDescent="0.2">
      <c r="A531">
        <v>606</v>
      </c>
      <c r="B531" t="s">
        <v>295</v>
      </c>
      <c r="C531" t="s">
        <v>296</v>
      </c>
      <c r="D531" t="s">
        <v>4450</v>
      </c>
      <c r="E531" t="s">
        <v>4451</v>
      </c>
      <c r="F531">
        <v>1999</v>
      </c>
      <c r="G531" t="s">
        <v>1045</v>
      </c>
      <c r="H531" t="s">
        <v>1095</v>
      </c>
      <c r="I531" t="s">
        <v>20</v>
      </c>
      <c r="J531" t="s">
        <v>21</v>
      </c>
      <c r="K531" t="s">
        <v>18</v>
      </c>
      <c r="L531" t="s">
        <v>1047</v>
      </c>
      <c r="M531" t="s">
        <v>1048</v>
      </c>
      <c r="N531" t="s">
        <v>1049</v>
      </c>
      <c r="O531">
        <v>55</v>
      </c>
      <c r="Q531">
        <v>1</v>
      </c>
      <c r="R531" t="s">
        <v>1050</v>
      </c>
      <c r="S531">
        <v>44400392</v>
      </c>
      <c r="T531">
        <v>6</v>
      </c>
      <c r="W531" t="s">
        <v>1050</v>
      </c>
      <c r="X531">
        <v>2659221</v>
      </c>
      <c r="Y531">
        <v>1</v>
      </c>
      <c r="Z531" t="s">
        <v>4452</v>
      </c>
      <c r="AA531" t="s">
        <v>305</v>
      </c>
      <c r="AB531" t="s">
        <v>4453</v>
      </c>
      <c r="AC531" t="s">
        <v>4454</v>
      </c>
      <c r="AD531">
        <v>12</v>
      </c>
      <c r="AE531">
        <v>0</v>
      </c>
      <c r="AF531">
        <v>3.4058148786696098E-3</v>
      </c>
      <c r="AG531">
        <v>3339</v>
      </c>
      <c r="AH531">
        <v>29</v>
      </c>
      <c r="AI531">
        <v>2.5838276528363899E-3</v>
      </c>
      <c r="AJ531" t="s">
        <v>1052</v>
      </c>
      <c r="AK531" t="s">
        <v>1053</v>
      </c>
      <c r="AL531" t="b">
        <v>0</v>
      </c>
    </row>
    <row r="532" spans="1:38" x14ac:dyDescent="0.2">
      <c r="A532">
        <v>607</v>
      </c>
      <c r="B532" t="s">
        <v>4455</v>
      </c>
      <c r="C532" t="s">
        <v>4456</v>
      </c>
      <c r="D532" t="s">
        <v>4457</v>
      </c>
      <c r="E532" t="s">
        <v>4458</v>
      </c>
      <c r="F532">
        <v>1994</v>
      </c>
      <c r="G532" t="s">
        <v>1045</v>
      </c>
      <c r="H532" t="s">
        <v>1046</v>
      </c>
      <c r="I532" t="s">
        <v>4459</v>
      </c>
      <c r="K532" t="s">
        <v>3191</v>
      </c>
      <c r="L532" t="s">
        <v>1096</v>
      </c>
      <c r="M532" t="s">
        <v>1097</v>
      </c>
      <c r="N532" t="s">
        <v>3273</v>
      </c>
      <c r="O532">
        <v>12</v>
      </c>
      <c r="R532" t="s">
        <v>1050</v>
      </c>
      <c r="T532">
        <v>1</v>
      </c>
      <c r="W532" t="s">
        <v>1050</v>
      </c>
      <c r="Z532" t="s">
        <v>1050</v>
      </c>
      <c r="AB532" t="s">
        <v>4460</v>
      </c>
      <c r="AC532" t="s">
        <v>4461</v>
      </c>
      <c r="AD532">
        <v>5</v>
      </c>
      <c r="AE532">
        <v>0</v>
      </c>
      <c r="AF532">
        <v>9.6147489463161004E-4</v>
      </c>
      <c r="AG532">
        <v>3126</v>
      </c>
      <c r="AH532">
        <v>0</v>
      </c>
      <c r="AI532">
        <v>1.47036289776558E-3</v>
      </c>
      <c r="AJ532" t="s">
        <v>1052</v>
      </c>
      <c r="AK532" t="s">
        <v>1063</v>
      </c>
      <c r="AL532" t="b">
        <v>0</v>
      </c>
    </row>
    <row r="533" spans="1:38" x14ac:dyDescent="0.2">
      <c r="A533">
        <v>608</v>
      </c>
      <c r="B533" t="s">
        <v>4462</v>
      </c>
      <c r="C533" t="s">
        <v>4463</v>
      </c>
      <c r="D533" t="s">
        <v>4464</v>
      </c>
      <c r="E533" t="s">
        <v>4465</v>
      </c>
      <c r="F533">
        <v>1978</v>
      </c>
      <c r="G533" t="s">
        <v>1089</v>
      </c>
      <c r="H533" t="s">
        <v>1046</v>
      </c>
      <c r="I533" t="s">
        <v>4466</v>
      </c>
      <c r="J533" t="s">
        <v>4467</v>
      </c>
      <c r="K533" t="s">
        <v>43</v>
      </c>
      <c r="L533" t="s">
        <v>1106</v>
      </c>
      <c r="M533" t="s">
        <v>1107</v>
      </c>
      <c r="N533" t="s">
        <v>1851</v>
      </c>
      <c r="O533">
        <v>59</v>
      </c>
      <c r="R533" t="s">
        <v>1050</v>
      </c>
      <c r="V533">
        <v>1</v>
      </c>
      <c r="W533" t="s">
        <v>4468</v>
      </c>
      <c r="Z533" t="s">
        <v>1050</v>
      </c>
      <c r="AA533" t="s">
        <v>9</v>
      </c>
      <c r="AB533" t="s">
        <v>4469</v>
      </c>
      <c r="AC533" t="s">
        <v>4469</v>
      </c>
      <c r="AD533">
        <v>5</v>
      </c>
      <c r="AE533">
        <v>0</v>
      </c>
      <c r="AF533">
        <v>1.03294867351009E-3</v>
      </c>
      <c r="AG533">
        <v>1837</v>
      </c>
      <c r="AH533">
        <v>1</v>
      </c>
      <c r="AI533">
        <v>1.3469345736708399E-3</v>
      </c>
      <c r="AJ533" t="s">
        <v>1052</v>
      </c>
      <c r="AK533" t="s">
        <v>1053</v>
      </c>
      <c r="AL533" t="b">
        <v>0</v>
      </c>
    </row>
    <row r="534" spans="1:38" x14ac:dyDescent="0.2">
      <c r="A534">
        <v>609</v>
      </c>
      <c r="B534" t="s">
        <v>548</v>
      </c>
      <c r="C534" t="s">
        <v>549</v>
      </c>
      <c r="D534" t="s">
        <v>4470</v>
      </c>
      <c r="E534" t="s">
        <v>4471</v>
      </c>
      <c r="F534">
        <v>2013</v>
      </c>
      <c r="G534" t="s">
        <v>1045</v>
      </c>
      <c r="H534" t="s">
        <v>1046</v>
      </c>
      <c r="I534" t="s">
        <v>270</v>
      </c>
      <c r="J534" t="s">
        <v>269</v>
      </c>
      <c r="K534" t="s">
        <v>6</v>
      </c>
      <c r="L534" t="s">
        <v>1221</v>
      </c>
      <c r="M534" t="s">
        <v>1222</v>
      </c>
      <c r="N534" t="s">
        <v>1223</v>
      </c>
      <c r="O534">
        <v>54</v>
      </c>
      <c r="P534">
        <v>31050000</v>
      </c>
      <c r="Q534">
        <v>4</v>
      </c>
      <c r="R534" t="s">
        <v>4472</v>
      </c>
      <c r="W534" t="s">
        <v>1050</v>
      </c>
      <c r="Z534" t="s">
        <v>1050</v>
      </c>
      <c r="AB534" t="s">
        <v>4473</v>
      </c>
      <c r="AC534" t="s">
        <v>4474</v>
      </c>
      <c r="AD534">
        <v>8</v>
      </c>
      <c r="AE534">
        <v>0.375</v>
      </c>
      <c r="AF534">
        <v>1.88777135509791E-3</v>
      </c>
      <c r="AG534">
        <v>4624</v>
      </c>
      <c r="AH534">
        <v>12</v>
      </c>
      <c r="AI534">
        <v>2.0104923906710099E-3</v>
      </c>
      <c r="AJ534" t="s">
        <v>1052</v>
      </c>
      <c r="AK534" t="s">
        <v>1135</v>
      </c>
      <c r="AL534" t="b">
        <v>0</v>
      </c>
    </row>
    <row r="535" spans="1:38" x14ac:dyDescent="0.2">
      <c r="A535">
        <v>610</v>
      </c>
      <c r="B535" t="s">
        <v>4475</v>
      </c>
      <c r="C535" t="s">
        <v>4476</v>
      </c>
      <c r="D535" t="s">
        <v>4477</v>
      </c>
      <c r="E535" t="s">
        <v>4478</v>
      </c>
      <c r="F535">
        <v>2000</v>
      </c>
      <c r="G535" t="s">
        <v>1045</v>
      </c>
      <c r="H535" t="s">
        <v>1046</v>
      </c>
      <c r="I535" t="s">
        <v>4479</v>
      </c>
      <c r="J535" t="s">
        <v>312</v>
      </c>
      <c r="K535" t="s">
        <v>14</v>
      </c>
      <c r="L535" t="s">
        <v>1074</v>
      </c>
      <c r="M535" t="s">
        <v>1075</v>
      </c>
      <c r="N535" t="s">
        <v>1993</v>
      </c>
      <c r="O535">
        <v>12</v>
      </c>
      <c r="R535" t="s">
        <v>1050</v>
      </c>
      <c r="W535" t="s">
        <v>1050</v>
      </c>
      <c r="Z535" t="s">
        <v>1050</v>
      </c>
      <c r="AB535" t="s">
        <v>4480</v>
      </c>
      <c r="AC535" t="s">
        <v>4480</v>
      </c>
      <c r="AD535">
        <v>9</v>
      </c>
      <c r="AE535">
        <v>0.55555555555555503</v>
      </c>
      <c r="AF535">
        <v>2.0798336019309501E-3</v>
      </c>
      <c r="AG535">
        <v>3825</v>
      </c>
      <c r="AH535">
        <v>13</v>
      </c>
      <c r="AI535">
        <v>2.05577380389602E-3</v>
      </c>
      <c r="AJ535" t="s">
        <v>1052</v>
      </c>
      <c r="AK535" t="s">
        <v>1053</v>
      </c>
      <c r="AL535" t="b">
        <v>0</v>
      </c>
    </row>
    <row r="536" spans="1:38" x14ac:dyDescent="0.2">
      <c r="A536">
        <v>611</v>
      </c>
      <c r="B536" t="s">
        <v>4481</v>
      </c>
      <c r="C536" t="s">
        <v>4482</v>
      </c>
      <c r="D536" t="s">
        <v>4483</v>
      </c>
      <c r="E536" t="s">
        <v>4484</v>
      </c>
      <c r="F536">
        <v>1952</v>
      </c>
      <c r="G536" t="s">
        <v>1045</v>
      </c>
      <c r="H536" t="s">
        <v>1095</v>
      </c>
      <c r="I536" t="s">
        <v>116</v>
      </c>
      <c r="K536" t="s">
        <v>51</v>
      </c>
      <c r="L536" t="s">
        <v>1221</v>
      </c>
      <c r="M536" t="s">
        <v>1222</v>
      </c>
      <c r="N536" t="s">
        <v>1585</v>
      </c>
      <c r="O536">
        <v>12</v>
      </c>
      <c r="R536" t="s">
        <v>1050</v>
      </c>
      <c r="S536">
        <v>760013968</v>
      </c>
      <c r="T536">
        <v>4</v>
      </c>
      <c r="W536" t="s">
        <v>1050</v>
      </c>
      <c r="Z536" t="s">
        <v>4485</v>
      </c>
      <c r="AB536" t="s">
        <v>4486</v>
      </c>
      <c r="AC536" t="s">
        <v>4487</v>
      </c>
      <c r="AD536">
        <v>2</v>
      </c>
      <c r="AE536">
        <v>0</v>
      </c>
      <c r="AF536">
        <v>4.1356068919314899E-4</v>
      </c>
      <c r="AG536">
        <v>0</v>
      </c>
      <c r="AH536">
        <v>1</v>
      </c>
      <c r="AI536">
        <v>6.33938179860531E-4</v>
      </c>
      <c r="AJ536" t="s">
        <v>1052</v>
      </c>
      <c r="AK536" t="s">
        <v>1135</v>
      </c>
      <c r="AL536" t="b">
        <v>0</v>
      </c>
    </row>
    <row r="537" spans="1:38" x14ac:dyDescent="0.2">
      <c r="A537">
        <v>612</v>
      </c>
      <c r="B537" t="s">
        <v>839</v>
      </c>
      <c r="C537" t="s">
        <v>840</v>
      </c>
      <c r="D537" t="s">
        <v>4488</v>
      </c>
      <c r="E537" t="s">
        <v>4489</v>
      </c>
      <c r="F537">
        <v>1998</v>
      </c>
      <c r="G537" t="s">
        <v>1089</v>
      </c>
      <c r="H537" t="s">
        <v>1046</v>
      </c>
      <c r="I537" t="s">
        <v>841</v>
      </c>
      <c r="J537" t="s">
        <v>269</v>
      </c>
      <c r="K537" t="s">
        <v>6</v>
      </c>
      <c r="L537" t="s">
        <v>1059</v>
      </c>
      <c r="M537" t="s">
        <v>1060</v>
      </c>
      <c r="N537" t="s">
        <v>1061</v>
      </c>
      <c r="O537">
        <v>13</v>
      </c>
      <c r="R537" t="s">
        <v>1050</v>
      </c>
      <c r="U537">
        <v>104500000</v>
      </c>
      <c r="V537">
        <v>1</v>
      </c>
      <c r="W537" t="s">
        <v>4490</v>
      </c>
      <c r="Z537" t="s">
        <v>1050</v>
      </c>
      <c r="AA537" t="s">
        <v>9</v>
      </c>
      <c r="AB537" t="s">
        <v>4491</v>
      </c>
      <c r="AC537" t="s">
        <v>4492</v>
      </c>
      <c r="AD537">
        <v>7</v>
      </c>
      <c r="AE537">
        <v>0.14285714285714199</v>
      </c>
      <c r="AF537">
        <v>1.47855405209719E-3</v>
      </c>
      <c r="AG537">
        <v>3174</v>
      </c>
      <c r="AH537">
        <v>5</v>
      </c>
      <c r="AI537">
        <v>1.4827616743283199E-3</v>
      </c>
      <c r="AJ537" t="s">
        <v>1052</v>
      </c>
      <c r="AK537" t="s">
        <v>1063</v>
      </c>
      <c r="AL537" t="b">
        <v>0</v>
      </c>
    </row>
    <row r="538" spans="1:38" x14ac:dyDescent="0.2">
      <c r="A538">
        <v>613</v>
      </c>
      <c r="B538" t="s">
        <v>4493</v>
      </c>
      <c r="C538" t="s">
        <v>4494</v>
      </c>
      <c r="D538" t="s">
        <v>4495</v>
      </c>
      <c r="E538" t="s">
        <v>4496</v>
      </c>
      <c r="F538">
        <v>2001</v>
      </c>
      <c r="G538" t="s">
        <v>1045</v>
      </c>
      <c r="H538" t="s">
        <v>1046</v>
      </c>
      <c r="I538" t="s">
        <v>4497</v>
      </c>
      <c r="J538" t="s">
        <v>19</v>
      </c>
      <c r="K538" t="s">
        <v>6</v>
      </c>
      <c r="L538" t="s">
        <v>1122</v>
      </c>
      <c r="M538" t="s">
        <v>1123</v>
      </c>
      <c r="N538" t="s">
        <v>1389</v>
      </c>
      <c r="O538">
        <v>59</v>
      </c>
      <c r="R538" t="s">
        <v>1050</v>
      </c>
      <c r="V538">
        <v>1</v>
      </c>
      <c r="W538" t="s">
        <v>1050</v>
      </c>
      <c r="Z538" t="s">
        <v>1050</v>
      </c>
      <c r="AA538" t="s">
        <v>9</v>
      </c>
      <c r="AB538" t="s">
        <v>4498</v>
      </c>
      <c r="AC538" t="s">
        <v>4498</v>
      </c>
      <c r="AD538">
        <v>5</v>
      </c>
      <c r="AE538">
        <v>0</v>
      </c>
      <c r="AF538">
        <v>1.0537446194495599E-3</v>
      </c>
      <c r="AG538">
        <v>1037</v>
      </c>
      <c r="AH538">
        <v>3</v>
      </c>
      <c r="AI538">
        <v>1.2358513789497701E-3</v>
      </c>
      <c r="AJ538" t="s">
        <v>1052</v>
      </c>
      <c r="AK538" t="s">
        <v>1053</v>
      </c>
      <c r="AL538" t="b">
        <v>0</v>
      </c>
    </row>
    <row r="539" spans="1:38" x14ac:dyDescent="0.2">
      <c r="A539">
        <v>614</v>
      </c>
      <c r="B539" t="s">
        <v>138</v>
      </c>
      <c r="C539" t="s">
        <v>139</v>
      </c>
      <c r="D539" t="s">
        <v>4499</v>
      </c>
      <c r="E539" t="s">
        <v>4500</v>
      </c>
      <c r="F539">
        <v>1970</v>
      </c>
      <c r="G539" t="s">
        <v>1089</v>
      </c>
      <c r="H539" t="s">
        <v>1046</v>
      </c>
      <c r="I539" t="s">
        <v>140</v>
      </c>
      <c r="J539" t="s">
        <v>48</v>
      </c>
      <c r="K539" t="s">
        <v>6</v>
      </c>
      <c r="L539" t="s">
        <v>1221</v>
      </c>
      <c r="M539" t="s">
        <v>1222</v>
      </c>
      <c r="N539" t="s">
        <v>1585</v>
      </c>
      <c r="O539">
        <v>33</v>
      </c>
      <c r="R539" t="s">
        <v>1050</v>
      </c>
      <c r="V539">
        <v>1</v>
      </c>
      <c r="W539" t="s">
        <v>1582</v>
      </c>
      <c r="Z539" t="s">
        <v>1050</v>
      </c>
      <c r="AA539" t="s">
        <v>9</v>
      </c>
      <c r="AB539" t="s">
        <v>4501</v>
      </c>
      <c r="AC539" t="s">
        <v>4501</v>
      </c>
      <c r="AD539">
        <v>8</v>
      </c>
      <c r="AE539">
        <v>0</v>
      </c>
      <c r="AF539">
        <v>1.79591793627345E-3</v>
      </c>
      <c r="AG539">
        <v>1092</v>
      </c>
      <c r="AH539">
        <v>17</v>
      </c>
      <c r="AI539">
        <v>1.87720407981862E-3</v>
      </c>
      <c r="AJ539" t="s">
        <v>1052</v>
      </c>
      <c r="AK539" t="s">
        <v>1135</v>
      </c>
      <c r="AL539" t="b">
        <v>0</v>
      </c>
    </row>
    <row r="540" spans="1:38" x14ac:dyDescent="0.2">
      <c r="A540">
        <v>616</v>
      </c>
      <c r="B540" t="s">
        <v>949</v>
      </c>
      <c r="C540" t="s">
        <v>950</v>
      </c>
      <c r="D540" t="s">
        <v>4502</v>
      </c>
      <c r="E540" t="s">
        <v>4503</v>
      </c>
      <c r="F540">
        <v>1977</v>
      </c>
      <c r="G540" t="s">
        <v>1045</v>
      </c>
      <c r="H540" t="s">
        <v>1046</v>
      </c>
      <c r="I540" t="s">
        <v>952</v>
      </c>
      <c r="J540" t="s">
        <v>951</v>
      </c>
      <c r="K540" t="s">
        <v>6</v>
      </c>
      <c r="L540" t="s">
        <v>1083</v>
      </c>
      <c r="M540" t="s">
        <v>1084</v>
      </c>
      <c r="N540" t="s">
        <v>1084</v>
      </c>
      <c r="O540">
        <v>13</v>
      </c>
      <c r="R540" t="s">
        <v>1050</v>
      </c>
      <c r="V540">
        <v>2</v>
      </c>
      <c r="W540" t="s">
        <v>1050</v>
      </c>
      <c r="Z540" t="s">
        <v>1050</v>
      </c>
      <c r="AA540" t="s">
        <v>9</v>
      </c>
      <c r="AB540" t="s">
        <v>4504</v>
      </c>
      <c r="AC540" t="s">
        <v>4504</v>
      </c>
      <c r="AD540">
        <v>9</v>
      </c>
      <c r="AE540">
        <v>0.11111111111111099</v>
      </c>
      <c r="AF540">
        <v>1.9363746159399499E-3</v>
      </c>
      <c r="AG540">
        <v>1287</v>
      </c>
      <c r="AH540">
        <v>14</v>
      </c>
      <c r="AI540">
        <v>1.7870563182793701E-3</v>
      </c>
      <c r="AJ540" t="s">
        <v>1052</v>
      </c>
      <c r="AK540" t="s">
        <v>1063</v>
      </c>
      <c r="AL540" t="b">
        <v>0</v>
      </c>
    </row>
    <row r="541" spans="1:38" x14ac:dyDescent="0.2">
      <c r="A541">
        <v>617</v>
      </c>
      <c r="B541" t="s">
        <v>4505</v>
      </c>
      <c r="C541" t="s">
        <v>4506</v>
      </c>
      <c r="D541" t="s">
        <v>4507</v>
      </c>
      <c r="E541" t="s">
        <v>4508</v>
      </c>
      <c r="F541">
        <v>2002</v>
      </c>
      <c r="G541" t="s">
        <v>1045</v>
      </c>
      <c r="H541" t="s">
        <v>1046</v>
      </c>
      <c r="I541" t="s">
        <v>658</v>
      </c>
      <c r="J541" t="s">
        <v>435</v>
      </c>
      <c r="K541" t="s">
        <v>6</v>
      </c>
      <c r="L541" t="s">
        <v>1122</v>
      </c>
      <c r="M541" t="s">
        <v>1123</v>
      </c>
      <c r="N541" t="s">
        <v>1124</v>
      </c>
      <c r="O541">
        <v>1</v>
      </c>
      <c r="P541">
        <v>506300000</v>
      </c>
      <c r="Q541">
        <v>6</v>
      </c>
      <c r="R541" t="s">
        <v>4509</v>
      </c>
      <c r="T541">
        <v>3</v>
      </c>
      <c r="W541" t="s">
        <v>1050</v>
      </c>
      <c r="Z541" t="s">
        <v>1050</v>
      </c>
      <c r="AB541" t="s">
        <v>4510</v>
      </c>
      <c r="AC541" t="s">
        <v>4511</v>
      </c>
      <c r="AD541">
        <v>7</v>
      </c>
      <c r="AE541">
        <v>0</v>
      </c>
      <c r="AF541">
        <v>1.5346865731757299E-3</v>
      </c>
      <c r="AG541">
        <v>1590</v>
      </c>
      <c r="AH541">
        <v>10</v>
      </c>
      <c r="AI541">
        <v>1.5262873420101501E-3</v>
      </c>
      <c r="AJ541" t="s">
        <v>1052</v>
      </c>
      <c r="AK541" t="s">
        <v>1053</v>
      </c>
      <c r="AL541" t="b">
        <v>0</v>
      </c>
    </row>
    <row r="542" spans="1:38" x14ac:dyDescent="0.2">
      <c r="A542">
        <v>618</v>
      </c>
      <c r="B542" t="s">
        <v>594</v>
      </c>
      <c r="C542" t="s">
        <v>595</v>
      </c>
      <c r="D542" t="s">
        <v>4512</v>
      </c>
      <c r="E542" t="s">
        <v>4513</v>
      </c>
      <c r="F542">
        <v>1997</v>
      </c>
      <c r="G542" t="s">
        <v>1089</v>
      </c>
      <c r="H542" t="s">
        <v>1046</v>
      </c>
      <c r="I542" t="s">
        <v>566</v>
      </c>
      <c r="J542" t="s">
        <v>15</v>
      </c>
      <c r="K542" t="s">
        <v>16</v>
      </c>
      <c r="L542" t="s">
        <v>1158</v>
      </c>
      <c r="M542" t="s">
        <v>1159</v>
      </c>
      <c r="N542" t="s">
        <v>1305</v>
      </c>
      <c r="O542">
        <v>57</v>
      </c>
      <c r="P542">
        <v>22346469</v>
      </c>
      <c r="Q542">
        <v>2</v>
      </c>
      <c r="R542" t="s">
        <v>4514</v>
      </c>
      <c r="T542">
        <v>2</v>
      </c>
      <c r="U542">
        <v>129999207</v>
      </c>
      <c r="V542">
        <v>1</v>
      </c>
      <c r="W542" t="s">
        <v>4515</v>
      </c>
      <c r="Z542" t="s">
        <v>1050</v>
      </c>
      <c r="AA542" t="s">
        <v>9</v>
      </c>
      <c r="AB542" t="s">
        <v>4516</v>
      </c>
      <c r="AC542" t="s">
        <v>4517</v>
      </c>
      <c r="AD542">
        <v>6</v>
      </c>
      <c r="AE542">
        <v>0</v>
      </c>
      <c r="AF542">
        <v>1.30688601883693E-3</v>
      </c>
      <c r="AG542">
        <v>311</v>
      </c>
      <c r="AH542">
        <v>10</v>
      </c>
      <c r="AI542">
        <v>1.14647715360567E-3</v>
      </c>
      <c r="AJ542" t="s">
        <v>1052</v>
      </c>
      <c r="AK542" t="s">
        <v>1053</v>
      </c>
      <c r="AL542" t="b">
        <v>0</v>
      </c>
    </row>
    <row r="543" spans="1:38" x14ac:dyDescent="0.2">
      <c r="A543">
        <v>619</v>
      </c>
      <c r="B543" t="s">
        <v>4518</v>
      </c>
      <c r="C543" t="s">
        <v>4519</v>
      </c>
      <c r="E543" t="s">
        <v>4520</v>
      </c>
      <c r="G543" t="s">
        <v>1635</v>
      </c>
      <c r="H543" t="s">
        <v>1046</v>
      </c>
      <c r="K543" t="s">
        <v>14</v>
      </c>
      <c r="L543" t="s">
        <v>1115</v>
      </c>
      <c r="M543" t="s">
        <v>1116</v>
      </c>
      <c r="N543" t="s">
        <v>1792</v>
      </c>
      <c r="O543">
        <v>13</v>
      </c>
      <c r="R543" t="s">
        <v>1050</v>
      </c>
      <c r="V543">
        <v>1</v>
      </c>
      <c r="W543" t="s">
        <v>4521</v>
      </c>
      <c r="Z543" t="s">
        <v>1050</v>
      </c>
      <c r="AA543" t="s">
        <v>9</v>
      </c>
      <c r="AB543" t="s">
        <v>4522</v>
      </c>
      <c r="AC543" t="s">
        <v>4522</v>
      </c>
      <c r="AD543">
        <v>4</v>
      </c>
      <c r="AE543">
        <v>0.25</v>
      </c>
      <c r="AF543">
        <v>7.9870342616912202E-4</v>
      </c>
      <c r="AG543">
        <v>5614</v>
      </c>
      <c r="AH543">
        <v>0</v>
      </c>
      <c r="AI543">
        <v>1.39048678057393E-3</v>
      </c>
      <c r="AJ543" t="s">
        <v>1052</v>
      </c>
      <c r="AK543" t="s">
        <v>1063</v>
      </c>
      <c r="AL543" t="b">
        <v>0</v>
      </c>
    </row>
    <row r="544" spans="1:38" x14ac:dyDescent="0.2">
      <c r="A544">
        <v>620</v>
      </c>
      <c r="B544" t="s">
        <v>4523</v>
      </c>
      <c r="C544" t="s">
        <v>4524</v>
      </c>
      <c r="D544" t="s">
        <v>4525</v>
      </c>
      <c r="E544" t="s">
        <v>4526</v>
      </c>
      <c r="F544">
        <v>1977</v>
      </c>
      <c r="G544" t="s">
        <v>1045</v>
      </c>
      <c r="H544" t="s">
        <v>1046</v>
      </c>
      <c r="I544" t="s">
        <v>4527</v>
      </c>
      <c r="J544" t="s">
        <v>4528</v>
      </c>
      <c r="K544" t="s">
        <v>16</v>
      </c>
      <c r="L544" t="s">
        <v>1059</v>
      </c>
      <c r="M544" t="s">
        <v>1060</v>
      </c>
      <c r="N544" t="s">
        <v>1531</v>
      </c>
      <c r="O544">
        <v>13</v>
      </c>
      <c r="R544" t="s">
        <v>1050</v>
      </c>
      <c r="T544">
        <v>1</v>
      </c>
      <c r="W544" t="s">
        <v>1050</v>
      </c>
      <c r="Z544" t="s">
        <v>1050</v>
      </c>
      <c r="AB544" t="s">
        <v>4529</v>
      </c>
      <c r="AC544" t="s">
        <v>4529</v>
      </c>
      <c r="AD544">
        <v>5</v>
      </c>
      <c r="AE544">
        <v>0.19999999999999901</v>
      </c>
      <c r="AF544">
        <v>1.01597819714707E-3</v>
      </c>
      <c r="AG544">
        <v>332</v>
      </c>
      <c r="AH544">
        <v>3</v>
      </c>
      <c r="AI544">
        <v>1.2364593036352301E-3</v>
      </c>
      <c r="AJ544" t="s">
        <v>1052</v>
      </c>
      <c r="AK544" t="s">
        <v>1063</v>
      </c>
      <c r="AL544" t="b">
        <v>0</v>
      </c>
    </row>
    <row r="545" spans="1:38" x14ac:dyDescent="0.2">
      <c r="A545">
        <v>621</v>
      </c>
      <c r="B545" t="s">
        <v>400</v>
      </c>
      <c r="C545" t="s">
        <v>401</v>
      </c>
      <c r="D545" t="s">
        <v>4530</v>
      </c>
      <c r="E545" t="s">
        <v>4531</v>
      </c>
      <c r="F545">
        <v>2014</v>
      </c>
      <c r="G545" t="s">
        <v>1045</v>
      </c>
      <c r="H545" t="s">
        <v>1046</v>
      </c>
      <c r="I545" t="s">
        <v>403</v>
      </c>
      <c r="J545" t="s">
        <v>402</v>
      </c>
      <c r="K545" t="s">
        <v>6</v>
      </c>
      <c r="L545" t="s">
        <v>1221</v>
      </c>
      <c r="M545" t="s">
        <v>1222</v>
      </c>
      <c r="N545" t="s">
        <v>1223</v>
      </c>
      <c r="O545">
        <v>54</v>
      </c>
      <c r="P545">
        <v>1200000</v>
      </c>
      <c r="Q545">
        <v>1</v>
      </c>
      <c r="R545" t="s">
        <v>1050</v>
      </c>
      <c r="W545" t="s">
        <v>4532</v>
      </c>
      <c r="Z545" t="s">
        <v>1050</v>
      </c>
      <c r="AB545" t="s">
        <v>4533</v>
      </c>
      <c r="AC545" t="s">
        <v>4534</v>
      </c>
      <c r="AD545">
        <v>7</v>
      </c>
      <c r="AE545">
        <v>0</v>
      </c>
      <c r="AF545">
        <v>1.4579244786237699E-3</v>
      </c>
      <c r="AG545">
        <v>347</v>
      </c>
      <c r="AH545">
        <v>12</v>
      </c>
      <c r="AI545">
        <v>1.67610310565224E-3</v>
      </c>
      <c r="AJ545" t="s">
        <v>1052</v>
      </c>
      <c r="AK545" t="s">
        <v>1135</v>
      </c>
      <c r="AL545" t="b">
        <v>0</v>
      </c>
    </row>
    <row r="546" spans="1:38" x14ac:dyDescent="0.2">
      <c r="A546">
        <v>624</v>
      </c>
      <c r="B546" t="s">
        <v>4535</v>
      </c>
      <c r="C546" t="s">
        <v>4536</v>
      </c>
      <c r="E546" t="s">
        <v>4537</v>
      </c>
      <c r="F546">
        <v>2008</v>
      </c>
      <c r="G546" t="s">
        <v>1045</v>
      </c>
      <c r="H546" t="s">
        <v>1046</v>
      </c>
      <c r="I546" t="s">
        <v>4538</v>
      </c>
      <c r="J546" t="s">
        <v>269</v>
      </c>
      <c r="K546" t="s">
        <v>6</v>
      </c>
      <c r="L546" t="s">
        <v>1130</v>
      </c>
      <c r="M546" t="s">
        <v>1131</v>
      </c>
      <c r="N546" t="s">
        <v>1132</v>
      </c>
      <c r="O546">
        <v>6</v>
      </c>
      <c r="R546" t="s">
        <v>1050</v>
      </c>
      <c r="W546" t="s">
        <v>1050</v>
      </c>
      <c r="Z546" t="s">
        <v>1050</v>
      </c>
      <c r="AB546" t="s">
        <v>4539</v>
      </c>
      <c r="AC546" t="s">
        <v>4539</v>
      </c>
      <c r="AD546">
        <v>10</v>
      </c>
      <c r="AE546">
        <v>0</v>
      </c>
      <c r="AF546">
        <v>2.1981969744293002E-3</v>
      </c>
      <c r="AG546">
        <v>392</v>
      </c>
      <c r="AH546">
        <v>26</v>
      </c>
      <c r="AI546">
        <v>1.8955035519850501E-3</v>
      </c>
      <c r="AJ546" t="s">
        <v>1052</v>
      </c>
      <c r="AK546" t="s">
        <v>1135</v>
      </c>
      <c r="AL546" t="b">
        <v>0</v>
      </c>
    </row>
    <row r="547" spans="1:38" x14ac:dyDescent="0.2">
      <c r="A547">
        <v>625</v>
      </c>
      <c r="B547" t="s">
        <v>4540</v>
      </c>
      <c r="C547" t="s">
        <v>4541</v>
      </c>
      <c r="E547" t="s">
        <v>4542</v>
      </c>
      <c r="F547">
        <v>2000</v>
      </c>
      <c r="G547" t="s">
        <v>1635</v>
      </c>
      <c r="H547" t="s">
        <v>1095</v>
      </c>
      <c r="I547" t="s">
        <v>1438</v>
      </c>
      <c r="J547" t="s">
        <v>32</v>
      </c>
      <c r="K547" t="s">
        <v>16</v>
      </c>
      <c r="L547" t="s">
        <v>1047</v>
      </c>
      <c r="M547" t="s">
        <v>1048</v>
      </c>
      <c r="N547" t="s">
        <v>1049</v>
      </c>
      <c r="O547">
        <v>59</v>
      </c>
      <c r="R547" t="s">
        <v>1050</v>
      </c>
      <c r="V547">
        <v>1</v>
      </c>
      <c r="W547" t="s">
        <v>4543</v>
      </c>
      <c r="X547">
        <v>65000</v>
      </c>
      <c r="Y547">
        <v>1</v>
      </c>
      <c r="Z547" t="s">
        <v>4544</v>
      </c>
      <c r="AA547" t="s">
        <v>9</v>
      </c>
      <c r="AB547" t="s">
        <v>4545</v>
      </c>
      <c r="AC547" t="s">
        <v>4545</v>
      </c>
      <c r="AD547">
        <v>6</v>
      </c>
      <c r="AE547">
        <v>0</v>
      </c>
      <c r="AF547">
        <v>1.29788666313707E-3</v>
      </c>
      <c r="AG547">
        <v>92</v>
      </c>
      <c r="AH547">
        <v>6</v>
      </c>
      <c r="AI547">
        <v>1.15227081897755E-3</v>
      </c>
      <c r="AJ547" t="s">
        <v>1052</v>
      </c>
      <c r="AK547" t="s">
        <v>1053</v>
      </c>
      <c r="AL547" t="b">
        <v>0</v>
      </c>
    </row>
    <row r="548" spans="1:38" x14ac:dyDescent="0.2">
      <c r="A548">
        <v>626</v>
      </c>
      <c r="B548" t="s">
        <v>4546</v>
      </c>
      <c r="C548" t="s">
        <v>4547</v>
      </c>
      <c r="D548" t="s">
        <v>4548</v>
      </c>
      <c r="E548" t="s">
        <v>4549</v>
      </c>
      <c r="F548">
        <v>1976</v>
      </c>
      <c r="G548" t="s">
        <v>1089</v>
      </c>
      <c r="H548" t="s">
        <v>1046</v>
      </c>
      <c r="I548" t="s">
        <v>4550</v>
      </c>
      <c r="J548" t="s">
        <v>2558</v>
      </c>
      <c r="K548" t="s">
        <v>38</v>
      </c>
      <c r="L548" t="s">
        <v>1172</v>
      </c>
      <c r="M548" t="s">
        <v>1173</v>
      </c>
      <c r="N548" t="s">
        <v>1174</v>
      </c>
      <c r="O548">
        <v>59</v>
      </c>
      <c r="R548" t="s">
        <v>1050</v>
      </c>
      <c r="W548" t="s">
        <v>4551</v>
      </c>
      <c r="Z548" t="s">
        <v>1050</v>
      </c>
      <c r="AB548" t="s">
        <v>4552</v>
      </c>
      <c r="AC548" t="s">
        <v>4552</v>
      </c>
      <c r="AD548">
        <v>5</v>
      </c>
      <c r="AE548">
        <v>0</v>
      </c>
      <c r="AF548">
        <v>1.0369383281103E-3</v>
      </c>
      <c r="AG548">
        <v>132</v>
      </c>
      <c r="AH548">
        <v>7</v>
      </c>
      <c r="AI548">
        <v>1.0832063921784401E-3</v>
      </c>
      <c r="AJ548" t="s">
        <v>1052</v>
      </c>
      <c r="AK548" t="s">
        <v>1063</v>
      </c>
      <c r="AL548" t="b">
        <v>0</v>
      </c>
    </row>
    <row r="549" spans="1:38" x14ac:dyDescent="0.2">
      <c r="A549">
        <v>628</v>
      </c>
      <c r="B549" t="s">
        <v>4553</v>
      </c>
      <c r="C549" t="s">
        <v>4554</v>
      </c>
      <c r="D549" t="s">
        <v>4555</v>
      </c>
      <c r="E549" t="s">
        <v>4556</v>
      </c>
      <c r="F549">
        <v>1963</v>
      </c>
      <c r="G549" t="s">
        <v>1045</v>
      </c>
      <c r="H549" t="s">
        <v>1046</v>
      </c>
      <c r="I549" t="s">
        <v>4557</v>
      </c>
      <c r="J549" t="s">
        <v>141</v>
      </c>
      <c r="K549" t="s">
        <v>5</v>
      </c>
      <c r="L549" t="s">
        <v>1059</v>
      </c>
      <c r="M549" t="s">
        <v>1060</v>
      </c>
      <c r="N549" t="s">
        <v>2085</v>
      </c>
      <c r="O549">
        <v>45</v>
      </c>
      <c r="R549" t="s">
        <v>1050</v>
      </c>
      <c r="W549" t="s">
        <v>1050</v>
      </c>
      <c r="Z549" t="s">
        <v>1050</v>
      </c>
      <c r="AB549" t="s">
        <v>4558</v>
      </c>
      <c r="AC549" t="s">
        <v>4558</v>
      </c>
      <c r="AD549">
        <v>6</v>
      </c>
      <c r="AE549">
        <v>0.16666666666666599</v>
      </c>
      <c r="AF549">
        <v>1.1929270908970101E-3</v>
      </c>
      <c r="AG549">
        <v>963</v>
      </c>
      <c r="AH549">
        <v>5</v>
      </c>
      <c r="AI549">
        <v>1.3640458639565399E-3</v>
      </c>
      <c r="AJ549" t="s">
        <v>1052</v>
      </c>
      <c r="AK549" t="s">
        <v>1063</v>
      </c>
      <c r="AL549" t="b">
        <v>0</v>
      </c>
    </row>
    <row r="550" spans="1:38" x14ac:dyDescent="0.2">
      <c r="A550">
        <v>629</v>
      </c>
      <c r="B550" t="s">
        <v>4559</v>
      </c>
      <c r="C550" t="s">
        <v>4560</v>
      </c>
      <c r="E550" t="s">
        <v>4561</v>
      </c>
      <c r="F550">
        <v>2006</v>
      </c>
      <c r="G550" t="s">
        <v>1045</v>
      </c>
      <c r="H550" t="s">
        <v>1046</v>
      </c>
      <c r="I550" t="s">
        <v>4562</v>
      </c>
      <c r="J550" t="s">
        <v>1214</v>
      </c>
      <c r="K550" t="s">
        <v>6</v>
      </c>
      <c r="L550" t="s">
        <v>1122</v>
      </c>
      <c r="M550" t="s">
        <v>1123</v>
      </c>
      <c r="N550" t="s">
        <v>1389</v>
      </c>
      <c r="O550">
        <v>10</v>
      </c>
      <c r="R550" t="s">
        <v>1050</v>
      </c>
      <c r="W550" t="s">
        <v>1050</v>
      </c>
      <c r="Z550" t="s">
        <v>1050</v>
      </c>
      <c r="AB550" t="s">
        <v>4563</v>
      </c>
      <c r="AC550" t="s">
        <v>4564</v>
      </c>
      <c r="AD550">
        <v>12</v>
      </c>
      <c r="AE550">
        <v>0</v>
      </c>
      <c r="AF550">
        <v>2.46840064302002E-3</v>
      </c>
      <c r="AG550">
        <v>5394</v>
      </c>
      <c r="AH550">
        <v>13</v>
      </c>
      <c r="AI550">
        <v>2.6326655422028301E-3</v>
      </c>
      <c r="AJ550" t="s">
        <v>1052</v>
      </c>
      <c r="AK550" t="s">
        <v>1053</v>
      </c>
      <c r="AL550" t="b">
        <v>0</v>
      </c>
    </row>
    <row r="551" spans="1:38" x14ac:dyDescent="0.2">
      <c r="A551">
        <v>630</v>
      </c>
      <c r="B551" t="s">
        <v>4565</v>
      </c>
      <c r="C551" t="s">
        <v>4566</v>
      </c>
      <c r="D551" t="s">
        <v>4567</v>
      </c>
      <c r="E551" t="s">
        <v>4568</v>
      </c>
      <c r="F551">
        <v>2004</v>
      </c>
      <c r="G551" t="s">
        <v>1045</v>
      </c>
      <c r="H551" t="s">
        <v>1046</v>
      </c>
      <c r="I551" t="s">
        <v>4569</v>
      </c>
      <c r="J551" t="s">
        <v>4570</v>
      </c>
      <c r="K551" t="s">
        <v>440</v>
      </c>
      <c r="L551" t="s">
        <v>1096</v>
      </c>
      <c r="M551" t="s">
        <v>1097</v>
      </c>
      <c r="N551" t="s">
        <v>1098</v>
      </c>
      <c r="O551">
        <v>6</v>
      </c>
      <c r="R551" t="s">
        <v>1050</v>
      </c>
      <c r="W551" t="s">
        <v>1050</v>
      </c>
      <c r="Z551" t="s">
        <v>1050</v>
      </c>
      <c r="AB551" t="s">
        <v>4571</v>
      </c>
      <c r="AC551" t="s">
        <v>4571</v>
      </c>
      <c r="AD551">
        <v>7</v>
      </c>
      <c r="AE551">
        <v>0.14285714285714199</v>
      </c>
      <c r="AF551">
        <v>1.5038499677832999E-3</v>
      </c>
      <c r="AG551">
        <v>794</v>
      </c>
      <c r="AH551">
        <v>10</v>
      </c>
      <c r="AI551">
        <v>1.60964937823613E-3</v>
      </c>
      <c r="AJ551" t="s">
        <v>1052</v>
      </c>
      <c r="AK551" t="s">
        <v>1063</v>
      </c>
      <c r="AL551" t="b">
        <v>0</v>
      </c>
    </row>
    <row r="552" spans="1:38" x14ac:dyDescent="0.2">
      <c r="A552">
        <v>631</v>
      </c>
      <c r="B552" t="s">
        <v>419</v>
      </c>
      <c r="C552" t="s">
        <v>420</v>
      </c>
      <c r="D552" t="s">
        <v>4572</v>
      </c>
      <c r="E552" t="s">
        <v>4573</v>
      </c>
      <c r="F552">
        <v>2008</v>
      </c>
      <c r="G552" t="s">
        <v>1045</v>
      </c>
      <c r="H552" t="s">
        <v>1095</v>
      </c>
      <c r="I552" t="s">
        <v>422</v>
      </c>
      <c r="J552" t="s">
        <v>421</v>
      </c>
      <c r="K552" t="s">
        <v>14</v>
      </c>
      <c r="L552" t="s">
        <v>1115</v>
      </c>
      <c r="M552" t="s">
        <v>1116</v>
      </c>
      <c r="N552" t="s">
        <v>1792</v>
      </c>
      <c r="O552">
        <v>59</v>
      </c>
      <c r="R552" t="s">
        <v>1050</v>
      </c>
      <c r="W552" t="s">
        <v>1050</v>
      </c>
      <c r="X552">
        <v>64886529</v>
      </c>
      <c r="Y552">
        <v>1</v>
      </c>
      <c r="Z552" t="s">
        <v>4574</v>
      </c>
      <c r="AA552" t="s">
        <v>305</v>
      </c>
      <c r="AB552" t="s">
        <v>4575</v>
      </c>
      <c r="AC552" t="s">
        <v>4575</v>
      </c>
      <c r="AD552">
        <v>2</v>
      </c>
      <c r="AE552">
        <v>0.5</v>
      </c>
      <c r="AF552">
        <v>3.6403290204416801E-4</v>
      </c>
      <c r="AG552">
        <v>0</v>
      </c>
      <c r="AH552">
        <v>1</v>
      </c>
      <c r="AI552">
        <v>7.0901243622965295E-4</v>
      </c>
      <c r="AJ552" t="s">
        <v>1052</v>
      </c>
      <c r="AK552" t="s">
        <v>1063</v>
      </c>
      <c r="AL552" t="b">
        <v>0</v>
      </c>
    </row>
    <row r="553" spans="1:38" x14ac:dyDescent="0.2">
      <c r="A553">
        <v>632</v>
      </c>
      <c r="B553" t="s">
        <v>142</v>
      </c>
      <c r="C553" t="s">
        <v>143</v>
      </c>
      <c r="D553" t="s">
        <v>4576</v>
      </c>
      <c r="E553" t="s">
        <v>4577</v>
      </c>
      <c r="G553" t="s">
        <v>1089</v>
      </c>
      <c r="H553" t="s">
        <v>1046</v>
      </c>
      <c r="I553" t="s">
        <v>144</v>
      </c>
      <c r="J553" t="s">
        <v>29</v>
      </c>
      <c r="K553" t="s">
        <v>6</v>
      </c>
      <c r="L553" t="s">
        <v>1172</v>
      </c>
      <c r="M553" t="s">
        <v>1173</v>
      </c>
      <c r="N553" t="s">
        <v>1174</v>
      </c>
      <c r="O553">
        <v>13</v>
      </c>
      <c r="R553" t="s">
        <v>1050</v>
      </c>
      <c r="V553">
        <v>1</v>
      </c>
      <c r="W553" t="s">
        <v>4578</v>
      </c>
      <c r="Z553" t="s">
        <v>1050</v>
      </c>
      <c r="AA553" t="s">
        <v>9</v>
      </c>
      <c r="AB553" t="s">
        <v>4579</v>
      </c>
      <c r="AC553" t="s">
        <v>4579</v>
      </c>
      <c r="AD553">
        <v>11</v>
      </c>
      <c r="AE553">
        <v>9.0909090909090898E-2</v>
      </c>
      <c r="AF553">
        <v>2.3789688229376698E-3</v>
      </c>
      <c r="AG553">
        <v>1127</v>
      </c>
      <c r="AH553">
        <v>26</v>
      </c>
      <c r="AI553">
        <v>2.1429339935086799E-3</v>
      </c>
      <c r="AJ553" t="s">
        <v>1052</v>
      </c>
      <c r="AK553" t="s">
        <v>1063</v>
      </c>
      <c r="AL553" t="b">
        <v>0</v>
      </c>
    </row>
    <row r="554" spans="1:38" x14ac:dyDescent="0.2">
      <c r="A554">
        <v>633</v>
      </c>
      <c r="B554" t="s">
        <v>4580</v>
      </c>
      <c r="C554" t="s">
        <v>4581</v>
      </c>
      <c r="D554" t="s">
        <v>4582</v>
      </c>
      <c r="E554" t="s">
        <v>4583</v>
      </c>
      <c r="F554">
        <v>2007</v>
      </c>
      <c r="G554" t="s">
        <v>4584</v>
      </c>
      <c r="H554" t="s">
        <v>1046</v>
      </c>
      <c r="I554" t="s">
        <v>4585</v>
      </c>
      <c r="J554" t="s">
        <v>269</v>
      </c>
      <c r="K554" t="s">
        <v>6</v>
      </c>
      <c r="L554" t="s">
        <v>1122</v>
      </c>
      <c r="M554" t="s">
        <v>1123</v>
      </c>
      <c r="N554" t="s">
        <v>1124</v>
      </c>
      <c r="O554">
        <v>1</v>
      </c>
      <c r="P554">
        <v>200000</v>
      </c>
      <c r="Q554">
        <v>1</v>
      </c>
      <c r="R554" t="s">
        <v>1050</v>
      </c>
      <c r="W554" t="s">
        <v>4586</v>
      </c>
      <c r="Z554" t="s">
        <v>1050</v>
      </c>
      <c r="AB554" t="s">
        <v>4587</v>
      </c>
      <c r="AC554" t="s">
        <v>4588</v>
      </c>
      <c r="AD554">
        <v>6</v>
      </c>
      <c r="AE554">
        <v>0</v>
      </c>
      <c r="AF554">
        <v>1.2751381110827199E-3</v>
      </c>
      <c r="AG554">
        <v>0</v>
      </c>
      <c r="AH554">
        <v>11</v>
      </c>
      <c r="AI554">
        <v>1.31009282747607E-3</v>
      </c>
      <c r="AJ554" t="s">
        <v>1052</v>
      </c>
      <c r="AK554" t="s">
        <v>1053</v>
      </c>
      <c r="AL554" t="b">
        <v>0</v>
      </c>
    </row>
    <row r="555" spans="1:38" x14ac:dyDescent="0.2">
      <c r="A555">
        <v>634</v>
      </c>
      <c r="B555" t="s">
        <v>993</v>
      </c>
      <c r="C555" t="s">
        <v>994</v>
      </c>
      <c r="D555" t="s">
        <v>4589</v>
      </c>
      <c r="E555" t="s">
        <v>4590</v>
      </c>
      <c r="F555">
        <v>1992</v>
      </c>
      <c r="G555" t="s">
        <v>1089</v>
      </c>
      <c r="H555" t="s">
        <v>1046</v>
      </c>
      <c r="I555" t="s">
        <v>494</v>
      </c>
      <c r="K555" t="s">
        <v>28</v>
      </c>
      <c r="L555" t="s">
        <v>1205</v>
      </c>
      <c r="M555" t="s">
        <v>1206</v>
      </c>
      <c r="N555" t="s">
        <v>1548</v>
      </c>
      <c r="O555">
        <v>61</v>
      </c>
      <c r="R555" t="s">
        <v>1050</v>
      </c>
      <c r="V555">
        <v>1</v>
      </c>
      <c r="W555" t="s">
        <v>4591</v>
      </c>
      <c r="Z555" t="s">
        <v>1050</v>
      </c>
      <c r="AA555" t="s">
        <v>9</v>
      </c>
      <c r="AB555" t="s">
        <v>4592</v>
      </c>
      <c r="AC555" t="s">
        <v>4593</v>
      </c>
      <c r="AD555">
        <v>6</v>
      </c>
      <c r="AE555">
        <v>0.33333333333333298</v>
      </c>
      <c r="AF555">
        <v>1.5465506000601401E-3</v>
      </c>
      <c r="AG555">
        <v>1199</v>
      </c>
      <c r="AH555">
        <v>9</v>
      </c>
      <c r="AI555">
        <v>1.42651016634423E-3</v>
      </c>
      <c r="AJ555" t="s">
        <v>1052</v>
      </c>
      <c r="AK555" t="s">
        <v>1053</v>
      </c>
      <c r="AL555" t="b">
        <v>0</v>
      </c>
    </row>
    <row r="556" spans="1:38" x14ac:dyDescent="0.2">
      <c r="A556">
        <v>635</v>
      </c>
      <c r="B556" t="s">
        <v>464</v>
      </c>
      <c r="C556" t="s">
        <v>465</v>
      </c>
      <c r="D556" t="s">
        <v>4594</v>
      </c>
      <c r="E556" t="s">
        <v>4595</v>
      </c>
      <c r="F556">
        <v>2004</v>
      </c>
      <c r="G556" t="s">
        <v>1089</v>
      </c>
      <c r="H556" t="s">
        <v>1046</v>
      </c>
      <c r="I556" t="s">
        <v>468</v>
      </c>
      <c r="J556" t="s">
        <v>467</v>
      </c>
      <c r="K556" t="s">
        <v>466</v>
      </c>
      <c r="L556" t="s">
        <v>1083</v>
      </c>
      <c r="M556" t="s">
        <v>1084</v>
      </c>
      <c r="N556" t="s">
        <v>1084</v>
      </c>
      <c r="O556">
        <v>8</v>
      </c>
      <c r="P556">
        <v>43360324</v>
      </c>
      <c r="Q556">
        <v>5</v>
      </c>
      <c r="R556" t="s">
        <v>4596</v>
      </c>
      <c r="W556" t="s">
        <v>4597</v>
      </c>
      <c r="Z556" t="s">
        <v>1050</v>
      </c>
      <c r="AB556" t="s">
        <v>4598</v>
      </c>
      <c r="AC556" t="s">
        <v>4599</v>
      </c>
      <c r="AD556">
        <v>2</v>
      </c>
      <c r="AE556">
        <v>0</v>
      </c>
      <c r="AF556">
        <v>3.7201267138704098E-4</v>
      </c>
      <c r="AG556">
        <v>0</v>
      </c>
      <c r="AH556">
        <v>1</v>
      </c>
      <c r="AI556">
        <v>5.0141802688887297E-4</v>
      </c>
      <c r="AJ556" t="s">
        <v>1052</v>
      </c>
      <c r="AK556" t="s">
        <v>1063</v>
      </c>
      <c r="AL556" t="b">
        <v>0</v>
      </c>
    </row>
    <row r="557" spans="1:38" x14ac:dyDescent="0.2">
      <c r="A557">
        <v>636</v>
      </c>
      <c r="B557" t="s">
        <v>4600</v>
      </c>
      <c r="C557" t="s">
        <v>4601</v>
      </c>
      <c r="D557" t="s">
        <v>4602</v>
      </c>
      <c r="E557" t="s">
        <v>4603</v>
      </c>
      <c r="F557">
        <v>2003</v>
      </c>
      <c r="G557" t="s">
        <v>1045</v>
      </c>
      <c r="H557" t="s">
        <v>1046</v>
      </c>
      <c r="I557" t="s">
        <v>324</v>
      </c>
      <c r="K557" t="s">
        <v>14</v>
      </c>
      <c r="L557" t="s">
        <v>1106</v>
      </c>
      <c r="M557" t="s">
        <v>1107</v>
      </c>
      <c r="N557" t="s">
        <v>1426</v>
      </c>
      <c r="O557">
        <v>59</v>
      </c>
      <c r="R557" t="s">
        <v>1050</v>
      </c>
      <c r="W557" t="s">
        <v>1050</v>
      </c>
      <c r="Z557" t="s">
        <v>1050</v>
      </c>
      <c r="AB557" t="s">
        <v>4604</v>
      </c>
      <c r="AC557" t="s">
        <v>4604</v>
      </c>
      <c r="AD557">
        <v>6</v>
      </c>
      <c r="AE557">
        <v>0</v>
      </c>
      <c r="AF557">
        <v>1.30240234428193E-3</v>
      </c>
      <c r="AG557">
        <v>0</v>
      </c>
      <c r="AH557">
        <v>11</v>
      </c>
      <c r="AI557">
        <v>1.3082962758347999E-3</v>
      </c>
      <c r="AJ557" t="s">
        <v>1052</v>
      </c>
      <c r="AK557" t="s">
        <v>1053</v>
      </c>
      <c r="AL557" t="b">
        <v>0</v>
      </c>
    </row>
    <row r="558" spans="1:38" x14ac:dyDescent="0.2">
      <c r="A558">
        <v>637</v>
      </c>
      <c r="B558" t="s">
        <v>4605</v>
      </c>
      <c r="C558" t="s">
        <v>4606</v>
      </c>
      <c r="D558" t="s">
        <v>4607</v>
      </c>
      <c r="E558" t="s">
        <v>4608</v>
      </c>
      <c r="F558">
        <v>2007</v>
      </c>
      <c r="G558" t="s">
        <v>1045</v>
      </c>
      <c r="H558" t="s">
        <v>1046</v>
      </c>
      <c r="I558" t="s">
        <v>4609</v>
      </c>
      <c r="J558" t="s">
        <v>537</v>
      </c>
      <c r="K558" t="s">
        <v>6</v>
      </c>
      <c r="L558" t="s">
        <v>1047</v>
      </c>
      <c r="M558" t="s">
        <v>1048</v>
      </c>
      <c r="N558" t="s">
        <v>1049</v>
      </c>
      <c r="O558">
        <v>56</v>
      </c>
      <c r="P558">
        <v>2380000</v>
      </c>
      <c r="Q558">
        <v>3</v>
      </c>
      <c r="R558" t="s">
        <v>1050</v>
      </c>
      <c r="W558" t="s">
        <v>1050</v>
      </c>
      <c r="Z558" t="s">
        <v>1050</v>
      </c>
      <c r="AB558" t="s">
        <v>4610</v>
      </c>
      <c r="AC558" t="s">
        <v>4611</v>
      </c>
      <c r="AD558">
        <v>7</v>
      </c>
      <c r="AE558">
        <v>0.14285714285714199</v>
      </c>
      <c r="AF558">
        <v>1.6852900900003499E-3</v>
      </c>
      <c r="AG558">
        <v>2820</v>
      </c>
      <c r="AH558">
        <v>6</v>
      </c>
      <c r="AI558">
        <v>1.5959137035168899E-3</v>
      </c>
      <c r="AJ558" t="s">
        <v>1052</v>
      </c>
      <c r="AK558" t="s">
        <v>1053</v>
      </c>
      <c r="AL558" t="b">
        <v>0</v>
      </c>
    </row>
    <row r="559" spans="1:38" x14ac:dyDescent="0.2">
      <c r="A559">
        <v>638</v>
      </c>
      <c r="B559" t="s">
        <v>145</v>
      </c>
      <c r="C559" t="s">
        <v>146</v>
      </c>
      <c r="D559" t="s">
        <v>4612</v>
      </c>
      <c r="E559" t="s">
        <v>4613</v>
      </c>
      <c r="F559">
        <v>2002</v>
      </c>
      <c r="G559" t="s">
        <v>1089</v>
      </c>
      <c r="H559" t="s">
        <v>1046</v>
      </c>
      <c r="I559" t="s">
        <v>147</v>
      </c>
      <c r="J559" t="s">
        <v>59</v>
      </c>
      <c r="K559" t="s">
        <v>16</v>
      </c>
      <c r="L559" t="s">
        <v>1074</v>
      </c>
      <c r="M559" t="s">
        <v>1075</v>
      </c>
      <c r="N559" t="s">
        <v>1331</v>
      </c>
      <c r="O559">
        <v>15</v>
      </c>
      <c r="R559" t="s">
        <v>1050</v>
      </c>
      <c r="V559">
        <v>1</v>
      </c>
      <c r="W559" t="s">
        <v>4614</v>
      </c>
      <c r="Z559" t="s">
        <v>1050</v>
      </c>
      <c r="AA559" t="s">
        <v>9</v>
      </c>
      <c r="AB559" t="s">
        <v>4615</v>
      </c>
      <c r="AC559" t="s">
        <v>4616</v>
      </c>
      <c r="AD559">
        <v>10</v>
      </c>
      <c r="AE559">
        <v>0</v>
      </c>
      <c r="AF559">
        <v>2.0949551070769401E-3</v>
      </c>
      <c r="AG559">
        <v>1822</v>
      </c>
      <c r="AH559">
        <v>11</v>
      </c>
      <c r="AI559">
        <v>2.13567323822599E-3</v>
      </c>
      <c r="AJ559" t="s">
        <v>1052</v>
      </c>
      <c r="AK559" t="s">
        <v>1053</v>
      </c>
      <c r="AL559" t="b">
        <v>0</v>
      </c>
    </row>
    <row r="560" spans="1:38" x14ac:dyDescent="0.2">
      <c r="A560">
        <v>640</v>
      </c>
      <c r="B560" t="s">
        <v>660</v>
      </c>
      <c r="C560" t="s">
        <v>661</v>
      </c>
      <c r="D560" t="s">
        <v>4617</v>
      </c>
      <c r="E560" t="s">
        <v>4618</v>
      </c>
      <c r="F560">
        <v>1999</v>
      </c>
      <c r="G560" t="s">
        <v>1089</v>
      </c>
      <c r="H560" t="s">
        <v>1046</v>
      </c>
      <c r="I560" t="s">
        <v>663</v>
      </c>
      <c r="J560" t="s">
        <v>662</v>
      </c>
      <c r="K560" t="s">
        <v>14</v>
      </c>
      <c r="L560" t="s">
        <v>1096</v>
      </c>
      <c r="M560" t="s">
        <v>1097</v>
      </c>
      <c r="N560" t="s">
        <v>1098</v>
      </c>
      <c r="O560">
        <v>13</v>
      </c>
      <c r="P560">
        <v>37204058</v>
      </c>
      <c r="Q560">
        <v>1</v>
      </c>
      <c r="R560" t="s">
        <v>4619</v>
      </c>
      <c r="W560" t="s">
        <v>4620</v>
      </c>
      <c r="Z560" t="s">
        <v>1050</v>
      </c>
      <c r="AB560" t="s">
        <v>4621</v>
      </c>
      <c r="AC560" t="s">
        <v>4622</v>
      </c>
      <c r="AD560">
        <v>5</v>
      </c>
      <c r="AE560">
        <v>0.19999999999999901</v>
      </c>
      <c r="AF560">
        <v>1.0301674245307699E-3</v>
      </c>
      <c r="AG560">
        <v>5450</v>
      </c>
      <c r="AH560">
        <v>4</v>
      </c>
      <c r="AI560">
        <v>1.2047661614644201E-3</v>
      </c>
      <c r="AJ560" t="s">
        <v>1052</v>
      </c>
      <c r="AK560" t="s">
        <v>1063</v>
      </c>
      <c r="AL560" t="b">
        <v>0</v>
      </c>
    </row>
    <row r="561" spans="1:38" x14ac:dyDescent="0.2">
      <c r="A561">
        <v>641</v>
      </c>
      <c r="B561" t="s">
        <v>988</v>
      </c>
      <c r="C561" t="s">
        <v>989</v>
      </c>
      <c r="D561" t="s">
        <v>4623</v>
      </c>
      <c r="E561" t="s">
        <v>4624</v>
      </c>
      <c r="G561" t="s">
        <v>1045</v>
      </c>
      <c r="H561" t="s">
        <v>1046</v>
      </c>
      <c r="I561" t="s">
        <v>990</v>
      </c>
      <c r="J561" t="s">
        <v>421</v>
      </c>
      <c r="K561" t="s">
        <v>14</v>
      </c>
      <c r="L561" t="s">
        <v>1221</v>
      </c>
      <c r="M561" t="s">
        <v>1222</v>
      </c>
      <c r="N561" t="s">
        <v>2162</v>
      </c>
      <c r="O561">
        <v>8</v>
      </c>
      <c r="Q561">
        <v>1</v>
      </c>
      <c r="R561" t="s">
        <v>4625</v>
      </c>
      <c r="W561" t="s">
        <v>1050</v>
      </c>
      <c r="Z561" t="s">
        <v>1050</v>
      </c>
      <c r="AB561" t="s">
        <v>4626</v>
      </c>
      <c r="AC561" t="s">
        <v>4626</v>
      </c>
      <c r="AD561">
        <v>8</v>
      </c>
      <c r="AE561">
        <v>0.25</v>
      </c>
      <c r="AF561">
        <v>1.7400735479293199E-3</v>
      </c>
      <c r="AG561">
        <v>1238</v>
      </c>
      <c r="AH561">
        <v>13</v>
      </c>
      <c r="AI561">
        <v>1.86569679012856E-3</v>
      </c>
      <c r="AJ561" t="s">
        <v>1052</v>
      </c>
      <c r="AK561" t="s">
        <v>1135</v>
      </c>
      <c r="AL561" t="b">
        <v>0</v>
      </c>
    </row>
    <row r="562" spans="1:38" x14ac:dyDescent="0.2">
      <c r="A562">
        <v>642</v>
      </c>
      <c r="B562" t="s">
        <v>4627</v>
      </c>
      <c r="C562" t="s">
        <v>4628</v>
      </c>
      <c r="D562" t="s">
        <v>4629</v>
      </c>
      <c r="E562" t="s">
        <v>4630</v>
      </c>
      <c r="F562">
        <v>2003</v>
      </c>
      <c r="G562" t="s">
        <v>1045</v>
      </c>
      <c r="H562" t="s">
        <v>1046</v>
      </c>
      <c r="I562" t="s">
        <v>4631</v>
      </c>
      <c r="K562" t="s">
        <v>3006</v>
      </c>
      <c r="L562" t="s">
        <v>1074</v>
      </c>
      <c r="M562" t="s">
        <v>1075</v>
      </c>
      <c r="N562" t="s">
        <v>1076</v>
      </c>
      <c r="O562">
        <v>56</v>
      </c>
      <c r="Q562">
        <v>1</v>
      </c>
      <c r="R562" t="s">
        <v>4632</v>
      </c>
      <c r="W562" t="s">
        <v>1050</v>
      </c>
      <c r="Z562" t="s">
        <v>1050</v>
      </c>
      <c r="AB562" t="s">
        <v>4633</v>
      </c>
      <c r="AC562" t="s">
        <v>4633</v>
      </c>
      <c r="AD562">
        <v>8</v>
      </c>
      <c r="AE562">
        <v>0</v>
      </c>
      <c r="AF562">
        <v>1.73096070116939E-3</v>
      </c>
      <c r="AG562">
        <v>552</v>
      </c>
      <c r="AH562">
        <v>15</v>
      </c>
      <c r="AI562">
        <v>1.6623263148515201E-3</v>
      </c>
      <c r="AJ562" t="s">
        <v>1052</v>
      </c>
      <c r="AK562" t="s">
        <v>1053</v>
      </c>
      <c r="AL562" t="b">
        <v>0</v>
      </c>
    </row>
    <row r="563" spans="1:38" x14ac:dyDescent="0.2">
      <c r="A563">
        <v>643</v>
      </c>
      <c r="B563" t="s">
        <v>4634</v>
      </c>
      <c r="C563" t="s">
        <v>4635</v>
      </c>
      <c r="D563" t="s">
        <v>4636</v>
      </c>
      <c r="E563" t="s">
        <v>4637</v>
      </c>
      <c r="F563">
        <v>1974</v>
      </c>
      <c r="G563" t="s">
        <v>1045</v>
      </c>
      <c r="H563" t="s">
        <v>1046</v>
      </c>
      <c r="I563" t="s">
        <v>4638</v>
      </c>
      <c r="J563" t="s">
        <v>446</v>
      </c>
      <c r="K563" t="s">
        <v>18</v>
      </c>
      <c r="L563" t="s">
        <v>1083</v>
      </c>
      <c r="M563" t="s">
        <v>1084</v>
      </c>
      <c r="N563" t="s">
        <v>1084</v>
      </c>
      <c r="O563">
        <v>12</v>
      </c>
      <c r="R563" t="s">
        <v>1050</v>
      </c>
      <c r="W563" t="s">
        <v>1050</v>
      </c>
      <c r="Z563" t="s">
        <v>1050</v>
      </c>
      <c r="AB563" t="s">
        <v>4639</v>
      </c>
      <c r="AC563" t="s">
        <v>4640</v>
      </c>
      <c r="AD563">
        <v>8</v>
      </c>
      <c r="AE563">
        <v>0.125</v>
      </c>
      <c r="AF563">
        <v>1.65456782063616E-3</v>
      </c>
      <c r="AG563">
        <v>3578</v>
      </c>
      <c r="AH563">
        <v>8</v>
      </c>
      <c r="AI563">
        <v>1.5711965406606E-3</v>
      </c>
      <c r="AJ563" t="s">
        <v>1052</v>
      </c>
      <c r="AK563" t="s">
        <v>1063</v>
      </c>
      <c r="AL563" t="b">
        <v>0</v>
      </c>
    </row>
    <row r="564" spans="1:38" x14ac:dyDescent="0.2">
      <c r="A564">
        <v>644</v>
      </c>
      <c r="B564" t="s">
        <v>4641</v>
      </c>
      <c r="C564" t="s">
        <v>4642</v>
      </c>
      <c r="D564" t="s">
        <v>4643</v>
      </c>
      <c r="E564" t="s">
        <v>4644</v>
      </c>
      <c r="F564">
        <v>1949</v>
      </c>
      <c r="G564" t="s">
        <v>1045</v>
      </c>
      <c r="H564" t="s">
        <v>1046</v>
      </c>
      <c r="I564" t="s">
        <v>4645</v>
      </c>
      <c r="J564" t="s">
        <v>2982</v>
      </c>
      <c r="K564" t="s">
        <v>1714</v>
      </c>
      <c r="L564" t="s">
        <v>1115</v>
      </c>
      <c r="M564" t="s">
        <v>1116</v>
      </c>
      <c r="N564" t="s">
        <v>2629</v>
      </c>
      <c r="O564">
        <v>6</v>
      </c>
      <c r="R564" t="s">
        <v>1050</v>
      </c>
      <c r="W564" t="s">
        <v>1050</v>
      </c>
      <c r="Z564" t="s">
        <v>4646</v>
      </c>
      <c r="AB564" t="s">
        <v>4647</v>
      </c>
      <c r="AC564" t="s">
        <v>4647</v>
      </c>
      <c r="AD564">
        <v>1</v>
      </c>
      <c r="AE564">
        <v>0</v>
      </c>
      <c r="AF564">
        <v>3.7285346363644302E-4</v>
      </c>
      <c r="AG564">
        <v>1743</v>
      </c>
      <c r="AH564">
        <v>0</v>
      </c>
      <c r="AI564">
        <v>7.7668037236620099E-4</v>
      </c>
      <c r="AJ564" t="s">
        <v>1052</v>
      </c>
      <c r="AK564" t="s">
        <v>1063</v>
      </c>
      <c r="AL564" t="b">
        <v>0</v>
      </c>
    </row>
    <row r="565" spans="1:38" x14ac:dyDescent="0.2">
      <c r="A565">
        <v>645</v>
      </c>
      <c r="B565" t="s">
        <v>4648</v>
      </c>
      <c r="C565" t="s">
        <v>4649</v>
      </c>
      <c r="D565" t="s">
        <v>4650</v>
      </c>
      <c r="E565" t="s">
        <v>4651</v>
      </c>
      <c r="F565">
        <v>1932</v>
      </c>
      <c r="G565" t="s">
        <v>1045</v>
      </c>
      <c r="H565" t="s">
        <v>1095</v>
      </c>
      <c r="I565" t="s">
        <v>625</v>
      </c>
      <c r="K565" t="s">
        <v>624</v>
      </c>
      <c r="L565" t="s">
        <v>1083</v>
      </c>
      <c r="M565" t="s">
        <v>1084</v>
      </c>
      <c r="N565" t="s">
        <v>1084</v>
      </c>
      <c r="O565">
        <v>6</v>
      </c>
      <c r="R565" t="s">
        <v>1050</v>
      </c>
      <c r="W565" t="s">
        <v>1050</v>
      </c>
      <c r="Z565" t="s">
        <v>4652</v>
      </c>
      <c r="AB565" t="s">
        <v>4653</v>
      </c>
      <c r="AC565" t="s">
        <v>4653</v>
      </c>
      <c r="AD565">
        <v>4</v>
      </c>
      <c r="AE565">
        <v>0</v>
      </c>
      <c r="AF565">
        <v>7.9594365252170596E-4</v>
      </c>
      <c r="AG565">
        <v>89</v>
      </c>
      <c r="AH565">
        <v>3</v>
      </c>
      <c r="AI565">
        <v>8.1264707502666598E-4</v>
      </c>
      <c r="AJ565" t="s">
        <v>1052</v>
      </c>
      <c r="AK565" t="s">
        <v>1063</v>
      </c>
      <c r="AL565" t="b">
        <v>0</v>
      </c>
    </row>
    <row r="566" spans="1:38" x14ac:dyDescent="0.2">
      <c r="A566">
        <v>647</v>
      </c>
      <c r="B566" t="s">
        <v>4654</v>
      </c>
      <c r="C566" t="s">
        <v>4655</v>
      </c>
      <c r="D566" t="s">
        <v>4656</v>
      </c>
      <c r="E566" t="s">
        <v>4657</v>
      </c>
      <c r="F566">
        <v>1960</v>
      </c>
      <c r="G566" t="s">
        <v>1045</v>
      </c>
      <c r="H566" t="s">
        <v>1095</v>
      </c>
      <c r="I566" t="s">
        <v>2084</v>
      </c>
      <c r="J566" t="s">
        <v>359</v>
      </c>
      <c r="K566" t="s">
        <v>14</v>
      </c>
      <c r="L566" t="s">
        <v>1115</v>
      </c>
      <c r="M566" t="s">
        <v>1116</v>
      </c>
      <c r="N566" t="s">
        <v>1196</v>
      </c>
      <c r="O566">
        <v>13</v>
      </c>
      <c r="R566" t="s">
        <v>1050</v>
      </c>
      <c r="W566" t="s">
        <v>1050</v>
      </c>
      <c r="X566">
        <v>125052648</v>
      </c>
      <c r="Y566">
        <v>1</v>
      </c>
      <c r="Z566" t="s">
        <v>4658</v>
      </c>
      <c r="AA566" t="s">
        <v>305</v>
      </c>
      <c r="AB566" t="s">
        <v>4659</v>
      </c>
      <c r="AC566" t="s">
        <v>4660</v>
      </c>
      <c r="AD566">
        <v>7</v>
      </c>
      <c r="AE566">
        <v>0</v>
      </c>
      <c r="AF566">
        <v>1.4383564643055101E-3</v>
      </c>
      <c r="AG566">
        <v>4205</v>
      </c>
      <c r="AH566">
        <v>7</v>
      </c>
      <c r="AI566">
        <v>1.8176559485975801E-3</v>
      </c>
      <c r="AJ566" t="s">
        <v>1052</v>
      </c>
      <c r="AK566" t="s">
        <v>1063</v>
      </c>
      <c r="AL566" t="b">
        <v>0</v>
      </c>
    </row>
    <row r="567" spans="1:38" x14ac:dyDescent="0.2">
      <c r="A567">
        <v>648</v>
      </c>
      <c r="B567" t="s">
        <v>4661</v>
      </c>
      <c r="C567" t="s">
        <v>4662</v>
      </c>
      <c r="D567" t="s">
        <v>4663</v>
      </c>
      <c r="E567" t="s">
        <v>4664</v>
      </c>
      <c r="F567">
        <v>2003</v>
      </c>
      <c r="G567" t="s">
        <v>1045</v>
      </c>
      <c r="H567" t="s">
        <v>1046</v>
      </c>
      <c r="I567" t="s">
        <v>4665</v>
      </c>
      <c r="J567" t="s">
        <v>431</v>
      </c>
      <c r="K567" t="s">
        <v>6</v>
      </c>
      <c r="L567" t="s">
        <v>1122</v>
      </c>
      <c r="M567" t="s">
        <v>4666</v>
      </c>
      <c r="N567" t="s">
        <v>4667</v>
      </c>
      <c r="O567">
        <v>13</v>
      </c>
      <c r="P567">
        <v>190000</v>
      </c>
      <c r="Q567">
        <v>2</v>
      </c>
      <c r="R567" t="s">
        <v>1050</v>
      </c>
      <c r="W567" t="s">
        <v>1050</v>
      </c>
      <c r="Z567" t="s">
        <v>1050</v>
      </c>
      <c r="AB567" t="s">
        <v>4668</v>
      </c>
      <c r="AC567" t="s">
        <v>4669</v>
      </c>
      <c r="AD567">
        <v>3</v>
      </c>
      <c r="AE567">
        <v>1</v>
      </c>
      <c r="AF567">
        <v>1.19483969993312E-3</v>
      </c>
      <c r="AG567">
        <v>3783</v>
      </c>
      <c r="AH567">
        <v>9</v>
      </c>
      <c r="AI567">
        <v>1.43714400257403E-3</v>
      </c>
      <c r="AJ567" t="s">
        <v>1052</v>
      </c>
      <c r="AK567" t="s">
        <v>1053</v>
      </c>
      <c r="AL567" t="b">
        <v>0</v>
      </c>
    </row>
    <row r="568" spans="1:38" x14ac:dyDescent="0.2">
      <c r="A568">
        <v>649</v>
      </c>
      <c r="B568" t="s">
        <v>4670</v>
      </c>
      <c r="C568" t="s">
        <v>4671</v>
      </c>
      <c r="D568" t="s">
        <v>4672</v>
      </c>
      <c r="E568" t="s">
        <v>4673</v>
      </c>
      <c r="F568">
        <v>2012</v>
      </c>
      <c r="G568" t="s">
        <v>1045</v>
      </c>
      <c r="H568" t="s">
        <v>1046</v>
      </c>
      <c r="I568" t="s">
        <v>4674</v>
      </c>
      <c r="J568" t="s">
        <v>4675</v>
      </c>
      <c r="K568" t="s">
        <v>5</v>
      </c>
      <c r="L568" t="s">
        <v>1205</v>
      </c>
      <c r="M568" t="s">
        <v>1206</v>
      </c>
      <c r="N568" t="s">
        <v>1207</v>
      </c>
      <c r="O568">
        <v>59</v>
      </c>
      <c r="R568" t="s">
        <v>1050</v>
      </c>
      <c r="U568">
        <v>23387161</v>
      </c>
      <c r="V568">
        <v>1</v>
      </c>
      <c r="W568" t="s">
        <v>1050</v>
      </c>
      <c r="Z568" t="s">
        <v>1050</v>
      </c>
      <c r="AA568" t="s">
        <v>9</v>
      </c>
      <c r="AB568" t="s">
        <v>4676</v>
      </c>
      <c r="AC568" t="s">
        <v>4677</v>
      </c>
      <c r="AD568">
        <v>5</v>
      </c>
      <c r="AE568">
        <v>0.4</v>
      </c>
      <c r="AF568">
        <v>1.20053614802358E-3</v>
      </c>
      <c r="AG568">
        <v>1873</v>
      </c>
      <c r="AH568">
        <v>4</v>
      </c>
      <c r="AI568">
        <v>1.3913926858826601E-3</v>
      </c>
      <c r="AJ568" t="s">
        <v>1052</v>
      </c>
      <c r="AK568" t="s">
        <v>1053</v>
      </c>
      <c r="AL568" t="b">
        <v>0</v>
      </c>
    </row>
    <row r="569" spans="1:38" x14ac:dyDescent="0.2">
      <c r="A569">
        <v>650</v>
      </c>
      <c r="B569" t="s">
        <v>4678</v>
      </c>
      <c r="C569" t="s">
        <v>4679</v>
      </c>
      <c r="D569" t="s">
        <v>4680</v>
      </c>
      <c r="E569" t="s">
        <v>4681</v>
      </c>
      <c r="F569">
        <v>1920</v>
      </c>
      <c r="G569" t="s">
        <v>1045</v>
      </c>
      <c r="H569" t="s">
        <v>1046</v>
      </c>
      <c r="I569" t="s">
        <v>4682</v>
      </c>
      <c r="J569" t="s">
        <v>942</v>
      </c>
      <c r="K569" t="s">
        <v>6</v>
      </c>
      <c r="L569" t="s">
        <v>1115</v>
      </c>
      <c r="M569" t="s">
        <v>1116</v>
      </c>
      <c r="N569" t="s">
        <v>1973</v>
      </c>
      <c r="O569">
        <v>13</v>
      </c>
      <c r="R569" t="s">
        <v>1050</v>
      </c>
      <c r="W569" t="s">
        <v>1050</v>
      </c>
      <c r="Z569" t="s">
        <v>1050</v>
      </c>
      <c r="AB569" t="s">
        <v>4683</v>
      </c>
      <c r="AC569" t="s">
        <v>4683</v>
      </c>
      <c r="AD569">
        <v>9</v>
      </c>
      <c r="AE569">
        <v>0</v>
      </c>
      <c r="AF569">
        <v>1.8908619886712E-3</v>
      </c>
      <c r="AG569">
        <v>1905</v>
      </c>
      <c r="AH569">
        <v>14</v>
      </c>
      <c r="AI569">
        <v>2.3082276217221802E-3</v>
      </c>
      <c r="AJ569" t="s">
        <v>1052</v>
      </c>
      <c r="AK569" t="s">
        <v>1063</v>
      </c>
      <c r="AL569" t="b">
        <v>0</v>
      </c>
    </row>
    <row r="570" spans="1:38" x14ac:dyDescent="0.2">
      <c r="A570">
        <v>651</v>
      </c>
      <c r="B570" t="s">
        <v>428</v>
      </c>
      <c r="C570" t="s">
        <v>429</v>
      </c>
      <c r="D570" t="s">
        <v>4684</v>
      </c>
      <c r="E570" t="s">
        <v>4685</v>
      </c>
      <c r="G570" t="s">
        <v>1045</v>
      </c>
      <c r="H570" t="s">
        <v>1046</v>
      </c>
      <c r="I570" t="s">
        <v>431</v>
      </c>
      <c r="J570" t="s">
        <v>430</v>
      </c>
      <c r="K570" t="s">
        <v>6</v>
      </c>
      <c r="L570" t="s">
        <v>1158</v>
      </c>
      <c r="M570" t="s">
        <v>1480</v>
      </c>
      <c r="N570" t="s">
        <v>1481</v>
      </c>
      <c r="O570">
        <v>15</v>
      </c>
      <c r="Q570">
        <v>1</v>
      </c>
      <c r="R570" t="s">
        <v>1050</v>
      </c>
      <c r="W570" t="s">
        <v>1050</v>
      </c>
      <c r="Z570" t="s">
        <v>1050</v>
      </c>
      <c r="AB570" t="s">
        <v>4686</v>
      </c>
      <c r="AC570" t="s">
        <v>4687</v>
      </c>
      <c r="AD570">
        <v>4</v>
      </c>
      <c r="AE570">
        <v>0</v>
      </c>
      <c r="AF570">
        <v>1.0445419620092799E-3</v>
      </c>
      <c r="AG570">
        <v>2394</v>
      </c>
      <c r="AH570">
        <v>3</v>
      </c>
      <c r="AI570">
        <v>1.0547890077760799E-3</v>
      </c>
      <c r="AJ570" t="s">
        <v>1052</v>
      </c>
      <c r="AK570" t="s">
        <v>1053</v>
      </c>
      <c r="AL570" t="b">
        <v>0</v>
      </c>
    </row>
    <row r="571" spans="1:38" x14ac:dyDescent="0.2">
      <c r="A571">
        <v>652</v>
      </c>
      <c r="B571" t="s">
        <v>433</v>
      </c>
      <c r="C571" t="s">
        <v>434</v>
      </c>
      <c r="D571" t="s">
        <v>4688</v>
      </c>
      <c r="E571" t="s">
        <v>4689</v>
      </c>
      <c r="F571">
        <v>1993</v>
      </c>
      <c r="G571" t="s">
        <v>1045</v>
      </c>
      <c r="H571" t="s">
        <v>1095</v>
      </c>
      <c r="I571" t="s">
        <v>436</v>
      </c>
      <c r="J571" t="s">
        <v>435</v>
      </c>
      <c r="K571" t="s">
        <v>6</v>
      </c>
      <c r="L571" t="s">
        <v>1074</v>
      </c>
      <c r="M571" t="s">
        <v>1075</v>
      </c>
      <c r="N571" t="s">
        <v>1076</v>
      </c>
      <c r="O571">
        <v>2</v>
      </c>
      <c r="P571">
        <v>550200000</v>
      </c>
      <c r="Q571">
        <v>1</v>
      </c>
      <c r="R571" t="s">
        <v>1050</v>
      </c>
      <c r="S571">
        <v>4035857551</v>
      </c>
      <c r="T571">
        <v>6</v>
      </c>
      <c r="U571">
        <v>6757664220</v>
      </c>
      <c r="V571">
        <v>1</v>
      </c>
      <c r="W571" t="s">
        <v>1050</v>
      </c>
      <c r="X571">
        <v>382500000</v>
      </c>
      <c r="Y571">
        <v>1</v>
      </c>
      <c r="Z571" t="s">
        <v>4690</v>
      </c>
      <c r="AA571" t="s">
        <v>9</v>
      </c>
      <c r="AB571" t="s">
        <v>4691</v>
      </c>
      <c r="AC571" t="s">
        <v>4692</v>
      </c>
      <c r="AD571">
        <v>10</v>
      </c>
      <c r="AE571">
        <v>9.9999999999999895E-2</v>
      </c>
      <c r="AF571">
        <v>2.1156519670507599E-3</v>
      </c>
      <c r="AG571">
        <v>3661</v>
      </c>
      <c r="AH571">
        <v>16</v>
      </c>
      <c r="AI571">
        <v>2.0658903207263699E-3</v>
      </c>
      <c r="AJ571" t="s">
        <v>1052</v>
      </c>
      <c r="AK571" t="s">
        <v>1053</v>
      </c>
      <c r="AL571" t="b">
        <v>0</v>
      </c>
    </row>
    <row r="572" spans="1:38" x14ac:dyDescent="0.2">
      <c r="A572">
        <v>653</v>
      </c>
      <c r="B572" t="s">
        <v>4693</v>
      </c>
      <c r="C572" t="s">
        <v>4694</v>
      </c>
      <c r="D572" t="s">
        <v>4695</v>
      </c>
      <c r="E572" t="s">
        <v>4696</v>
      </c>
      <c r="F572">
        <v>1937</v>
      </c>
      <c r="G572" t="s">
        <v>1089</v>
      </c>
      <c r="H572" t="s">
        <v>1046</v>
      </c>
      <c r="I572" t="s">
        <v>4697</v>
      </c>
      <c r="J572" t="s">
        <v>25</v>
      </c>
      <c r="K572" t="s">
        <v>6</v>
      </c>
      <c r="L572" t="s">
        <v>1115</v>
      </c>
      <c r="M572" t="s">
        <v>1116</v>
      </c>
      <c r="N572" t="s">
        <v>1792</v>
      </c>
      <c r="O572">
        <v>59</v>
      </c>
      <c r="R572" t="s">
        <v>1050</v>
      </c>
      <c r="W572" t="s">
        <v>4698</v>
      </c>
      <c r="Z572" t="s">
        <v>1050</v>
      </c>
      <c r="AB572" t="s">
        <v>4699</v>
      </c>
      <c r="AC572" t="s">
        <v>4699</v>
      </c>
      <c r="AD572">
        <v>5</v>
      </c>
      <c r="AE572">
        <v>0.19999999999999901</v>
      </c>
      <c r="AF572">
        <v>9.5460026591555195E-4</v>
      </c>
      <c r="AG572">
        <v>9636</v>
      </c>
      <c r="AH572">
        <v>0</v>
      </c>
      <c r="AI572">
        <v>1.71977209470198E-3</v>
      </c>
      <c r="AJ572" t="s">
        <v>1052</v>
      </c>
      <c r="AK572" t="s">
        <v>1063</v>
      </c>
      <c r="AL572" t="b">
        <v>0</v>
      </c>
    </row>
    <row r="573" spans="1:38" x14ac:dyDescent="0.2">
      <c r="A573">
        <v>654</v>
      </c>
      <c r="B573" t="s">
        <v>4700</v>
      </c>
      <c r="C573" t="s">
        <v>4701</v>
      </c>
      <c r="E573" t="s">
        <v>4702</v>
      </c>
      <c r="F573">
        <v>1905</v>
      </c>
      <c r="G573" t="s">
        <v>1635</v>
      </c>
      <c r="H573" t="s">
        <v>1046</v>
      </c>
      <c r="I573" t="s">
        <v>625</v>
      </c>
      <c r="J573" t="s">
        <v>625</v>
      </c>
      <c r="K573" t="s">
        <v>624</v>
      </c>
      <c r="L573" t="s">
        <v>1059</v>
      </c>
      <c r="M573" t="s">
        <v>1060</v>
      </c>
      <c r="N573" t="s">
        <v>1896</v>
      </c>
      <c r="O573">
        <v>2</v>
      </c>
      <c r="R573" t="s">
        <v>1050</v>
      </c>
      <c r="S573">
        <v>51000000</v>
      </c>
      <c r="T573">
        <v>2</v>
      </c>
      <c r="W573" t="s">
        <v>2690</v>
      </c>
      <c r="Z573" t="s">
        <v>4703</v>
      </c>
      <c r="AB573" t="s">
        <v>4704</v>
      </c>
      <c r="AC573" t="s">
        <v>4704</v>
      </c>
      <c r="AD573">
        <v>8</v>
      </c>
      <c r="AE573">
        <v>0.25</v>
      </c>
      <c r="AF573">
        <v>1.8778027531269801E-3</v>
      </c>
      <c r="AG573">
        <v>385</v>
      </c>
      <c r="AH573">
        <v>12</v>
      </c>
      <c r="AI573">
        <v>1.91708995123849E-3</v>
      </c>
      <c r="AJ573" t="s">
        <v>1052</v>
      </c>
      <c r="AK573" t="s">
        <v>1063</v>
      </c>
      <c r="AL573" t="b">
        <v>0</v>
      </c>
    </row>
    <row r="574" spans="1:38" x14ac:dyDescent="0.2">
      <c r="A574">
        <v>655</v>
      </c>
      <c r="B574" t="s">
        <v>405</v>
      </c>
      <c r="C574" t="s">
        <v>406</v>
      </c>
      <c r="D574" t="s">
        <v>4705</v>
      </c>
      <c r="E574" t="s">
        <v>4706</v>
      </c>
      <c r="F574">
        <v>1993</v>
      </c>
      <c r="G574" t="s">
        <v>1045</v>
      </c>
      <c r="H574" t="s">
        <v>1095</v>
      </c>
      <c r="I574" t="s">
        <v>408</v>
      </c>
      <c r="J574" t="s">
        <v>407</v>
      </c>
      <c r="K574" t="s">
        <v>14</v>
      </c>
      <c r="L574" t="s">
        <v>1083</v>
      </c>
      <c r="M574" t="s">
        <v>1084</v>
      </c>
      <c r="N574" t="s">
        <v>1084</v>
      </c>
      <c r="O574">
        <v>13</v>
      </c>
      <c r="Q574">
        <v>1</v>
      </c>
      <c r="R574" t="s">
        <v>1050</v>
      </c>
      <c r="S574">
        <v>44746120</v>
      </c>
      <c r="T574">
        <v>3</v>
      </c>
      <c r="W574" t="s">
        <v>1050</v>
      </c>
      <c r="Z574" t="s">
        <v>4707</v>
      </c>
      <c r="AB574" t="s">
        <v>4708</v>
      </c>
      <c r="AC574" t="s">
        <v>4708</v>
      </c>
      <c r="AD574">
        <v>8</v>
      </c>
      <c r="AE574">
        <v>0</v>
      </c>
      <c r="AF574">
        <v>1.7552288604620199E-3</v>
      </c>
      <c r="AG574">
        <v>418</v>
      </c>
      <c r="AH574">
        <v>14</v>
      </c>
      <c r="AI574">
        <v>1.6224169456196601E-3</v>
      </c>
      <c r="AJ574" t="s">
        <v>1052</v>
      </c>
      <c r="AK574" t="s">
        <v>1063</v>
      </c>
      <c r="AL574" t="b">
        <v>0</v>
      </c>
    </row>
    <row r="575" spans="1:38" x14ac:dyDescent="0.2">
      <c r="A575">
        <v>656</v>
      </c>
      <c r="B575" s="2" t="s">
        <v>4709</v>
      </c>
      <c r="C575" t="s">
        <v>4710</v>
      </c>
      <c r="E575" t="s">
        <v>4711</v>
      </c>
      <c r="F575">
        <v>1955</v>
      </c>
      <c r="G575" t="s">
        <v>1089</v>
      </c>
      <c r="H575" t="s">
        <v>1046</v>
      </c>
      <c r="I575" t="s">
        <v>771</v>
      </c>
      <c r="J575" t="s">
        <v>435</v>
      </c>
      <c r="K575" t="s">
        <v>6</v>
      </c>
      <c r="L575" t="s">
        <v>1106</v>
      </c>
      <c r="M575" t="s">
        <v>1107</v>
      </c>
      <c r="N575" t="s">
        <v>1446</v>
      </c>
      <c r="O575">
        <v>8</v>
      </c>
      <c r="R575" t="s">
        <v>1050</v>
      </c>
      <c r="U575">
        <v>1326250800</v>
      </c>
      <c r="V575">
        <v>1</v>
      </c>
      <c r="W575" t="s">
        <v>4712</v>
      </c>
      <c r="Z575" t="s">
        <v>4713</v>
      </c>
      <c r="AA575" t="s">
        <v>9</v>
      </c>
      <c r="AB575" t="s">
        <v>4714</v>
      </c>
      <c r="AC575" t="s">
        <v>4715</v>
      </c>
      <c r="AD575">
        <v>2</v>
      </c>
      <c r="AE575">
        <v>0</v>
      </c>
      <c r="AF575">
        <v>4.0386558099913302E-4</v>
      </c>
      <c r="AG575">
        <v>0</v>
      </c>
      <c r="AH575">
        <v>1</v>
      </c>
      <c r="AI575">
        <v>6.1204845834459103E-4</v>
      </c>
      <c r="AJ575" t="s">
        <v>1052</v>
      </c>
      <c r="AK575" t="s">
        <v>1053</v>
      </c>
      <c r="AL575" t="b">
        <v>0</v>
      </c>
    </row>
    <row r="576" spans="1:38" x14ac:dyDescent="0.2">
      <c r="A576">
        <v>658</v>
      </c>
      <c r="B576" t="s">
        <v>811</v>
      </c>
      <c r="C576" t="s">
        <v>812</v>
      </c>
      <c r="D576" t="s">
        <v>4716</v>
      </c>
      <c r="E576" t="s">
        <v>4717</v>
      </c>
      <c r="F576">
        <v>2011</v>
      </c>
      <c r="G576" t="s">
        <v>1045</v>
      </c>
      <c r="H576" t="s">
        <v>1046</v>
      </c>
      <c r="I576" t="s">
        <v>813</v>
      </c>
      <c r="J576" t="s">
        <v>48</v>
      </c>
      <c r="K576" t="s">
        <v>6</v>
      </c>
      <c r="L576" t="s">
        <v>1205</v>
      </c>
      <c r="M576" t="s">
        <v>1206</v>
      </c>
      <c r="N576" t="s">
        <v>1548</v>
      </c>
      <c r="O576">
        <v>54</v>
      </c>
      <c r="P576">
        <v>18428581</v>
      </c>
      <c r="Q576">
        <v>4</v>
      </c>
      <c r="R576" t="s">
        <v>1050</v>
      </c>
      <c r="W576" t="s">
        <v>1050</v>
      </c>
      <c r="Z576" t="s">
        <v>1050</v>
      </c>
      <c r="AB576" t="s">
        <v>4718</v>
      </c>
      <c r="AC576" t="s">
        <v>4719</v>
      </c>
      <c r="AD576">
        <v>13</v>
      </c>
      <c r="AE576">
        <v>7.6923076923076802E-2</v>
      </c>
      <c r="AF576">
        <v>3.03141630682508E-3</v>
      </c>
      <c r="AG576">
        <v>6171</v>
      </c>
      <c r="AH576">
        <v>28</v>
      </c>
      <c r="AI576">
        <v>2.7662520310963502E-3</v>
      </c>
      <c r="AJ576" t="s">
        <v>1052</v>
      </c>
      <c r="AK576" t="s">
        <v>1053</v>
      </c>
      <c r="AL576" t="b">
        <v>0</v>
      </c>
    </row>
    <row r="577" spans="1:38" x14ac:dyDescent="0.2">
      <c r="A577">
        <v>659</v>
      </c>
      <c r="B577" t="s">
        <v>4720</v>
      </c>
      <c r="C577" t="s">
        <v>4721</v>
      </c>
      <c r="D577" t="s">
        <v>4722</v>
      </c>
      <c r="E577" t="s">
        <v>4723</v>
      </c>
      <c r="F577">
        <v>2009</v>
      </c>
      <c r="G577" t="s">
        <v>1045</v>
      </c>
      <c r="H577" t="s">
        <v>1046</v>
      </c>
      <c r="I577" t="s">
        <v>4724</v>
      </c>
      <c r="J577" t="s">
        <v>1981</v>
      </c>
      <c r="K577" t="s">
        <v>18</v>
      </c>
      <c r="L577" t="s">
        <v>1158</v>
      </c>
      <c r="M577" t="s">
        <v>1480</v>
      </c>
      <c r="N577" t="s">
        <v>1481</v>
      </c>
      <c r="O577">
        <v>55</v>
      </c>
      <c r="R577" t="s">
        <v>1050</v>
      </c>
      <c r="W577" t="s">
        <v>1050</v>
      </c>
      <c r="Z577" t="s">
        <v>1050</v>
      </c>
      <c r="AB577" t="s">
        <v>4725</v>
      </c>
      <c r="AC577" t="s">
        <v>4725</v>
      </c>
      <c r="AD577">
        <v>11</v>
      </c>
      <c r="AE577">
        <v>0</v>
      </c>
      <c r="AF577">
        <v>3.0357066903153799E-3</v>
      </c>
      <c r="AG577">
        <v>118</v>
      </c>
      <c r="AH577">
        <v>35</v>
      </c>
      <c r="AI577">
        <v>2.2895479390802401E-3</v>
      </c>
      <c r="AJ577" t="s">
        <v>1052</v>
      </c>
      <c r="AK577" t="s">
        <v>1053</v>
      </c>
      <c r="AL577" t="b">
        <v>0</v>
      </c>
    </row>
    <row r="578" spans="1:38" x14ac:dyDescent="0.2">
      <c r="A578">
        <v>660</v>
      </c>
      <c r="B578" t="s">
        <v>4726</v>
      </c>
      <c r="C578" t="s">
        <v>4727</v>
      </c>
      <c r="D578" t="s">
        <v>4728</v>
      </c>
      <c r="E578" t="s">
        <v>4729</v>
      </c>
      <c r="G578" t="s">
        <v>1089</v>
      </c>
      <c r="H578" t="s">
        <v>1046</v>
      </c>
      <c r="I578" t="s">
        <v>4730</v>
      </c>
      <c r="J578" t="s">
        <v>979</v>
      </c>
      <c r="K578" t="s">
        <v>978</v>
      </c>
      <c r="L578" t="s">
        <v>1074</v>
      </c>
      <c r="M578" t="s">
        <v>1075</v>
      </c>
      <c r="N578" t="s">
        <v>1298</v>
      </c>
      <c r="O578">
        <v>10</v>
      </c>
      <c r="R578" t="s">
        <v>1050</v>
      </c>
      <c r="V578">
        <v>1</v>
      </c>
      <c r="W578" t="s">
        <v>2235</v>
      </c>
      <c r="Z578" t="s">
        <v>1050</v>
      </c>
      <c r="AA578" t="s">
        <v>9</v>
      </c>
      <c r="AB578" t="s">
        <v>4731</v>
      </c>
      <c r="AC578" t="s">
        <v>4731</v>
      </c>
      <c r="AD578">
        <v>9</v>
      </c>
      <c r="AE578">
        <v>0</v>
      </c>
      <c r="AF578">
        <v>1.95232140807488E-3</v>
      </c>
      <c r="AG578">
        <v>701</v>
      </c>
      <c r="AH578">
        <v>15</v>
      </c>
      <c r="AI578">
        <v>2.11568504091878E-3</v>
      </c>
      <c r="AJ578" t="s">
        <v>1052</v>
      </c>
      <c r="AK578" t="s">
        <v>1053</v>
      </c>
      <c r="AL578" t="b">
        <v>0</v>
      </c>
    </row>
    <row r="579" spans="1:38" x14ac:dyDescent="0.2">
      <c r="A579">
        <v>661</v>
      </c>
      <c r="B579" t="s">
        <v>4732</v>
      </c>
      <c r="C579" t="s">
        <v>4733</v>
      </c>
      <c r="D579" t="s">
        <v>4734</v>
      </c>
      <c r="E579" t="s">
        <v>4735</v>
      </c>
      <c r="G579" t="s">
        <v>1045</v>
      </c>
      <c r="H579" t="s">
        <v>1046</v>
      </c>
      <c r="I579" t="s">
        <v>4736</v>
      </c>
      <c r="J579" t="s">
        <v>13</v>
      </c>
      <c r="K579" t="s">
        <v>6</v>
      </c>
      <c r="L579" t="s">
        <v>1106</v>
      </c>
      <c r="M579" t="s">
        <v>1107</v>
      </c>
      <c r="N579" t="s">
        <v>1108</v>
      </c>
      <c r="O579">
        <v>59</v>
      </c>
      <c r="R579" t="s">
        <v>1050</v>
      </c>
      <c r="W579" t="s">
        <v>1050</v>
      </c>
      <c r="Z579" t="s">
        <v>1050</v>
      </c>
      <c r="AB579" t="s">
        <v>4737</v>
      </c>
      <c r="AC579" t="s">
        <v>4738</v>
      </c>
      <c r="AD579">
        <v>13</v>
      </c>
      <c r="AE579">
        <v>0</v>
      </c>
      <c r="AF579">
        <v>2.9462270569247501E-3</v>
      </c>
      <c r="AG579">
        <v>3846</v>
      </c>
      <c r="AH579">
        <v>28</v>
      </c>
      <c r="AI579">
        <v>2.3779582875429902E-3</v>
      </c>
      <c r="AJ579" t="s">
        <v>1052</v>
      </c>
      <c r="AK579" t="s">
        <v>1053</v>
      </c>
      <c r="AL579" t="b">
        <v>0</v>
      </c>
    </row>
    <row r="580" spans="1:38" ht="409" x14ac:dyDescent="0.2">
      <c r="A580">
        <v>662</v>
      </c>
      <c r="B580" t="s">
        <v>4739</v>
      </c>
      <c r="C580" t="s">
        <v>4740</v>
      </c>
      <c r="D580" t="s">
        <v>4741</v>
      </c>
      <c r="E580" s="1" t="s">
        <v>4742</v>
      </c>
      <c r="F580">
        <v>1987</v>
      </c>
      <c r="G580" t="s">
        <v>1045</v>
      </c>
      <c r="H580" t="s">
        <v>1046</v>
      </c>
      <c r="I580" t="s">
        <v>4743</v>
      </c>
      <c r="K580" t="s">
        <v>14</v>
      </c>
      <c r="L580" t="s">
        <v>1122</v>
      </c>
      <c r="M580" t="s">
        <v>1123</v>
      </c>
      <c r="N580" t="s">
        <v>1558</v>
      </c>
      <c r="Q580">
        <v>0</v>
      </c>
      <c r="R580" t="s">
        <v>1050</v>
      </c>
      <c r="W580" t="s">
        <v>1050</v>
      </c>
      <c r="Z580" t="s">
        <v>1050</v>
      </c>
      <c r="AB580" t="s">
        <v>4744</v>
      </c>
      <c r="AC580" t="s">
        <v>4745</v>
      </c>
      <c r="AD580">
        <v>2</v>
      </c>
      <c r="AE580">
        <v>0.5</v>
      </c>
      <c r="AF580">
        <v>3.8089019253705102E-4</v>
      </c>
      <c r="AG580">
        <v>2826</v>
      </c>
      <c r="AH580">
        <v>0</v>
      </c>
      <c r="AI580">
        <v>5.7832457169586899E-4</v>
      </c>
      <c r="AJ580" t="s">
        <v>4746</v>
      </c>
      <c r="AK580" t="s">
        <v>1053</v>
      </c>
      <c r="AL580" t="b">
        <v>0</v>
      </c>
    </row>
    <row r="581" spans="1:38" x14ac:dyDescent="0.2">
      <c r="A581">
        <v>663</v>
      </c>
      <c r="B581" t="s">
        <v>392</v>
      </c>
      <c r="C581" t="s">
        <v>393</v>
      </c>
      <c r="D581" t="s">
        <v>4747</v>
      </c>
      <c r="E581" t="s">
        <v>4748</v>
      </c>
      <c r="F581">
        <v>1918</v>
      </c>
      <c r="G581" t="s">
        <v>1045</v>
      </c>
      <c r="H581" t="s">
        <v>1095</v>
      </c>
      <c r="I581" t="s">
        <v>394</v>
      </c>
      <c r="J581" t="s">
        <v>42</v>
      </c>
      <c r="K581" t="s">
        <v>43</v>
      </c>
      <c r="L581" t="s">
        <v>1083</v>
      </c>
      <c r="M581" t="s">
        <v>1084</v>
      </c>
      <c r="N581" t="s">
        <v>1084</v>
      </c>
      <c r="O581">
        <v>13</v>
      </c>
      <c r="P581">
        <v>18757032</v>
      </c>
      <c r="Q581">
        <v>2</v>
      </c>
      <c r="R581" t="s">
        <v>1050</v>
      </c>
      <c r="S581">
        <v>187324507</v>
      </c>
      <c r="T581">
        <v>4</v>
      </c>
      <c r="W581" t="s">
        <v>1050</v>
      </c>
      <c r="Z581" t="s">
        <v>4749</v>
      </c>
      <c r="AB581" t="s">
        <v>4750</v>
      </c>
      <c r="AC581" t="s">
        <v>4750</v>
      </c>
      <c r="AD581">
        <v>7</v>
      </c>
      <c r="AE581">
        <v>0.14285714285714199</v>
      </c>
      <c r="AF581">
        <v>1.4200956487709501E-3</v>
      </c>
      <c r="AG581">
        <v>1236</v>
      </c>
      <c r="AH581">
        <v>6</v>
      </c>
      <c r="AI581">
        <v>1.4150871209959301E-3</v>
      </c>
      <c r="AJ581" t="s">
        <v>1052</v>
      </c>
      <c r="AK581" t="s">
        <v>1063</v>
      </c>
      <c r="AL581" t="b">
        <v>0</v>
      </c>
    </row>
    <row r="582" spans="1:38" x14ac:dyDescent="0.2">
      <c r="A582">
        <v>664</v>
      </c>
      <c r="B582" t="s">
        <v>4751</v>
      </c>
      <c r="C582" t="s">
        <v>4752</v>
      </c>
      <c r="D582" t="s">
        <v>4753</v>
      </c>
      <c r="E582" t="s">
        <v>4754</v>
      </c>
      <c r="F582">
        <v>1946</v>
      </c>
      <c r="G582" t="s">
        <v>1089</v>
      </c>
      <c r="H582" t="s">
        <v>1046</v>
      </c>
      <c r="I582" t="s">
        <v>4755</v>
      </c>
      <c r="J582" t="s">
        <v>1627</v>
      </c>
      <c r="K582" t="s">
        <v>38</v>
      </c>
      <c r="L582" t="s">
        <v>1106</v>
      </c>
      <c r="M582" t="s">
        <v>1107</v>
      </c>
      <c r="N582" t="s">
        <v>1426</v>
      </c>
      <c r="O582">
        <v>59</v>
      </c>
      <c r="R582" t="s">
        <v>1050</v>
      </c>
      <c r="S582">
        <v>23500000</v>
      </c>
      <c r="T582">
        <v>6</v>
      </c>
      <c r="W582" t="s">
        <v>1050</v>
      </c>
      <c r="Z582" t="s">
        <v>4756</v>
      </c>
      <c r="AB582" t="s">
        <v>4757</v>
      </c>
      <c r="AC582" t="s">
        <v>4757</v>
      </c>
      <c r="AD582">
        <v>6</v>
      </c>
      <c r="AE582">
        <v>0.16666666666666599</v>
      </c>
      <c r="AF582">
        <v>1.1812147622982799E-3</v>
      </c>
      <c r="AG582">
        <v>1296</v>
      </c>
      <c r="AH582">
        <v>5</v>
      </c>
      <c r="AI582">
        <v>1.31332734445357E-3</v>
      </c>
      <c r="AJ582" t="s">
        <v>1052</v>
      </c>
      <c r="AK582" t="s">
        <v>1053</v>
      </c>
      <c r="AL582" t="b">
        <v>0</v>
      </c>
    </row>
    <row r="583" spans="1:38" x14ac:dyDescent="0.2">
      <c r="A583">
        <v>665</v>
      </c>
      <c r="B583" t="s">
        <v>4758</v>
      </c>
      <c r="C583" t="s">
        <v>4759</v>
      </c>
      <c r="D583" t="s">
        <v>4760</v>
      </c>
      <c r="E583" t="s">
        <v>4761</v>
      </c>
      <c r="G583" t="s">
        <v>1089</v>
      </c>
      <c r="H583" t="s">
        <v>1046</v>
      </c>
      <c r="I583" t="s">
        <v>4762</v>
      </c>
      <c r="J583" t="s">
        <v>4763</v>
      </c>
      <c r="K583" t="s">
        <v>14</v>
      </c>
      <c r="L583" t="s">
        <v>1059</v>
      </c>
      <c r="M583" t="s">
        <v>1060</v>
      </c>
      <c r="N583" t="s">
        <v>2085</v>
      </c>
      <c r="O583">
        <v>13</v>
      </c>
      <c r="R583" t="s">
        <v>1050</v>
      </c>
      <c r="W583" t="s">
        <v>4764</v>
      </c>
      <c r="Z583" t="s">
        <v>1050</v>
      </c>
      <c r="AB583" t="s">
        <v>4765</v>
      </c>
      <c r="AC583" t="s">
        <v>4765</v>
      </c>
      <c r="AD583">
        <v>6</v>
      </c>
      <c r="AE583">
        <v>0</v>
      </c>
      <c r="AF583">
        <v>1.2160578053902801E-3</v>
      </c>
      <c r="AG583">
        <v>394</v>
      </c>
      <c r="AH583">
        <v>7</v>
      </c>
      <c r="AI583">
        <v>1.3392861100285499E-3</v>
      </c>
      <c r="AJ583" t="s">
        <v>1052</v>
      </c>
      <c r="AK583" t="s">
        <v>1063</v>
      </c>
      <c r="AL583" t="b">
        <v>0</v>
      </c>
    </row>
    <row r="584" spans="1:38" x14ac:dyDescent="0.2">
      <c r="A584">
        <v>666</v>
      </c>
      <c r="B584" t="s">
        <v>4766</v>
      </c>
      <c r="C584" t="s">
        <v>4767</v>
      </c>
      <c r="D584" t="s">
        <v>4768</v>
      </c>
      <c r="E584" t="s">
        <v>4769</v>
      </c>
      <c r="F584">
        <v>1985</v>
      </c>
      <c r="G584" t="s">
        <v>1045</v>
      </c>
      <c r="H584" t="s">
        <v>1046</v>
      </c>
      <c r="I584" t="s">
        <v>4770</v>
      </c>
      <c r="J584" t="s">
        <v>537</v>
      </c>
      <c r="K584" t="s">
        <v>6</v>
      </c>
      <c r="L584" t="s">
        <v>1047</v>
      </c>
      <c r="M584" t="s">
        <v>1048</v>
      </c>
      <c r="N584" t="s">
        <v>1049</v>
      </c>
      <c r="O584">
        <v>6</v>
      </c>
      <c r="R584" t="s">
        <v>1050</v>
      </c>
      <c r="V584">
        <v>2</v>
      </c>
      <c r="W584" t="s">
        <v>1050</v>
      </c>
      <c r="Z584" t="s">
        <v>1050</v>
      </c>
      <c r="AA584" t="s">
        <v>9</v>
      </c>
      <c r="AB584" t="s">
        <v>4771</v>
      </c>
      <c r="AC584" t="s">
        <v>4771</v>
      </c>
      <c r="AD584">
        <v>5</v>
      </c>
      <c r="AE584">
        <v>0.19999999999999901</v>
      </c>
      <c r="AF584">
        <v>1.0188393644061E-3</v>
      </c>
      <c r="AG584">
        <v>1827</v>
      </c>
      <c r="AH584">
        <v>2</v>
      </c>
      <c r="AI584">
        <v>1.0124885907615E-3</v>
      </c>
      <c r="AJ584" t="s">
        <v>1052</v>
      </c>
      <c r="AK584" t="s">
        <v>1053</v>
      </c>
      <c r="AL584"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L1000"/>
  <sheetViews>
    <sheetView workbookViewId="0">
      <selection activeCell="E1" sqref="E1:E1048576"/>
    </sheetView>
  </sheetViews>
  <sheetFormatPr baseColWidth="10" defaultRowHeight="16" x14ac:dyDescent="0.2"/>
  <cols>
    <col min="12" max="12" width="26" style="17" bestFit="1" customWidth="1"/>
  </cols>
  <sheetData>
    <row r="1" spans="1:12" x14ac:dyDescent="0.2">
      <c r="A1" t="s">
        <v>254</v>
      </c>
      <c r="L1" s="15" t="s">
        <v>238</v>
      </c>
    </row>
    <row r="2" spans="1:12" x14ac:dyDescent="0.2">
      <c r="A2" t="s">
        <v>255</v>
      </c>
      <c r="B2" t="s">
        <v>256</v>
      </c>
      <c r="C2" t="s">
        <v>257</v>
      </c>
      <c r="D2" t="s">
        <v>258</v>
      </c>
      <c r="E2" s="3" t="s">
        <v>259</v>
      </c>
      <c r="F2" t="s">
        <v>260</v>
      </c>
      <c r="G2" t="s">
        <v>261</v>
      </c>
      <c r="H2" t="s">
        <v>262</v>
      </c>
      <c r="I2" t="s">
        <v>263</v>
      </c>
      <c r="J2" t="s">
        <v>264</v>
      </c>
      <c r="K2" t="s">
        <v>265</v>
      </c>
      <c r="L2" s="16" t="e">
        <f>VLOOKUP(B2,'Input - companies list'!B:L,11,FALSE)</f>
        <v>#N/A</v>
      </c>
    </row>
    <row r="3" spans="1:12" x14ac:dyDescent="0.2">
      <c r="A3" t="s">
        <v>266</v>
      </c>
      <c r="B3" t="s">
        <v>267</v>
      </c>
      <c r="C3" t="s">
        <v>268</v>
      </c>
      <c r="D3" t="s">
        <v>148</v>
      </c>
      <c r="E3" s="3">
        <v>42503</v>
      </c>
      <c r="F3">
        <v>2</v>
      </c>
      <c r="G3">
        <v>2016</v>
      </c>
      <c r="H3" t="s">
        <v>149</v>
      </c>
      <c r="I3" t="s">
        <v>6</v>
      </c>
      <c r="J3" t="s">
        <v>269</v>
      </c>
      <c r="K3" t="s">
        <v>270</v>
      </c>
      <c r="L3" s="16" t="str">
        <f>VLOOKUP(B3,'Input - companies list'!B:L,11,FALSE)</f>
        <v>Cloud, IoT, Predictive Analytics</v>
      </c>
    </row>
    <row r="4" spans="1:12" x14ac:dyDescent="0.2">
      <c r="A4" t="s">
        <v>271</v>
      </c>
      <c r="B4" t="s">
        <v>272</v>
      </c>
      <c r="C4" t="s">
        <v>273</v>
      </c>
      <c r="D4" t="s">
        <v>148</v>
      </c>
      <c r="E4" s="3">
        <v>42320</v>
      </c>
      <c r="F4">
        <v>4</v>
      </c>
      <c r="G4">
        <v>2015</v>
      </c>
      <c r="H4" t="s">
        <v>149</v>
      </c>
      <c r="I4" t="s">
        <v>16</v>
      </c>
      <c r="J4" t="s">
        <v>50</v>
      </c>
      <c r="K4" t="s">
        <v>274</v>
      </c>
      <c r="L4" s="16" t="str">
        <f>VLOOKUP(B4,'Input - companies list'!B:L,11,FALSE)</f>
        <v>Mining Ops &amp; Analytics</v>
      </c>
    </row>
    <row r="5" spans="1:12" x14ac:dyDescent="0.2">
      <c r="A5" t="s">
        <v>275</v>
      </c>
      <c r="B5" t="s">
        <v>272</v>
      </c>
      <c r="C5" t="s">
        <v>273</v>
      </c>
      <c r="D5" t="s">
        <v>148</v>
      </c>
      <c r="E5" s="3">
        <v>42671</v>
      </c>
      <c r="F5">
        <v>4</v>
      </c>
      <c r="G5">
        <v>2016</v>
      </c>
      <c r="H5" t="s">
        <v>149</v>
      </c>
      <c r="I5" t="s">
        <v>16</v>
      </c>
      <c r="J5" t="s">
        <v>50</v>
      </c>
      <c r="K5" t="s">
        <v>274</v>
      </c>
      <c r="L5" s="16" t="str">
        <f>VLOOKUP(B5,'Input - companies list'!B:L,11,FALSE)</f>
        <v>Mining Ops &amp; Analytics</v>
      </c>
    </row>
    <row r="6" spans="1:12" x14ac:dyDescent="0.2">
      <c r="A6" t="s">
        <v>276</v>
      </c>
      <c r="B6" t="s">
        <v>272</v>
      </c>
      <c r="C6" t="s">
        <v>273</v>
      </c>
      <c r="D6" t="s">
        <v>148</v>
      </c>
      <c r="E6" s="3">
        <v>42080</v>
      </c>
      <c r="F6">
        <v>1</v>
      </c>
      <c r="G6">
        <v>2015</v>
      </c>
      <c r="H6" t="s">
        <v>149</v>
      </c>
      <c r="I6" t="s">
        <v>16</v>
      </c>
      <c r="J6" t="s">
        <v>50</v>
      </c>
      <c r="K6" t="s">
        <v>274</v>
      </c>
      <c r="L6" s="16" t="str">
        <f>VLOOKUP(B6,'Input - companies list'!B:L,11,FALSE)</f>
        <v>Mining Ops &amp; Analytics</v>
      </c>
    </row>
    <row r="7" spans="1:12" x14ac:dyDescent="0.2">
      <c r="A7" t="s">
        <v>277</v>
      </c>
      <c r="B7" t="s">
        <v>272</v>
      </c>
      <c r="C7" t="s">
        <v>273</v>
      </c>
      <c r="D7" t="s">
        <v>148</v>
      </c>
      <c r="E7" s="3">
        <v>41969</v>
      </c>
      <c r="F7">
        <v>4</v>
      </c>
      <c r="G7">
        <v>2014</v>
      </c>
      <c r="H7" t="s">
        <v>149</v>
      </c>
      <c r="I7" t="s">
        <v>16</v>
      </c>
      <c r="J7" t="s">
        <v>50</v>
      </c>
      <c r="K7" t="s">
        <v>274</v>
      </c>
      <c r="L7" s="16" t="str">
        <f>VLOOKUP(B7,'Input - companies list'!B:L,11,FALSE)</f>
        <v>Mining Ops &amp; Analytics</v>
      </c>
    </row>
    <row r="8" spans="1:12" x14ac:dyDescent="0.2">
      <c r="A8" t="s">
        <v>278</v>
      </c>
      <c r="B8" t="s">
        <v>272</v>
      </c>
      <c r="C8" t="s">
        <v>273</v>
      </c>
      <c r="D8" t="s">
        <v>148</v>
      </c>
      <c r="E8" s="3">
        <v>41631</v>
      </c>
      <c r="F8">
        <v>4</v>
      </c>
      <c r="G8">
        <v>2013</v>
      </c>
      <c r="H8" t="s">
        <v>149</v>
      </c>
      <c r="I8" t="s">
        <v>16</v>
      </c>
      <c r="J8" t="s">
        <v>50</v>
      </c>
      <c r="K8" t="s">
        <v>274</v>
      </c>
      <c r="L8" s="16" t="str">
        <f>VLOOKUP(B8,'Input - companies list'!B:L,11,FALSE)</f>
        <v>Mining Ops &amp; Analytics</v>
      </c>
    </row>
    <row r="9" spans="1:12" x14ac:dyDescent="0.2">
      <c r="A9" t="s">
        <v>279</v>
      </c>
      <c r="B9" t="s">
        <v>272</v>
      </c>
      <c r="C9" t="s">
        <v>273</v>
      </c>
      <c r="D9" t="s">
        <v>148</v>
      </c>
      <c r="E9" s="3">
        <v>42565</v>
      </c>
      <c r="F9">
        <v>3</v>
      </c>
      <c r="G9">
        <v>2016</v>
      </c>
      <c r="H9" t="s">
        <v>149</v>
      </c>
      <c r="I9" t="s">
        <v>16</v>
      </c>
      <c r="J9" t="s">
        <v>50</v>
      </c>
      <c r="K9" t="s">
        <v>274</v>
      </c>
      <c r="L9" s="16" t="str">
        <f>VLOOKUP(B9,'Input - companies list'!B:L,11,FALSE)</f>
        <v>Mining Ops &amp; Analytics</v>
      </c>
    </row>
    <row r="10" spans="1:12" x14ac:dyDescent="0.2">
      <c r="A10" t="s">
        <v>280</v>
      </c>
      <c r="B10" t="s">
        <v>272</v>
      </c>
      <c r="C10" t="s">
        <v>273</v>
      </c>
      <c r="D10" t="s">
        <v>148</v>
      </c>
      <c r="E10" s="3">
        <v>41751</v>
      </c>
      <c r="F10">
        <v>2</v>
      </c>
      <c r="G10">
        <v>2014</v>
      </c>
      <c r="H10" t="s">
        <v>149</v>
      </c>
      <c r="I10" t="s">
        <v>16</v>
      </c>
      <c r="J10" t="s">
        <v>50</v>
      </c>
      <c r="K10" t="s">
        <v>274</v>
      </c>
      <c r="L10" s="16" t="str">
        <f>VLOOKUP(B10,'Input - companies list'!B:L,11,FALSE)</f>
        <v>Mining Ops &amp; Analytics</v>
      </c>
    </row>
    <row r="11" spans="1:12" x14ac:dyDescent="0.2">
      <c r="A11" t="s">
        <v>281</v>
      </c>
      <c r="B11" t="s">
        <v>282</v>
      </c>
      <c r="C11" t="s">
        <v>283</v>
      </c>
      <c r="D11" t="s">
        <v>148</v>
      </c>
      <c r="E11" s="3">
        <v>42103</v>
      </c>
      <c r="F11">
        <v>2</v>
      </c>
      <c r="G11">
        <v>2015</v>
      </c>
      <c r="H11" t="s">
        <v>149</v>
      </c>
      <c r="I11" t="s">
        <v>16</v>
      </c>
      <c r="J11" t="s">
        <v>32</v>
      </c>
      <c r="K11" t="s">
        <v>284</v>
      </c>
      <c r="L11" s="16" t="str">
        <f>VLOOKUP(B11,'Input - companies list'!B:L,11,FALSE)</f>
        <v>Mining Ops &amp; Analytics</v>
      </c>
    </row>
    <row r="12" spans="1:12" x14ac:dyDescent="0.2">
      <c r="A12" t="s">
        <v>285</v>
      </c>
      <c r="B12" t="s">
        <v>282</v>
      </c>
      <c r="C12" t="s">
        <v>283</v>
      </c>
      <c r="D12" t="s">
        <v>148</v>
      </c>
      <c r="E12" s="3">
        <v>42793</v>
      </c>
      <c r="F12">
        <v>1</v>
      </c>
      <c r="G12">
        <v>2017</v>
      </c>
      <c r="H12" t="s">
        <v>149</v>
      </c>
      <c r="I12" t="s">
        <v>16</v>
      </c>
      <c r="J12" t="s">
        <v>32</v>
      </c>
      <c r="K12" t="s">
        <v>284</v>
      </c>
      <c r="L12" s="16" t="str">
        <f>VLOOKUP(B12,'Input - companies list'!B:L,11,FALSE)</f>
        <v>Mining Ops &amp; Analytics</v>
      </c>
    </row>
    <row r="13" spans="1:12" x14ac:dyDescent="0.2">
      <c r="A13" t="s">
        <v>286</v>
      </c>
      <c r="B13" t="s">
        <v>282</v>
      </c>
      <c r="C13" t="s">
        <v>283</v>
      </c>
      <c r="D13" t="s">
        <v>148</v>
      </c>
      <c r="E13" s="3">
        <v>41316</v>
      </c>
      <c r="F13">
        <v>1</v>
      </c>
      <c r="G13">
        <v>2013</v>
      </c>
      <c r="H13" t="s">
        <v>149</v>
      </c>
      <c r="I13" t="s">
        <v>16</v>
      </c>
      <c r="J13" t="s">
        <v>32</v>
      </c>
      <c r="K13" t="s">
        <v>284</v>
      </c>
      <c r="L13" s="16" t="str">
        <f>VLOOKUP(B13,'Input - companies list'!B:L,11,FALSE)</f>
        <v>Mining Ops &amp; Analytics</v>
      </c>
    </row>
    <row r="14" spans="1:12" x14ac:dyDescent="0.2">
      <c r="A14" t="s">
        <v>287</v>
      </c>
      <c r="B14" t="s">
        <v>282</v>
      </c>
      <c r="C14" t="s">
        <v>283</v>
      </c>
      <c r="D14" t="s">
        <v>148</v>
      </c>
      <c r="E14" s="3">
        <v>42262</v>
      </c>
      <c r="F14">
        <v>3</v>
      </c>
      <c r="G14">
        <v>2015</v>
      </c>
      <c r="H14" t="s">
        <v>149</v>
      </c>
      <c r="I14" t="s">
        <v>16</v>
      </c>
      <c r="J14" t="s">
        <v>32</v>
      </c>
      <c r="K14" t="s">
        <v>284</v>
      </c>
      <c r="L14" s="16" t="str">
        <f>VLOOKUP(B14,'Input - companies list'!B:L,11,FALSE)</f>
        <v>Mining Ops &amp; Analytics</v>
      </c>
    </row>
    <row r="15" spans="1:12" x14ac:dyDescent="0.2">
      <c r="A15" t="s">
        <v>288</v>
      </c>
      <c r="B15" t="s">
        <v>282</v>
      </c>
      <c r="C15" t="s">
        <v>283</v>
      </c>
      <c r="D15" t="s">
        <v>148</v>
      </c>
      <c r="E15" s="3">
        <v>42822</v>
      </c>
      <c r="F15">
        <v>1</v>
      </c>
      <c r="G15">
        <v>2017</v>
      </c>
      <c r="H15" t="s">
        <v>149</v>
      </c>
      <c r="I15" t="s">
        <v>16</v>
      </c>
      <c r="J15" t="s">
        <v>32</v>
      </c>
      <c r="K15" t="s">
        <v>284</v>
      </c>
      <c r="L15" s="16" t="str">
        <f>VLOOKUP(B15,'Input - companies list'!B:L,11,FALSE)</f>
        <v>Mining Ops &amp; Analytics</v>
      </c>
    </row>
    <row r="16" spans="1:12" x14ac:dyDescent="0.2">
      <c r="A16" t="s">
        <v>289</v>
      </c>
      <c r="B16" t="s">
        <v>282</v>
      </c>
      <c r="C16" t="s">
        <v>283</v>
      </c>
      <c r="D16" t="s">
        <v>148</v>
      </c>
      <c r="E16" s="3">
        <v>42535</v>
      </c>
      <c r="F16">
        <v>2</v>
      </c>
      <c r="G16">
        <v>2016</v>
      </c>
      <c r="H16" t="s">
        <v>149</v>
      </c>
      <c r="I16" t="s">
        <v>16</v>
      </c>
      <c r="J16" t="s">
        <v>32</v>
      </c>
      <c r="K16" t="s">
        <v>284</v>
      </c>
      <c r="L16" s="16" t="str">
        <f>VLOOKUP(B16,'Input - companies list'!B:L,11,FALSE)</f>
        <v>Mining Ops &amp; Analytics</v>
      </c>
    </row>
    <row r="17" spans="1:12" x14ac:dyDescent="0.2">
      <c r="A17" t="s">
        <v>290</v>
      </c>
      <c r="B17" t="s">
        <v>282</v>
      </c>
      <c r="C17" t="s">
        <v>283</v>
      </c>
      <c r="D17" t="s">
        <v>148</v>
      </c>
      <c r="E17" s="3">
        <v>41905</v>
      </c>
      <c r="F17">
        <v>3</v>
      </c>
      <c r="G17">
        <v>2014</v>
      </c>
      <c r="H17" t="s">
        <v>149</v>
      </c>
      <c r="I17" t="s">
        <v>16</v>
      </c>
      <c r="J17" t="s">
        <v>32</v>
      </c>
      <c r="K17" t="s">
        <v>284</v>
      </c>
      <c r="L17" s="16" t="str">
        <f>VLOOKUP(B17,'Input - companies list'!B:L,11,FALSE)</f>
        <v>Mining Ops &amp; Analytics</v>
      </c>
    </row>
    <row r="18" spans="1:12" x14ac:dyDescent="0.2">
      <c r="A18" t="s">
        <v>291</v>
      </c>
      <c r="B18" t="s">
        <v>282</v>
      </c>
      <c r="C18" t="s">
        <v>283</v>
      </c>
      <c r="D18" t="s">
        <v>148</v>
      </c>
      <c r="E18" s="3">
        <v>42611</v>
      </c>
      <c r="F18">
        <v>3</v>
      </c>
      <c r="G18">
        <v>2016</v>
      </c>
      <c r="H18" t="s">
        <v>149</v>
      </c>
      <c r="I18" t="s">
        <v>16</v>
      </c>
      <c r="J18" t="s">
        <v>32</v>
      </c>
      <c r="K18" t="s">
        <v>284</v>
      </c>
      <c r="L18" s="16" t="str">
        <f>VLOOKUP(B18,'Input - companies list'!B:L,11,FALSE)</f>
        <v>Mining Ops &amp; Analytics</v>
      </c>
    </row>
    <row r="19" spans="1:12" x14ac:dyDescent="0.2">
      <c r="A19" t="s">
        <v>292</v>
      </c>
      <c r="B19" t="s">
        <v>282</v>
      </c>
      <c r="C19" t="s">
        <v>283</v>
      </c>
      <c r="D19" t="s">
        <v>148</v>
      </c>
      <c r="E19" s="3">
        <v>42458</v>
      </c>
      <c r="F19">
        <v>1</v>
      </c>
      <c r="G19">
        <v>2016</v>
      </c>
      <c r="H19" t="s">
        <v>149</v>
      </c>
      <c r="I19" t="s">
        <v>16</v>
      </c>
      <c r="J19" t="s">
        <v>32</v>
      </c>
      <c r="K19" t="s">
        <v>284</v>
      </c>
      <c r="L19" s="16" t="str">
        <f>VLOOKUP(B19,'Input - companies list'!B:L,11,FALSE)</f>
        <v>Mining Ops &amp; Analytics</v>
      </c>
    </row>
    <row r="20" spans="1:12" x14ac:dyDescent="0.2">
      <c r="A20" t="s">
        <v>293</v>
      </c>
      <c r="B20" t="s">
        <v>282</v>
      </c>
      <c r="C20" t="s">
        <v>283</v>
      </c>
      <c r="D20" t="s">
        <v>148</v>
      </c>
      <c r="E20" s="3">
        <v>42321</v>
      </c>
      <c r="F20">
        <v>4</v>
      </c>
      <c r="G20">
        <v>2015</v>
      </c>
      <c r="H20" t="s">
        <v>149</v>
      </c>
      <c r="I20" t="s">
        <v>16</v>
      </c>
      <c r="J20" t="s">
        <v>32</v>
      </c>
      <c r="K20" t="s">
        <v>284</v>
      </c>
      <c r="L20" s="16" t="str">
        <f>VLOOKUP(B20,'Input - companies list'!B:L,11,FALSE)</f>
        <v>Mining Ops &amp; Analytics</v>
      </c>
    </row>
    <row r="21" spans="1:12" x14ac:dyDescent="0.2">
      <c r="A21" t="s">
        <v>294</v>
      </c>
      <c r="B21" t="s">
        <v>295</v>
      </c>
      <c r="C21" t="s">
        <v>296</v>
      </c>
      <c r="D21" t="s">
        <v>148</v>
      </c>
      <c r="E21" s="3">
        <v>42818</v>
      </c>
      <c r="F21">
        <v>1</v>
      </c>
      <c r="G21">
        <v>2017</v>
      </c>
      <c r="H21" t="s">
        <v>149</v>
      </c>
      <c r="I21" t="s">
        <v>18</v>
      </c>
      <c r="J21" t="s">
        <v>21</v>
      </c>
      <c r="K21" t="s">
        <v>20</v>
      </c>
      <c r="L21" s="16" t="str">
        <f>VLOOKUP(B21,'Input - companies list'!B:L,11,FALSE)</f>
        <v>Mining Ops &amp; Analytics</v>
      </c>
    </row>
    <row r="22" spans="1:12" x14ac:dyDescent="0.2">
      <c r="A22" t="s">
        <v>297</v>
      </c>
      <c r="B22" t="s">
        <v>298</v>
      </c>
      <c r="C22" t="s">
        <v>299</v>
      </c>
      <c r="D22" t="s">
        <v>148</v>
      </c>
      <c r="E22" s="3">
        <v>42793</v>
      </c>
      <c r="F22">
        <v>1</v>
      </c>
      <c r="G22">
        <v>2017</v>
      </c>
      <c r="H22" t="s">
        <v>149</v>
      </c>
      <c r="I22" t="s">
        <v>300</v>
      </c>
      <c r="J22" t="s">
        <v>301</v>
      </c>
      <c r="K22" t="s">
        <v>302</v>
      </c>
      <c r="L22" s="16" t="str">
        <f>VLOOKUP(B22,'Input - companies list'!B:L,11,FALSE)</f>
        <v>Autonomous Vehicles, Artificial Intelligence</v>
      </c>
    </row>
    <row r="23" spans="1:12" x14ac:dyDescent="0.2">
      <c r="A23" t="s">
        <v>303</v>
      </c>
      <c r="B23" t="s">
        <v>298</v>
      </c>
      <c r="C23" t="s">
        <v>299</v>
      </c>
      <c r="D23" t="s">
        <v>148</v>
      </c>
      <c r="E23" s="3">
        <v>42184</v>
      </c>
      <c r="F23">
        <v>2</v>
      </c>
      <c r="G23">
        <v>2015</v>
      </c>
      <c r="H23" t="s">
        <v>149</v>
      </c>
      <c r="I23" t="s">
        <v>300</v>
      </c>
      <c r="J23" t="s">
        <v>301</v>
      </c>
      <c r="K23" t="s">
        <v>302</v>
      </c>
      <c r="L23" s="16" t="str">
        <f>VLOOKUP(B23,'Input - companies list'!B:L,11,FALSE)</f>
        <v>Autonomous Vehicles, Artificial Intelligence</v>
      </c>
    </row>
    <row r="24" spans="1:12" x14ac:dyDescent="0.2">
      <c r="A24" t="s">
        <v>304</v>
      </c>
      <c r="B24" t="s">
        <v>298</v>
      </c>
      <c r="C24" t="s">
        <v>299</v>
      </c>
      <c r="D24" t="s">
        <v>305</v>
      </c>
      <c r="E24" s="3">
        <v>41452</v>
      </c>
      <c r="F24">
        <v>2</v>
      </c>
      <c r="G24">
        <v>2013</v>
      </c>
      <c r="H24">
        <v>3839896</v>
      </c>
      <c r="I24" t="s">
        <v>300</v>
      </c>
      <c r="J24" t="s">
        <v>301</v>
      </c>
      <c r="K24" t="s">
        <v>302</v>
      </c>
      <c r="L24" s="16" t="str">
        <f>VLOOKUP(B24,'Input - companies list'!B:L,11,FALSE)</f>
        <v>Autonomous Vehicles, Artificial Intelligence</v>
      </c>
    </row>
    <row r="25" spans="1:12" x14ac:dyDescent="0.2">
      <c r="A25" t="s">
        <v>306</v>
      </c>
      <c r="B25" t="s">
        <v>298</v>
      </c>
      <c r="C25" t="s">
        <v>299</v>
      </c>
      <c r="D25" t="s">
        <v>148</v>
      </c>
      <c r="E25" s="3">
        <v>42059</v>
      </c>
      <c r="F25">
        <v>1</v>
      </c>
      <c r="G25">
        <v>2015</v>
      </c>
      <c r="H25" t="s">
        <v>149</v>
      </c>
      <c r="I25" t="s">
        <v>300</v>
      </c>
      <c r="J25" t="s">
        <v>301</v>
      </c>
      <c r="K25" t="s">
        <v>302</v>
      </c>
      <c r="L25" s="16" t="str">
        <f>VLOOKUP(B25,'Input - companies list'!B:L,11,FALSE)</f>
        <v>Autonomous Vehicles, Artificial Intelligence</v>
      </c>
    </row>
    <row r="26" spans="1:12" x14ac:dyDescent="0.2">
      <c r="A26" t="s">
        <v>307</v>
      </c>
      <c r="B26" t="s">
        <v>298</v>
      </c>
      <c r="C26" t="s">
        <v>299</v>
      </c>
      <c r="D26" t="s">
        <v>148</v>
      </c>
      <c r="E26" s="3">
        <v>42524</v>
      </c>
      <c r="F26">
        <v>2</v>
      </c>
      <c r="G26">
        <v>2016</v>
      </c>
      <c r="H26" t="s">
        <v>149</v>
      </c>
      <c r="I26" t="s">
        <v>300</v>
      </c>
      <c r="J26" t="s">
        <v>301</v>
      </c>
      <c r="K26" t="s">
        <v>302</v>
      </c>
      <c r="L26" s="16" t="str">
        <f>VLOOKUP(B26,'Input - companies list'!B:L,11,FALSE)</f>
        <v>Autonomous Vehicles, Artificial Intelligence</v>
      </c>
    </row>
    <row r="27" spans="1:12" x14ac:dyDescent="0.2">
      <c r="A27" t="s">
        <v>308</v>
      </c>
      <c r="B27" t="s">
        <v>298</v>
      </c>
      <c r="C27" t="s">
        <v>299</v>
      </c>
      <c r="D27" t="s">
        <v>148</v>
      </c>
      <c r="E27" s="3">
        <v>41597</v>
      </c>
      <c r="F27">
        <v>4</v>
      </c>
      <c r="G27">
        <v>2013</v>
      </c>
      <c r="H27" t="s">
        <v>149</v>
      </c>
      <c r="I27" t="s">
        <v>300</v>
      </c>
      <c r="J27" t="s">
        <v>301</v>
      </c>
      <c r="K27" t="s">
        <v>302</v>
      </c>
      <c r="L27" s="16" t="str">
        <f>VLOOKUP(B27,'Input - companies list'!B:L,11,FALSE)</f>
        <v>Autonomous Vehicles, Artificial Intelligence</v>
      </c>
    </row>
    <row r="28" spans="1:12" x14ac:dyDescent="0.2">
      <c r="A28" t="s">
        <v>309</v>
      </c>
      <c r="B28" t="s">
        <v>310</v>
      </c>
      <c r="C28" t="s">
        <v>311</v>
      </c>
      <c r="D28" t="s">
        <v>148</v>
      </c>
      <c r="E28" s="3">
        <v>41617</v>
      </c>
      <c r="F28">
        <v>4</v>
      </c>
      <c r="G28">
        <v>2013</v>
      </c>
      <c r="H28" t="s">
        <v>149</v>
      </c>
      <c r="I28" t="s">
        <v>14</v>
      </c>
      <c r="J28" t="s">
        <v>312</v>
      </c>
      <c r="K28" t="s">
        <v>313</v>
      </c>
      <c r="L28" s="16" t="str">
        <f>VLOOKUP(B28,'Input - companies list'!B:L,11,FALSE)</f>
        <v>Mining Ops &amp; Analytics</v>
      </c>
    </row>
    <row r="29" spans="1:12" x14ac:dyDescent="0.2">
      <c r="A29" t="s">
        <v>314</v>
      </c>
      <c r="B29" t="s">
        <v>315</v>
      </c>
      <c r="C29" t="s">
        <v>316</v>
      </c>
      <c r="D29" t="s">
        <v>148</v>
      </c>
      <c r="E29" s="3">
        <v>41725</v>
      </c>
      <c r="F29">
        <v>1</v>
      </c>
      <c r="G29">
        <v>2014</v>
      </c>
      <c r="H29" t="s">
        <v>149</v>
      </c>
      <c r="I29" t="s">
        <v>16</v>
      </c>
      <c r="J29" t="s">
        <v>32</v>
      </c>
      <c r="K29" t="s">
        <v>84</v>
      </c>
      <c r="L29" s="16" t="str">
        <f>VLOOKUP(B29,'Input - companies list'!B:L,11,FALSE)</f>
        <v>Geological Surveying, Remote Sensing</v>
      </c>
    </row>
    <row r="30" spans="1:12" x14ac:dyDescent="0.2">
      <c r="A30" t="s">
        <v>317</v>
      </c>
      <c r="B30" t="s">
        <v>315</v>
      </c>
      <c r="C30" t="s">
        <v>316</v>
      </c>
      <c r="D30" t="s">
        <v>148</v>
      </c>
      <c r="E30" s="3">
        <v>42102</v>
      </c>
      <c r="F30">
        <v>2</v>
      </c>
      <c r="G30">
        <v>2015</v>
      </c>
      <c r="H30" t="s">
        <v>149</v>
      </c>
      <c r="I30" t="s">
        <v>16</v>
      </c>
      <c r="J30" t="s">
        <v>32</v>
      </c>
      <c r="K30" t="s">
        <v>84</v>
      </c>
      <c r="L30" s="16" t="str">
        <f>VLOOKUP(B30,'Input - companies list'!B:L,11,FALSE)</f>
        <v>Geological Surveying, Remote Sensing</v>
      </c>
    </row>
    <row r="31" spans="1:12" x14ac:dyDescent="0.2">
      <c r="A31" t="s">
        <v>318</v>
      </c>
      <c r="B31" t="s">
        <v>315</v>
      </c>
      <c r="C31" t="s">
        <v>316</v>
      </c>
      <c r="D31" t="s">
        <v>148</v>
      </c>
      <c r="E31" s="3">
        <v>41551</v>
      </c>
      <c r="F31">
        <v>4</v>
      </c>
      <c r="G31">
        <v>2013</v>
      </c>
      <c r="H31" t="s">
        <v>149</v>
      </c>
      <c r="I31" t="s">
        <v>16</v>
      </c>
      <c r="J31" t="s">
        <v>32</v>
      </c>
      <c r="K31" t="s">
        <v>84</v>
      </c>
      <c r="L31" s="16" t="str">
        <f>VLOOKUP(B31,'Input - companies list'!B:L,11,FALSE)</f>
        <v>Geological Surveying, Remote Sensing</v>
      </c>
    </row>
    <row r="32" spans="1:12" x14ac:dyDescent="0.2">
      <c r="A32" t="s">
        <v>319</v>
      </c>
      <c r="B32" t="s">
        <v>315</v>
      </c>
      <c r="C32" t="s">
        <v>316</v>
      </c>
      <c r="D32" t="s">
        <v>148</v>
      </c>
      <c r="E32" s="3">
        <v>42088</v>
      </c>
      <c r="F32">
        <v>1</v>
      </c>
      <c r="G32">
        <v>2015</v>
      </c>
      <c r="H32" t="s">
        <v>149</v>
      </c>
      <c r="I32" t="s">
        <v>16</v>
      </c>
      <c r="J32" t="s">
        <v>32</v>
      </c>
      <c r="K32" t="s">
        <v>84</v>
      </c>
      <c r="L32" s="16" t="str">
        <f>VLOOKUP(B32,'Input - companies list'!B:L,11,FALSE)</f>
        <v>Geological Surveying, Remote Sensing</v>
      </c>
    </row>
    <row r="33" spans="1:12" x14ac:dyDescent="0.2">
      <c r="A33" t="s">
        <v>320</v>
      </c>
      <c r="B33" t="s">
        <v>315</v>
      </c>
      <c r="C33" t="s">
        <v>316</v>
      </c>
      <c r="D33" t="s">
        <v>148</v>
      </c>
      <c r="E33" s="3">
        <v>41382</v>
      </c>
      <c r="F33">
        <v>2</v>
      </c>
      <c r="G33">
        <v>2013</v>
      </c>
      <c r="H33" t="s">
        <v>149</v>
      </c>
      <c r="I33" t="s">
        <v>16</v>
      </c>
      <c r="J33" t="s">
        <v>32</v>
      </c>
      <c r="K33" t="s">
        <v>84</v>
      </c>
      <c r="L33" s="16" t="str">
        <f>VLOOKUP(B33,'Input - companies list'!B:L,11,FALSE)</f>
        <v>Geological Surveying, Remote Sensing</v>
      </c>
    </row>
    <row r="34" spans="1:12" x14ac:dyDescent="0.2">
      <c r="A34" t="s">
        <v>321</v>
      </c>
      <c r="B34" t="s">
        <v>322</v>
      </c>
      <c r="C34" t="s">
        <v>323</v>
      </c>
      <c r="D34" t="s">
        <v>148</v>
      </c>
      <c r="E34" s="3">
        <v>42381</v>
      </c>
      <c r="F34">
        <v>1</v>
      </c>
      <c r="G34">
        <v>2016</v>
      </c>
      <c r="H34" t="s">
        <v>149</v>
      </c>
      <c r="I34" t="s">
        <v>14</v>
      </c>
      <c r="K34" t="s">
        <v>324</v>
      </c>
      <c r="L34" s="16" t="str">
        <f>VLOOKUP(B34,'Input - companies list'!B:L,11,FALSE)</f>
        <v>Cloud, IoT, Predictive Analytics</v>
      </c>
    </row>
    <row r="35" spans="1:12" x14ac:dyDescent="0.2">
      <c r="A35" t="s">
        <v>325</v>
      </c>
      <c r="B35" t="s">
        <v>322</v>
      </c>
      <c r="C35" t="s">
        <v>323</v>
      </c>
      <c r="D35" t="s">
        <v>305</v>
      </c>
      <c r="E35" s="3">
        <v>41656</v>
      </c>
      <c r="F35">
        <v>1</v>
      </c>
      <c r="G35">
        <v>2014</v>
      </c>
      <c r="H35">
        <v>86270027</v>
      </c>
      <c r="I35" t="s">
        <v>14</v>
      </c>
      <c r="K35" t="s">
        <v>324</v>
      </c>
      <c r="L35" s="16" t="str">
        <f>VLOOKUP(B35,'Input - companies list'!B:L,11,FALSE)</f>
        <v>Cloud, IoT, Predictive Analytics</v>
      </c>
    </row>
    <row r="36" spans="1:12" x14ac:dyDescent="0.2">
      <c r="A36" t="s">
        <v>326</v>
      </c>
      <c r="B36" t="s">
        <v>322</v>
      </c>
      <c r="C36" t="s">
        <v>323</v>
      </c>
      <c r="D36" t="s">
        <v>148</v>
      </c>
      <c r="E36" s="3">
        <v>42613</v>
      </c>
      <c r="F36">
        <v>3</v>
      </c>
      <c r="G36">
        <v>2016</v>
      </c>
      <c r="H36" t="s">
        <v>149</v>
      </c>
      <c r="I36" t="s">
        <v>14</v>
      </c>
      <c r="K36" t="s">
        <v>324</v>
      </c>
      <c r="L36" s="16" t="str">
        <f>VLOOKUP(B36,'Input - companies list'!B:L,11,FALSE)</f>
        <v>Cloud, IoT, Predictive Analytics</v>
      </c>
    </row>
    <row r="37" spans="1:12" x14ac:dyDescent="0.2">
      <c r="A37" t="s">
        <v>327</v>
      </c>
      <c r="B37" t="s">
        <v>328</v>
      </c>
      <c r="C37" t="s">
        <v>329</v>
      </c>
      <c r="D37" t="s">
        <v>148</v>
      </c>
      <c r="E37" s="3">
        <v>42369</v>
      </c>
      <c r="F37">
        <v>4</v>
      </c>
      <c r="G37">
        <v>2015</v>
      </c>
      <c r="H37" t="s">
        <v>149</v>
      </c>
      <c r="I37" t="s">
        <v>6</v>
      </c>
      <c r="J37" t="s">
        <v>330</v>
      </c>
      <c r="K37" t="s">
        <v>331</v>
      </c>
      <c r="L37" s="16" t="str">
        <f>VLOOKUP(B37,'Input - companies list'!B:L,11,FALSE)</f>
        <v>Mining Ops &amp; Analytics</v>
      </c>
    </row>
    <row r="38" spans="1:12" x14ac:dyDescent="0.2">
      <c r="A38" t="s">
        <v>332</v>
      </c>
      <c r="B38" t="s">
        <v>328</v>
      </c>
      <c r="C38" t="s">
        <v>329</v>
      </c>
      <c r="D38" t="s">
        <v>148</v>
      </c>
      <c r="E38" s="3">
        <v>41834</v>
      </c>
      <c r="F38">
        <v>3</v>
      </c>
      <c r="G38">
        <v>2014</v>
      </c>
      <c r="H38" t="s">
        <v>149</v>
      </c>
      <c r="I38" t="s">
        <v>6</v>
      </c>
      <c r="J38" t="s">
        <v>330</v>
      </c>
      <c r="K38" t="s">
        <v>331</v>
      </c>
      <c r="L38" s="16" t="str">
        <f>VLOOKUP(B38,'Input - companies list'!B:L,11,FALSE)</f>
        <v>Mining Ops &amp; Analytics</v>
      </c>
    </row>
    <row r="39" spans="1:12" x14ac:dyDescent="0.2">
      <c r="A39" t="s">
        <v>333</v>
      </c>
      <c r="B39" t="s">
        <v>328</v>
      </c>
      <c r="C39" t="s">
        <v>329</v>
      </c>
      <c r="D39" t="s">
        <v>9</v>
      </c>
      <c r="E39" s="3">
        <v>41253</v>
      </c>
      <c r="F39">
        <v>4</v>
      </c>
      <c r="G39">
        <v>2012</v>
      </c>
      <c r="H39">
        <v>40000</v>
      </c>
      <c r="I39" t="s">
        <v>6</v>
      </c>
      <c r="J39" t="s">
        <v>330</v>
      </c>
      <c r="K39" t="s">
        <v>331</v>
      </c>
      <c r="L39" s="16" t="str">
        <f>VLOOKUP(B39,'Input - companies list'!B:L,11,FALSE)</f>
        <v>Mining Ops &amp; Analytics</v>
      </c>
    </row>
    <row r="40" spans="1:12" x14ac:dyDescent="0.2">
      <c r="A40" t="s">
        <v>334</v>
      </c>
      <c r="B40" t="s">
        <v>328</v>
      </c>
      <c r="C40" t="s">
        <v>329</v>
      </c>
      <c r="D40" t="s">
        <v>148</v>
      </c>
      <c r="E40" s="3">
        <v>41522</v>
      </c>
      <c r="F40">
        <v>3</v>
      </c>
      <c r="G40">
        <v>2013</v>
      </c>
      <c r="H40">
        <v>150000</v>
      </c>
      <c r="I40" t="s">
        <v>6</v>
      </c>
      <c r="J40" t="s">
        <v>330</v>
      </c>
      <c r="K40" t="s">
        <v>331</v>
      </c>
      <c r="L40" s="16" t="str">
        <f>VLOOKUP(B40,'Input - companies list'!B:L,11,FALSE)</f>
        <v>Mining Ops &amp; Analytics</v>
      </c>
    </row>
    <row r="41" spans="1:12" x14ac:dyDescent="0.2">
      <c r="A41" t="s">
        <v>335</v>
      </c>
      <c r="B41" t="s">
        <v>328</v>
      </c>
      <c r="C41" t="s">
        <v>329</v>
      </c>
      <c r="D41" t="s">
        <v>148</v>
      </c>
      <c r="E41" s="3">
        <v>41397</v>
      </c>
      <c r="F41">
        <v>2</v>
      </c>
      <c r="G41">
        <v>2013</v>
      </c>
      <c r="H41">
        <v>210000</v>
      </c>
      <c r="I41" t="s">
        <v>6</v>
      </c>
      <c r="J41" t="s">
        <v>330</v>
      </c>
      <c r="K41" t="s">
        <v>331</v>
      </c>
      <c r="L41" s="16" t="str">
        <f>VLOOKUP(B41,'Input - companies list'!B:L,11,FALSE)</f>
        <v>Mining Ops &amp; Analytics</v>
      </c>
    </row>
    <row r="42" spans="1:12" x14ac:dyDescent="0.2">
      <c r="A42" t="s">
        <v>336</v>
      </c>
      <c r="B42" t="s">
        <v>328</v>
      </c>
      <c r="C42" t="s">
        <v>329</v>
      </c>
      <c r="D42" t="s">
        <v>148</v>
      </c>
      <c r="E42" s="3">
        <v>41530</v>
      </c>
      <c r="F42">
        <v>3</v>
      </c>
      <c r="G42">
        <v>2013</v>
      </c>
      <c r="H42">
        <v>30000</v>
      </c>
      <c r="I42" t="s">
        <v>6</v>
      </c>
      <c r="J42" t="s">
        <v>330</v>
      </c>
      <c r="K42" t="s">
        <v>331</v>
      </c>
      <c r="L42" s="16" t="str">
        <f>VLOOKUP(B42,'Input - companies list'!B:L,11,FALSE)</f>
        <v>Mining Ops &amp; Analytics</v>
      </c>
    </row>
    <row r="43" spans="1:12" x14ac:dyDescent="0.2">
      <c r="A43" t="s">
        <v>337</v>
      </c>
      <c r="B43" t="s">
        <v>338</v>
      </c>
      <c r="C43" t="s">
        <v>339</v>
      </c>
      <c r="D43" t="s">
        <v>148</v>
      </c>
      <c r="E43" s="3">
        <v>41893</v>
      </c>
      <c r="F43">
        <v>3</v>
      </c>
      <c r="G43">
        <v>2014</v>
      </c>
      <c r="H43">
        <v>1878344</v>
      </c>
      <c r="I43" t="s">
        <v>16</v>
      </c>
      <c r="J43" t="s">
        <v>340</v>
      </c>
      <c r="K43" t="s">
        <v>341</v>
      </c>
      <c r="L43" s="16" t="e">
        <f>VLOOKUP(B43,'Input - companies list'!B:L,11,FALSE)</f>
        <v>#N/A</v>
      </c>
    </row>
    <row r="44" spans="1:12" x14ac:dyDescent="0.2">
      <c r="A44">
        <v>9863868</v>
      </c>
      <c r="B44" t="s">
        <v>338</v>
      </c>
      <c r="C44" t="s">
        <v>339</v>
      </c>
      <c r="D44" t="s">
        <v>148</v>
      </c>
      <c r="E44" s="3">
        <v>42570</v>
      </c>
      <c r="F44">
        <v>3</v>
      </c>
      <c r="G44">
        <v>2016</v>
      </c>
      <c r="H44" t="s">
        <v>149</v>
      </c>
      <c r="I44" t="s">
        <v>16</v>
      </c>
      <c r="J44" t="s">
        <v>340</v>
      </c>
      <c r="K44" t="s">
        <v>341</v>
      </c>
      <c r="L44" s="16" t="e">
        <f>VLOOKUP(B44,'Input - companies list'!B:L,11,FALSE)</f>
        <v>#N/A</v>
      </c>
    </row>
    <row r="45" spans="1:12" x14ac:dyDescent="0.2">
      <c r="A45" t="s">
        <v>342</v>
      </c>
      <c r="B45" t="s">
        <v>338</v>
      </c>
      <c r="C45" t="s">
        <v>339</v>
      </c>
      <c r="D45" t="s">
        <v>148</v>
      </c>
      <c r="E45" s="3">
        <v>42821</v>
      </c>
      <c r="F45">
        <v>1</v>
      </c>
      <c r="G45">
        <v>2017</v>
      </c>
      <c r="H45" t="s">
        <v>149</v>
      </c>
      <c r="I45" t="s">
        <v>16</v>
      </c>
      <c r="J45" t="s">
        <v>340</v>
      </c>
      <c r="K45" t="s">
        <v>341</v>
      </c>
      <c r="L45" s="16" t="e">
        <f>VLOOKUP(B45,'Input - companies list'!B:L,11,FALSE)</f>
        <v>#N/A</v>
      </c>
    </row>
    <row r="46" spans="1:12" x14ac:dyDescent="0.2">
      <c r="A46" t="s">
        <v>343</v>
      </c>
      <c r="B46" t="s">
        <v>344</v>
      </c>
      <c r="C46" t="s">
        <v>345</v>
      </c>
      <c r="D46" t="s">
        <v>148</v>
      </c>
      <c r="E46" s="3">
        <v>42521</v>
      </c>
      <c r="F46">
        <v>2</v>
      </c>
      <c r="G46">
        <v>2016</v>
      </c>
      <c r="H46" t="s">
        <v>149</v>
      </c>
      <c r="I46" t="s">
        <v>69</v>
      </c>
      <c r="J46" t="s">
        <v>346</v>
      </c>
      <c r="K46" t="s">
        <v>347</v>
      </c>
      <c r="L46" s="16" t="e">
        <f>VLOOKUP(B46,'Input - companies list'!B:L,11,FALSE)</f>
        <v>#N/A</v>
      </c>
    </row>
    <row r="47" spans="1:12" x14ac:dyDescent="0.2">
      <c r="A47" t="s">
        <v>348</v>
      </c>
      <c r="B47" t="s">
        <v>349</v>
      </c>
      <c r="C47" t="s">
        <v>350</v>
      </c>
      <c r="D47" t="s">
        <v>148</v>
      </c>
      <c r="E47" s="3">
        <v>41992</v>
      </c>
      <c r="F47">
        <v>4</v>
      </c>
      <c r="G47">
        <v>2014</v>
      </c>
      <c r="H47">
        <v>4144827</v>
      </c>
      <c r="I47" t="s">
        <v>16</v>
      </c>
      <c r="J47" t="s">
        <v>32</v>
      </c>
      <c r="K47" t="s">
        <v>284</v>
      </c>
      <c r="L47" s="16" t="str">
        <f>VLOOKUP(B47,'Input - companies list'!B:L,11,FALSE)</f>
        <v>Mining Ops &amp; Analytics</v>
      </c>
    </row>
    <row r="48" spans="1:12" x14ac:dyDescent="0.2">
      <c r="A48" t="s">
        <v>351</v>
      </c>
      <c r="B48" t="s">
        <v>349</v>
      </c>
      <c r="C48" t="s">
        <v>350</v>
      </c>
      <c r="D48" t="s">
        <v>148</v>
      </c>
      <c r="E48" s="3">
        <v>42671</v>
      </c>
      <c r="F48">
        <v>4</v>
      </c>
      <c r="G48">
        <v>2016</v>
      </c>
      <c r="H48">
        <v>954903</v>
      </c>
      <c r="I48" t="s">
        <v>16</v>
      </c>
      <c r="J48" t="s">
        <v>32</v>
      </c>
      <c r="K48" t="s">
        <v>284</v>
      </c>
      <c r="L48" s="16" t="str">
        <f>VLOOKUP(B48,'Input - companies list'!B:L,11,FALSE)</f>
        <v>Mining Ops &amp; Analytics</v>
      </c>
    </row>
    <row r="49" spans="1:12" x14ac:dyDescent="0.2">
      <c r="A49" t="s">
        <v>352</v>
      </c>
      <c r="B49" t="s">
        <v>349</v>
      </c>
      <c r="C49" t="s">
        <v>350</v>
      </c>
      <c r="D49" t="s">
        <v>148</v>
      </c>
      <c r="E49" s="3">
        <v>42787</v>
      </c>
      <c r="F49">
        <v>1</v>
      </c>
      <c r="G49">
        <v>2017</v>
      </c>
      <c r="H49">
        <v>19000000</v>
      </c>
      <c r="I49" t="s">
        <v>16</v>
      </c>
      <c r="J49" t="s">
        <v>32</v>
      </c>
      <c r="K49" t="s">
        <v>284</v>
      </c>
      <c r="L49" s="16" t="str">
        <f>VLOOKUP(B49,'Input - companies list'!B:L,11,FALSE)</f>
        <v>Mining Ops &amp; Analytics</v>
      </c>
    </row>
    <row r="50" spans="1:12" x14ac:dyDescent="0.2">
      <c r="A50" s="2" t="s">
        <v>353</v>
      </c>
      <c r="B50" t="s">
        <v>349</v>
      </c>
      <c r="C50" t="s">
        <v>350</v>
      </c>
      <c r="D50" t="s">
        <v>148</v>
      </c>
      <c r="E50" s="3">
        <v>42709</v>
      </c>
      <c r="F50">
        <v>4</v>
      </c>
      <c r="G50">
        <v>2016</v>
      </c>
      <c r="H50">
        <v>3636051</v>
      </c>
      <c r="I50" t="s">
        <v>16</v>
      </c>
      <c r="J50" t="s">
        <v>32</v>
      </c>
      <c r="K50" t="s">
        <v>284</v>
      </c>
      <c r="L50" s="16" t="str">
        <f>VLOOKUP(B50,'Input - companies list'!B:L,11,FALSE)</f>
        <v>Mining Ops &amp; Analytics</v>
      </c>
    </row>
    <row r="51" spans="1:12" x14ac:dyDescent="0.2">
      <c r="A51" t="s">
        <v>354</v>
      </c>
      <c r="B51" t="s">
        <v>349</v>
      </c>
      <c r="C51" t="s">
        <v>350</v>
      </c>
      <c r="D51" t="s">
        <v>148</v>
      </c>
      <c r="E51" s="3">
        <v>42158</v>
      </c>
      <c r="F51">
        <v>2</v>
      </c>
      <c r="G51">
        <v>2015</v>
      </c>
      <c r="H51" t="s">
        <v>149</v>
      </c>
      <c r="I51" t="s">
        <v>16</v>
      </c>
      <c r="J51" t="s">
        <v>32</v>
      </c>
      <c r="K51" t="s">
        <v>284</v>
      </c>
      <c r="L51" s="16" t="str">
        <f>VLOOKUP(B51,'Input - companies list'!B:L,11,FALSE)</f>
        <v>Mining Ops &amp; Analytics</v>
      </c>
    </row>
    <row r="52" spans="1:12" x14ac:dyDescent="0.2">
      <c r="A52" t="s">
        <v>355</v>
      </c>
      <c r="B52" t="s">
        <v>349</v>
      </c>
      <c r="C52" t="s">
        <v>350</v>
      </c>
      <c r="D52" t="s">
        <v>148</v>
      </c>
      <c r="E52" s="3">
        <v>41323</v>
      </c>
      <c r="F52">
        <v>1</v>
      </c>
      <c r="G52">
        <v>2013</v>
      </c>
      <c r="H52">
        <v>2470000</v>
      </c>
      <c r="I52" t="s">
        <v>16</v>
      </c>
      <c r="J52" t="s">
        <v>32</v>
      </c>
      <c r="K52" t="s">
        <v>284</v>
      </c>
      <c r="L52" s="16" t="str">
        <f>VLOOKUP(B52,'Input - companies list'!B:L,11,FALSE)</f>
        <v>Mining Ops &amp; Analytics</v>
      </c>
    </row>
    <row r="53" spans="1:12" x14ac:dyDescent="0.2">
      <c r="A53" t="s">
        <v>356</v>
      </c>
      <c r="B53" t="s">
        <v>357</v>
      </c>
      <c r="C53" t="s">
        <v>358</v>
      </c>
      <c r="D53" t="s">
        <v>305</v>
      </c>
      <c r="E53" s="3">
        <v>42725</v>
      </c>
      <c r="F53">
        <v>4</v>
      </c>
      <c r="G53">
        <v>2016</v>
      </c>
      <c r="H53">
        <v>141171555</v>
      </c>
      <c r="I53" t="s">
        <v>14</v>
      </c>
      <c r="J53" t="s">
        <v>359</v>
      </c>
      <c r="K53" t="s">
        <v>360</v>
      </c>
      <c r="L53" s="16" t="str">
        <f>VLOOKUP(B53,'Input - companies list'!B:L,11,FALSE)</f>
        <v>Castings</v>
      </c>
    </row>
    <row r="54" spans="1:12" x14ac:dyDescent="0.2">
      <c r="A54" t="s">
        <v>361</v>
      </c>
      <c r="B54" t="s">
        <v>362</v>
      </c>
      <c r="C54" t="s">
        <v>363</v>
      </c>
      <c r="D54" t="s">
        <v>148</v>
      </c>
      <c r="E54" s="3">
        <v>41339</v>
      </c>
      <c r="F54">
        <v>1</v>
      </c>
      <c r="G54">
        <v>2013</v>
      </c>
      <c r="H54" t="s">
        <v>149</v>
      </c>
      <c r="I54" t="s">
        <v>6</v>
      </c>
      <c r="J54" t="s">
        <v>364</v>
      </c>
      <c r="K54" t="s">
        <v>365</v>
      </c>
      <c r="L54" s="16" t="e">
        <f>VLOOKUP(B54,'Input - companies list'!B:L,11,FALSE)</f>
        <v>#N/A</v>
      </c>
    </row>
    <row r="55" spans="1:12" x14ac:dyDescent="0.2">
      <c r="A55" t="s">
        <v>366</v>
      </c>
      <c r="B55" t="s">
        <v>367</v>
      </c>
      <c r="C55" t="s">
        <v>368</v>
      </c>
      <c r="D55" t="s">
        <v>9</v>
      </c>
      <c r="E55" s="3">
        <v>42045</v>
      </c>
      <c r="F55">
        <v>1</v>
      </c>
      <c r="G55">
        <v>2015</v>
      </c>
      <c r="H55" t="s">
        <v>149</v>
      </c>
      <c r="I55" t="s">
        <v>300</v>
      </c>
      <c r="J55" t="s">
        <v>369</v>
      </c>
      <c r="K55" t="s">
        <v>370</v>
      </c>
      <c r="L55" s="16" t="str">
        <f>VLOOKUP(B55,'Input - companies list'!B:L,11,FALSE)</f>
        <v>Aerial Surveying, Drones</v>
      </c>
    </row>
    <row r="56" spans="1:12" x14ac:dyDescent="0.2">
      <c r="A56" t="s">
        <v>371</v>
      </c>
      <c r="B56" t="s">
        <v>372</v>
      </c>
      <c r="C56" t="s">
        <v>373</v>
      </c>
      <c r="D56" t="s">
        <v>148</v>
      </c>
      <c r="E56" s="3">
        <v>41834</v>
      </c>
      <c r="F56">
        <v>3</v>
      </c>
      <c r="G56">
        <v>2014</v>
      </c>
      <c r="H56" t="s">
        <v>149</v>
      </c>
      <c r="I56" t="s">
        <v>14</v>
      </c>
      <c r="K56" t="s">
        <v>324</v>
      </c>
      <c r="L56" s="16" t="str">
        <f>VLOOKUP(B56,'Input - companies list'!B:L,11,FALSE)</f>
        <v>Cloud, IoT, Predictive Analytics</v>
      </c>
    </row>
    <row r="57" spans="1:12" x14ac:dyDescent="0.2">
      <c r="A57" t="s">
        <v>374</v>
      </c>
      <c r="B57" t="s">
        <v>375</v>
      </c>
      <c r="C57" t="s">
        <v>376</v>
      </c>
      <c r="D57" t="s">
        <v>148</v>
      </c>
      <c r="E57" s="3">
        <v>42475</v>
      </c>
      <c r="F57">
        <v>2</v>
      </c>
      <c r="G57">
        <v>2016</v>
      </c>
      <c r="H57" t="s">
        <v>149</v>
      </c>
      <c r="I57" t="s">
        <v>18</v>
      </c>
      <c r="J57" t="s">
        <v>21</v>
      </c>
      <c r="K57" t="s">
        <v>377</v>
      </c>
      <c r="L57" s="16" t="str">
        <f>VLOOKUP(B57,'Input - companies list'!B:L,11,FALSE)</f>
        <v>Autonomous Vehicles, Artificial Intelligence</v>
      </c>
    </row>
    <row r="58" spans="1:12" x14ac:dyDescent="0.2">
      <c r="A58" t="s">
        <v>378</v>
      </c>
      <c r="B58" t="s">
        <v>379</v>
      </c>
      <c r="C58" t="s">
        <v>380</v>
      </c>
      <c r="D58" t="s">
        <v>148</v>
      </c>
      <c r="E58" s="3">
        <v>42493</v>
      </c>
      <c r="F58">
        <v>2</v>
      </c>
      <c r="G58">
        <v>2016</v>
      </c>
      <c r="H58">
        <v>1684749</v>
      </c>
      <c r="I58" t="s">
        <v>16</v>
      </c>
      <c r="J58" t="s">
        <v>31</v>
      </c>
      <c r="K58" t="s">
        <v>30</v>
      </c>
      <c r="L58" s="16" t="str">
        <f>VLOOKUP(B58,'Input - companies list'!B:L,11,FALSE)</f>
        <v>Cloud, IoT, Predictive Analytics</v>
      </c>
    </row>
    <row r="59" spans="1:12" x14ac:dyDescent="0.2">
      <c r="A59" t="s">
        <v>381</v>
      </c>
      <c r="B59" t="s">
        <v>379</v>
      </c>
      <c r="C59" t="s">
        <v>380</v>
      </c>
      <c r="D59" t="s">
        <v>148</v>
      </c>
      <c r="E59" s="3">
        <v>42944</v>
      </c>
      <c r="F59">
        <v>3</v>
      </c>
      <c r="G59">
        <v>2017</v>
      </c>
      <c r="H59" t="s">
        <v>149</v>
      </c>
      <c r="I59" t="s">
        <v>16</v>
      </c>
      <c r="J59" t="s">
        <v>31</v>
      </c>
      <c r="K59" t="s">
        <v>30</v>
      </c>
      <c r="L59" s="16" t="str">
        <f>VLOOKUP(B59,'Input - companies list'!B:L,11,FALSE)</f>
        <v>Cloud, IoT, Predictive Analytics</v>
      </c>
    </row>
    <row r="60" spans="1:12" x14ac:dyDescent="0.2">
      <c r="A60" t="s">
        <v>382</v>
      </c>
      <c r="B60" t="s">
        <v>383</v>
      </c>
      <c r="C60" t="s">
        <v>384</v>
      </c>
      <c r="D60" t="s">
        <v>148</v>
      </c>
      <c r="E60" s="3">
        <v>41382</v>
      </c>
      <c r="F60">
        <v>2</v>
      </c>
      <c r="G60">
        <v>2013</v>
      </c>
      <c r="H60" t="s">
        <v>149</v>
      </c>
      <c r="I60" t="s">
        <v>16</v>
      </c>
      <c r="J60" t="s">
        <v>15</v>
      </c>
      <c r="K60" t="s">
        <v>385</v>
      </c>
      <c r="L60" s="16" t="str">
        <f>VLOOKUP(B60,'Input - companies list'!B:L,11,FALSE)</f>
        <v>Advanced Materials &amp; Coatings</v>
      </c>
    </row>
    <row r="61" spans="1:12" x14ac:dyDescent="0.2">
      <c r="A61" t="s">
        <v>386</v>
      </c>
      <c r="B61" t="s">
        <v>383</v>
      </c>
      <c r="C61" t="s">
        <v>384</v>
      </c>
      <c r="D61" t="s">
        <v>148</v>
      </c>
      <c r="E61" s="3">
        <v>42471</v>
      </c>
      <c r="F61">
        <v>2</v>
      </c>
      <c r="G61">
        <v>2016</v>
      </c>
      <c r="H61" t="s">
        <v>149</v>
      </c>
      <c r="I61" t="s">
        <v>16</v>
      </c>
      <c r="J61" t="s">
        <v>15</v>
      </c>
      <c r="K61" t="s">
        <v>385</v>
      </c>
      <c r="L61" s="16" t="str">
        <f>VLOOKUP(B61,'Input - companies list'!B:L,11,FALSE)</f>
        <v>Advanced Materials &amp; Coatings</v>
      </c>
    </row>
    <row r="62" spans="1:12" x14ac:dyDescent="0.2">
      <c r="A62" t="s">
        <v>387</v>
      </c>
      <c r="B62" t="s">
        <v>383</v>
      </c>
      <c r="C62" t="s">
        <v>384</v>
      </c>
      <c r="D62" t="s">
        <v>148</v>
      </c>
      <c r="E62" s="3">
        <v>41929</v>
      </c>
      <c r="F62">
        <v>4</v>
      </c>
      <c r="G62">
        <v>2014</v>
      </c>
      <c r="H62" t="s">
        <v>149</v>
      </c>
      <c r="I62" t="s">
        <v>16</v>
      </c>
      <c r="J62" t="s">
        <v>15</v>
      </c>
      <c r="K62" t="s">
        <v>385</v>
      </c>
      <c r="L62" s="16" t="str">
        <f>VLOOKUP(B62,'Input - companies list'!B:L,11,FALSE)</f>
        <v>Advanced Materials &amp; Coatings</v>
      </c>
    </row>
    <row r="63" spans="1:12" x14ac:dyDescent="0.2">
      <c r="A63" t="s">
        <v>388</v>
      </c>
      <c r="B63" t="s">
        <v>383</v>
      </c>
      <c r="C63" t="s">
        <v>384</v>
      </c>
      <c r="D63" t="s">
        <v>148</v>
      </c>
      <c r="E63" s="3">
        <v>41585</v>
      </c>
      <c r="F63">
        <v>4</v>
      </c>
      <c r="G63">
        <v>2013</v>
      </c>
      <c r="H63" t="s">
        <v>149</v>
      </c>
      <c r="I63" t="s">
        <v>16</v>
      </c>
      <c r="J63" t="s">
        <v>15</v>
      </c>
      <c r="K63" t="s">
        <v>385</v>
      </c>
      <c r="L63" s="16" t="str">
        <f>VLOOKUP(B63,'Input - companies list'!B:L,11,FALSE)</f>
        <v>Advanced Materials &amp; Coatings</v>
      </c>
    </row>
    <row r="64" spans="1:12" x14ac:dyDescent="0.2">
      <c r="A64" t="s">
        <v>389</v>
      </c>
      <c r="B64" t="s">
        <v>383</v>
      </c>
      <c r="C64" t="s">
        <v>384</v>
      </c>
      <c r="D64" t="s">
        <v>9</v>
      </c>
      <c r="E64" s="3">
        <v>42527</v>
      </c>
      <c r="F64">
        <v>2</v>
      </c>
      <c r="G64">
        <v>2016</v>
      </c>
      <c r="H64" t="s">
        <v>149</v>
      </c>
      <c r="I64" t="s">
        <v>16</v>
      </c>
      <c r="J64" t="s">
        <v>15</v>
      </c>
      <c r="K64" t="s">
        <v>385</v>
      </c>
      <c r="L64" s="16" t="str">
        <f>VLOOKUP(B64,'Input - companies list'!B:L,11,FALSE)</f>
        <v>Advanced Materials &amp; Coatings</v>
      </c>
    </row>
    <row r="65" spans="1:12" x14ac:dyDescent="0.2">
      <c r="A65" t="s">
        <v>390</v>
      </c>
      <c r="B65" t="s">
        <v>383</v>
      </c>
      <c r="C65" t="s">
        <v>384</v>
      </c>
      <c r="D65" t="s">
        <v>148</v>
      </c>
      <c r="E65" s="3">
        <v>41264</v>
      </c>
      <c r="F65">
        <v>4</v>
      </c>
      <c r="G65">
        <v>2012</v>
      </c>
      <c r="H65" t="s">
        <v>149</v>
      </c>
      <c r="I65" t="s">
        <v>16</v>
      </c>
      <c r="J65" t="s">
        <v>15</v>
      </c>
      <c r="K65" t="s">
        <v>385</v>
      </c>
      <c r="L65" s="16" t="str">
        <f>VLOOKUP(B65,'Input - companies list'!B:L,11,FALSE)</f>
        <v>Advanced Materials &amp; Coatings</v>
      </c>
    </row>
    <row r="66" spans="1:12" x14ac:dyDescent="0.2">
      <c r="A66" t="s">
        <v>391</v>
      </c>
      <c r="B66" t="s">
        <v>392</v>
      </c>
      <c r="C66" t="s">
        <v>393</v>
      </c>
      <c r="D66" t="s">
        <v>148</v>
      </c>
      <c r="E66" s="3">
        <v>42501</v>
      </c>
      <c r="F66">
        <v>2</v>
      </c>
      <c r="G66">
        <v>2016</v>
      </c>
      <c r="H66" t="s">
        <v>149</v>
      </c>
      <c r="I66" t="s">
        <v>43</v>
      </c>
      <c r="J66" t="s">
        <v>42</v>
      </c>
      <c r="K66" t="s">
        <v>394</v>
      </c>
      <c r="L66" s="16" t="str">
        <f>VLOOKUP(B66,'Input - companies list'!B:L,11,FALSE)</f>
        <v>Machining &amp; tooling</v>
      </c>
    </row>
    <row r="67" spans="1:12" x14ac:dyDescent="0.2">
      <c r="A67" t="s">
        <v>395</v>
      </c>
      <c r="B67" t="s">
        <v>396</v>
      </c>
      <c r="C67" t="s">
        <v>397</v>
      </c>
      <c r="D67" t="s">
        <v>148</v>
      </c>
      <c r="E67" s="3">
        <v>41903</v>
      </c>
      <c r="F67">
        <v>3</v>
      </c>
      <c r="G67">
        <v>2014</v>
      </c>
      <c r="H67" t="s">
        <v>149</v>
      </c>
      <c r="I67" t="s">
        <v>398</v>
      </c>
      <c r="K67" t="s">
        <v>398</v>
      </c>
      <c r="L67" s="16" t="str">
        <f>VLOOKUP(B67,'Input - companies list'!B:L,11,FALSE)</f>
        <v>Remote Monitoring</v>
      </c>
    </row>
    <row r="68" spans="1:12" x14ac:dyDescent="0.2">
      <c r="A68" t="s">
        <v>399</v>
      </c>
      <c r="B68" t="s">
        <v>400</v>
      </c>
      <c r="C68" t="s">
        <v>401</v>
      </c>
      <c r="D68" t="s">
        <v>148</v>
      </c>
      <c r="E68" s="3">
        <v>42360</v>
      </c>
      <c r="F68">
        <v>4</v>
      </c>
      <c r="G68">
        <v>2015</v>
      </c>
      <c r="H68">
        <v>1200000</v>
      </c>
      <c r="I68" t="s">
        <v>6</v>
      </c>
      <c r="J68" t="s">
        <v>402</v>
      </c>
      <c r="K68" t="s">
        <v>403</v>
      </c>
      <c r="L68" s="16" t="str">
        <f>VLOOKUP(B68,'Input - companies list'!B:L,11,FALSE)</f>
        <v>Aerial Surveying, Drones</v>
      </c>
    </row>
    <row r="69" spans="1:12" x14ac:dyDescent="0.2">
      <c r="A69" t="s">
        <v>404</v>
      </c>
      <c r="B69" t="s">
        <v>405</v>
      </c>
      <c r="C69" t="s">
        <v>406</v>
      </c>
      <c r="D69" t="s">
        <v>148</v>
      </c>
      <c r="E69" s="3">
        <v>42475</v>
      </c>
      <c r="F69">
        <v>2</v>
      </c>
      <c r="G69">
        <v>2016</v>
      </c>
      <c r="H69" t="s">
        <v>149</v>
      </c>
      <c r="I69" t="s">
        <v>14</v>
      </c>
      <c r="J69" t="s">
        <v>407</v>
      </c>
      <c r="K69" t="s">
        <v>408</v>
      </c>
      <c r="L69" s="16" t="str">
        <f>VLOOKUP(B69,'Input - companies list'!B:L,11,FALSE)</f>
        <v>Machining &amp; tooling</v>
      </c>
    </row>
    <row r="70" spans="1:12" x14ac:dyDescent="0.2">
      <c r="A70" t="s">
        <v>409</v>
      </c>
      <c r="B70" t="s">
        <v>410</v>
      </c>
      <c r="C70" t="s">
        <v>411</v>
      </c>
      <c r="D70" t="s">
        <v>305</v>
      </c>
      <c r="E70" s="3">
        <v>42450</v>
      </c>
      <c r="F70">
        <v>1</v>
      </c>
      <c r="G70">
        <v>2016</v>
      </c>
      <c r="H70">
        <v>37605875</v>
      </c>
      <c r="I70" t="s">
        <v>14</v>
      </c>
      <c r="J70" t="s">
        <v>312</v>
      </c>
      <c r="K70" t="s">
        <v>313</v>
      </c>
      <c r="L70" s="16" t="str">
        <f>VLOOKUP(B70,'Input - companies list'!B:L,11,FALSE)</f>
        <v xml:space="preserve">Bearing, Gears, Componentry </v>
      </c>
    </row>
    <row r="71" spans="1:12" x14ac:dyDescent="0.2">
      <c r="A71" t="s">
        <v>412</v>
      </c>
      <c r="B71" t="s">
        <v>413</v>
      </c>
      <c r="C71" t="s">
        <v>414</v>
      </c>
      <c r="D71" t="s">
        <v>148</v>
      </c>
      <c r="E71" s="3">
        <v>42087</v>
      </c>
      <c r="F71">
        <v>1</v>
      </c>
      <c r="G71">
        <v>2015</v>
      </c>
      <c r="H71" t="s">
        <v>149</v>
      </c>
      <c r="I71" t="s">
        <v>415</v>
      </c>
      <c r="J71" t="s">
        <v>416</v>
      </c>
      <c r="K71" t="s">
        <v>417</v>
      </c>
      <c r="L71" s="16" t="str">
        <f>VLOOKUP(B71,'Input - companies list'!B:L,11,FALSE)</f>
        <v>RFID, Cables, Asset Tracking</v>
      </c>
    </row>
    <row r="72" spans="1:12" x14ac:dyDescent="0.2">
      <c r="A72" t="s">
        <v>418</v>
      </c>
      <c r="B72" t="s">
        <v>419</v>
      </c>
      <c r="C72" t="s">
        <v>420</v>
      </c>
      <c r="D72" t="s">
        <v>305</v>
      </c>
      <c r="E72" s="3">
        <v>42716</v>
      </c>
      <c r="F72">
        <v>4</v>
      </c>
      <c r="G72">
        <v>2016</v>
      </c>
      <c r="H72">
        <v>64886529</v>
      </c>
      <c r="I72" t="s">
        <v>14</v>
      </c>
      <c r="J72" t="s">
        <v>421</v>
      </c>
      <c r="K72" t="s">
        <v>422</v>
      </c>
      <c r="L72" s="16" t="str">
        <f>VLOOKUP(B72,'Input - companies list'!B:L,11,FALSE)</f>
        <v xml:space="preserve">Bearing, Gears, Componentry </v>
      </c>
    </row>
    <row r="73" spans="1:12" x14ac:dyDescent="0.2">
      <c r="A73" t="s">
        <v>423</v>
      </c>
      <c r="B73" t="s">
        <v>424</v>
      </c>
      <c r="C73" t="s">
        <v>425</v>
      </c>
      <c r="D73" t="s">
        <v>148</v>
      </c>
      <c r="E73" s="3">
        <v>41990</v>
      </c>
      <c r="F73">
        <v>4</v>
      </c>
      <c r="G73">
        <v>2014</v>
      </c>
      <c r="H73" t="s">
        <v>149</v>
      </c>
      <c r="I73" t="s">
        <v>18</v>
      </c>
      <c r="J73" t="s">
        <v>21</v>
      </c>
      <c r="K73" t="s">
        <v>426</v>
      </c>
      <c r="L73" s="16" t="str">
        <f>VLOOKUP(B73,'Input - companies list'!B:L,11,FALSE)</f>
        <v>Aerial Surveying, Drones</v>
      </c>
    </row>
    <row r="74" spans="1:12" x14ac:dyDescent="0.2">
      <c r="A74" t="s">
        <v>427</v>
      </c>
      <c r="B74" t="s">
        <v>428</v>
      </c>
      <c r="C74" t="s">
        <v>429</v>
      </c>
      <c r="D74" t="s">
        <v>148</v>
      </c>
      <c r="E74" s="3">
        <v>41897</v>
      </c>
      <c r="F74">
        <v>3</v>
      </c>
      <c r="G74">
        <v>2014</v>
      </c>
      <c r="H74" t="s">
        <v>149</v>
      </c>
      <c r="I74" t="s">
        <v>6</v>
      </c>
      <c r="J74" t="s">
        <v>430</v>
      </c>
      <c r="K74" t="s">
        <v>431</v>
      </c>
      <c r="L74" s="16" t="str">
        <f>VLOOKUP(B74,'Input - companies list'!B:L,11,FALSE)</f>
        <v>Cloud, IoT, Predictive Analytics</v>
      </c>
    </row>
    <row r="75" spans="1:12" x14ac:dyDescent="0.2">
      <c r="A75" t="s">
        <v>432</v>
      </c>
      <c r="B75" t="s">
        <v>433</v>
      </c>
      <c r="C75" t="s">
        <v>434</v>
      </c>
      <c r="D75" t="s">
        <v>9</v>
      </c>
      <c r="E75" s="3">
        <v>42887</v>
      </c>
      <c r="F75">
        <v>2</v>
      </c>
      <c r="G75">
        <v>2017</v>
      </c>
      <c r="H75">
        <v>6782226494</v>
      </c>
      <c r="I75" t="s">
        <v>6</v>
      </c>
      <c r="J75" t="s">
        <v>435</v>
      </c>
      <c r="K75" t="s">
        <v>436</v>
      </c>
      <c r="L75" s="16" t="str">
        <f>VLOOKUP(B75,'Input - companies list'!B:L,11,FALSE)</f>
        <v>Remote Monitoring</v>
      </c>
    </row>
    <row r="76" spans="1:12" x14ac:dyDescent="0.2">
      <c r="A76" t="s">
        <v>437</v>
      </c>
      <c r="B76" t="s">
        <v>438</v>
      </c>
      <c r="C76" t="s">
        <v>439</v>
      </c>
      <c r="D76" t="s">
        <v>148</v>
      </c>
      <c r="E76" s="3">
        <v>42549</v>
      </c>
      <c r="F76">
        <v>2</v>
      </c>
      <c r="G76">
        <v>2016</v>
      </c>
      <c r="H76">
        <v>294551</v>
      </c>
      <c r="I76" t="s">
        <v>440</v>
      </c>
      <c r="J76" t="s">
        <v>441</v>
      </c>
      <c r="K76" t="s">
        <v>442</v>
      </c>
      <c r="L76" s="16" t="str">
        <f>VLOOKUP(B76,'Input - companies list'!B:L,11,FALSE)</f>
        <v>Cloud, IoT, Predictive Analytics</v>
      </c>
    </row>
    <row r="77" spans="1:12" x14ac:dyDescent="0.2">
      <c r="A77" t="s">
        <v>443</v>
      </c>
      <c r="B77" t="s">
        <v>444</v>
      </c>
      <c r="C77" t="s">
        <v>445</v>
      </c>
      <c r="D77" t="s">
        <v>148</v>
      </c>
      <c r="E77" s="3">
        <v>41625</v>
      </c>
      <c r="F77">
        <v>4</v>
      </c>
      <c r="G77">
        <v>2013</v>
      </c>
      <c r="H77" t="s">
        <v>149</v>
      </c>
      <c r="I77" t="s">
        <v>18</v>
      </c>
      <c r="J77" t="s">
        <v>446</v>
      </c>
      <c r="K77" t="s">
        <v>447</v>
      </c>
      <c r="L77" s="16" t="str">
        <f>VLOOKUP(B77,'Input - companies list'!B:L,11,FALSE)</f>
        <v>Mining Ops &amp; Analytics</v>
      </c>
    </row>
    <row r="78" spans="1:12" x14ac:dyDescent="0.2">
      <c r="A78" t="s">
        <v>448</v>
      </c>
      <c r="B78" t="s">
        <v>444</v>
      </c>
      <c r="C78" t="s">
        <v>445</v>
      </c>
      <c r="D78" t="s">
        <v>148</v>
      </c>
      <c r="E78" s="3">
        <v>41796</v>
      </c>
      <c r="F78">
        <v>2</v>
      </c>
      <c r="G78">
        <v>2014</v>
      </c>
      <c r="H78" t="s">
        <v>149</v>
      </c>
      <c r="I78" t="s">
        <v>18</v>
      </c>
      <c r="J78" t="s">
        <v>446</v>
      </c>
      <c r="K78" t="s">
        <v>447</v>
      </c>
      <c r="L78" s="16" t="str">
        <f>VLOOKUP(B78,'Input - companies list'!B:L,11,FALSE)</f>
        <v>Mining Ops &amp; Analytics</v>
      </c>
    </row>
    <row r="79" spans="1:12" x14ac:dyDescent="0.2">
      <c r="A79" t="s">
        <v>449</v>
      </c>
      <c r="B79" t="s">
        <v>444</v>
      </c>
      <c r="C79" t="s">
        <v>445</v>
      </c>
      <c r="D79" t="s">
        <v>148</v>
      </c>
      <c r="E79" s="3">
        <v>41551</v>
      </c>
      <c r="F79">
        <v>4</v>
      </c>
      <c r="G79">
        <v>2013</v>
      </c>
      <c r="H79" t="s">
        <v>149</v>
      </c>
      <c r="I79" t="s">
        <v>18</v>
      </c>
      <c r="J79" t="s">
        <v>446</v>
      </c>
      <c r="K79" t="s">
        <v>447</v>
      </c>
      <c r="L79" s="16" t="str">
        <f>VLOOKUP(B79,'Input - companies list'!B:L,11,FALSE)</f>
        <v>Mining Ops &amp; Analytics</v>
      </c>
    </row>
    <row r="80" spans="1:12" x14ac:dyDescent="0.2">
      <c r="A80" t="s">
        <v>450</v>
      </c>
      <c r="B80" t="s">
        <v>451</v>
      </c>
      <c r="C80" t="s">
        <v>452</v>
      </c>
      <c r="D80" t="s">
        <v>9</v>
      </c>
      <c r="E80" s="3">
        <v>41271</v>
      </c>
      <c r="F80">
        <v>4</v>
      </c>
      <c r="G80">
        <v>2012</v>
      </c>
      <c r="H80" t="s">
        <v>149</v>
      </c>
      <c r="I80" t="s">
        <v>6</v>
      </c>
      <c r="J80" t="s">
        <v>453</v>
      </c>
      <c r="K80" t="s">
        <v>454</v>
      </c>
      <c r="L80" s="16" t="str">
        <f>VLOOKUP(B80,'Input - companies list'!B:L,11,FALSE)</f>
        <v>Advanced Materials &amp; Coatings</v>
      </c>
    </row>
    <row r="81" spans="1:12" x14ac:dyDescent="0.2">
      <c r="A81" t="s">
        <v>455</v>
      </c>
      <c r="B81" t="s">
        <v>456</v>
      </c>
      <c r="C81" t="s">
        <v>457</v>
      </c>
      <c r="D81" t="s">
        <v>148</v>
      </c>
      <c r="E81" s="3">
        <v>42404</v>
      </c>
      <c r="F81">
        <v>1</v>
      </c>
      <c r="G81">
        <v>2016</v>
      </c>
      <c r="H81">
        <v>10000000</v>
      </c>
      <c r="I81" t="s">
        <v>6</v>
      </c>
      <c r="J81" t="s">
        <v>269</v>
      </c>
      <c r="K81" t="s">
        <v>458</v>
      </c>
      <c r="L81" s="16" t="str">
        <f>VLOOKUP(B81,'Input - companies list'!B:L,11,FALSE)</f>
        <v>Advanced Materials &amp; Coatings</v>
      </c>
    </row>
    <row r="82" spans="1:12" x14ac:dyDescent="0.2">
      <c r="A82" t="s">
        <v>459</v>
      </c>
      <c r="B82" t="s">
        <v>460</v>
      </c>
      <c r="C82" t="s">
        <v>461</v>
      </c>
      <c r="D82" t="s">
        <v>148</v>
      </c>
      <c r="E82" s="3">
        <v>41882</v>
      </c>
      <c r="F82">
        <v>3</v>
      </c>
      <c r="G82">
        <v>2014</v>
      </c>
      <c r="H82">
        <v>4100000</v>
      </c>
      <c r="I82" t="s">
        <v>6</v>
      </c>
      <c r="J82" t="s">
        <v>269</v>
      </c>
      <c r="K82" t="s">
        <v>462</v>
      </c>
      <c r="L82" s="16" t="e">
        <f>VLOOKUP(B82,'Input - companies list'!B:L,11,FALSE)</f>
        <v>#N/A</v>
      </c>
    </row>
    <row r="83" spans="1:12" x14ac:dyDescent="0.2">
      <c r="A83" t="s">
        <v>463</v>
      </c>
      <c r="B83" t="s">
        <v>464</v>
      </c>
      <c r="C83" t="s">
        <v>465</v>
      </c>
      <c r="D83" t="s">
        <v>148</v>
      </c>
      <c r="E83" s="3">
        <v>41659</v>
      </c>
      <c r="F83">
        <v>1</v>
      </c>
      <c r="G83">
        <v>2014</v>
      </c>
      <c r="H83">
        <v>18360324</v>
      </c>
      <c r="I83" t="s">
        <v>466</v>
      </c>
      <c r="J83" t="s">
        <v>467</v>
      </c>
      <c r="K83" t="s">
        <v>468</v>
      </c>
      <c r="L83" s="16" t="str">
        <f>VLOOKUP(B83,'Input - companies list'!B:L,11,FALSE)</f>
        <v>Machining &amp; tooling</v>
      </c>
    </row>
    <row r="84" spans="1:12" x14ac:dyDescent="0.2">
      <c r="A84" t="s">
        <v>469</v>
      </c>
      <c r="B84" t="s">
        <v>464</v>
      </c>
      <c r="C84" t="s">
        <v>465</v>
      </c>
      <c r="D84" t="s">
        <v>148</v>
      </c>
      <c r="E84" s="3">
        <v>41442</v>
      </c>
      <c r="F84">
        <v>2</v>
      </c>
      <c r="G84">
        <v>2013</v>
      </c>
      <c r="H84" t="s">
        <v>149</v>
      </c>
      <c r="I84" t="s">
        <v>466</v>
      </c>
      <c r="J84" t="s">
        <v>467</v>
      </c>
      <c r="K84" t="s">
        <v>468</v>
      </c>
      <c r="L84" s="16" t="str">
        <f>VLOOKUP(B84,'Input - companies list'!B:L,11,FALSE)</f>
        <v>Machining &amp; tooling</v>
      </c>
    </row>
    <row r="85" spans="1:12" x14ac:dyDescent="0.2">
      <c r="A85" t="s">
        <v>470</v>
      </c>
      <c r="B85" t="s">
        <v>464</v>
      </c>
      <c r="C85" t="s">
        <v>465</v>
      </c>
      <c r="D85" t="s">
        <v>148</v>
      </c>
      <c r="E85" s="3">
        <v>42516</v>
      </c>
      <c r="F85">
        <v>2</v>
      </c>
      <c r="G85">
        <v>2016</v>
      </c>
      <c r="H85">
        <v>10000000</v>
      </c>
      <c r="I85" t="s">
        <v>466</v>
      </c>
      <c r="J85" t="s">
        <v>467</v>
      </c>
      <c r="K85" t="s">
        <v>468</v>
      </c>
      <c r="L85" s="16" t="str">
        <f>VLOOKUP(B85,'Input - companies list'!B:L,11,FALSE)</f>
        <v>Machining &amp; tooling</v>
      </c>
    </row>
    <row r="86" spans="1:12" x14ac:dyDescent="0.2">
      <c r="A86" t="s">
        <v>471</v>
      </c>
      <c r="B86" t="s">
        <v>464</v>
      </c>
      <c r="C86" t="s">
        <v>465</v>
      </c>
      <c r="D86" t="s">
        <v>148</v>
      </c>
      <c r="E86" s="3">
        <v>42898</v>
      </c>
      <c r="F86">
        <v>2</v>
      </c>
      <c r="G86">
        <v>2017</v>
      </c>
      <c r="H86" t="s">
        <v>149</v>
      </c>
      <c r="I86" t="s">
        <v>466</v>
      </c>
      <c r="J86" t="s">
        <v>467</v>
      </c>
      <c r="K86" t="s">
        <v>468</v>
      </c>
      <c r="L86" s="16" t="str">
        <f>VLOOKUP(B86,'Input - companies list'!B:L,11,FALSE)</f>
        <v>Machining &amp; tooling</v>
      </c>
    </row>
    <row r="87" spans="1:12" x14ac:dyDescent="0.2">
      <c r="A87" t="s">
        <v>472</v>
      </c>
      <c r="B87" t="s">
        <v>464</v>
      </c>
      <c r="C87" t="s">
        <v>465</v>
      </c>
      <c r="D87" t="s">
        <v>148</v>
      </c>
      <c r="E87" s="3">
        <v>42551</v>
      </c>
      <c r="F87">
        <v>2</v>
      </c>
      <c r="G87">
        <v>2016</v>
      </c>
      <c r="H87">
        <v>15000000</v>
      </c>
      <c r="I87" t="s">
        <v>466</v>
      </c>
      <c r="J87" t="s">
        <v>467</v>
      </c>
      <c r="K87" t="s">
        <v>468</v>
      </c>
      <c r="L87" s="16" t="str">
        <f>VLOOKUP(B87,'Input - companies list'!B:L,11,FALSE)</f>
        <v>Machining &amp; tooling</v>
      </c>
    </row>
    <row r="88" spans="1:12" x14ac:dyDescent="0.2">
      <c r="A88" t="s">
        <v>473</v>
      </c>
      <c r="B88" t="s">
        <v>464</v>
      </c>
      <c r="C88" t="s">
        <v>465</v>
      </c>
      <c r="D88" t="s">
        <v>148</v>
      </c>
      <c r="E88" s="3">
        <v>42629</v>
      </c>
      <c r="F88">
        <v>3</v>
      </c>
      <c r="G88">
        <v>2016</v>
      </c>
      <c r="H88" t="s">
        <v>149</v>
      </c>
      <c r="I88" t="s">
        <v>466</v>
      </c>
      <c r="J88" t="s">
        <v>467</v>
      </c>
      <c r="K88" t="s">
        <v>468</v>
      </c>
      <c r="L88" s="16" t="str">
        <f>VLOOKUP(B88,'Input - companies list'!B:L,11,FALSE)</f>
        <v>Machining &amp; tooling</v>
      </c>
    </row>
    <row r="89" spans="1:12" x14ac:dyDescent="0.2">
      <c r="A89" t="s">
        <v>474</v>
      </c>
      <c r="B89" t="s">
        <v>475</v>
      </c>
      <c r="C89" t="s">
        <v>476</v>
      </c>
      <c r="D89" t="s">
        <v>9</v>
      </c>
      <c r="E89" s="3">
        <v>41642</v>
      </c>
      <c r="F89">
        <v>1</v>
      </c>
      <c r="G89">
        <v>2014</v>
      </c>
      <c r="H89">
        <v>52000000</v>
      </c>
      <c r="I89" t="s">
        <v>6</v>
      </c>
      <c r="J89" t="s">
        <v>477</v>
      </c>
      <c r="K89" t="s">
        <v>478</v>
      </c>
      <c r="L89" s="16" t="str">
        <f>VLOOKUP(B89,'Input - companies list'!B:L,11,FALSE)</f>
        <v>Advanced Materials &amp; Coatings</v>
      </c>
    </row>
    <row r="90" spans="1:12" x14ac:dyDescent="0.2">
      <c r="A90" t="s">
        <v>479</v>
      </c>
      <c r="B90" t="s">
        <v>480</v>
      </c>
      <c r="C90" t="s">
        <v>481</v>
      </c>
      <c r="D90" t="s">
        <v>148</v>
      </c>
      <c r="E90" s="3">
        <v>42384</v>
      </c>
      <c r="F90">
        <v>1</v>
      </c>
      <c r="G90">
        <v>2016</v>
      </c>
      <c r="H90">
        <v>125000</v>
      </c>
      <c r="I90" t="s">
        <v>16</v>
      </c>
      <c r="J90" t="s">
        <v>15</v>
      </c>
      <c r="K90" t="s">
        <v>482</v>
      </c>
      <c r="L90" s="16" t="str">
        <f>VLOOKUP(B90,'Input - companies list'!B:L,11,FALSE)</f>
        <v>Smart Grid, Fiber Networks</v>
      </c>
    </row>
    <row r="91" spans="1:12" x14ac:dyDescent="0.2">
      <c r="A91" t="s">
        <v>483</v>
      </c>
      <c r="B91" t="s">
        <v>484</v>
      </c>
      <c r="C91" t="s">
        <v>485</v>
      </c>
      <c r="D91" t="s">
        <v>148</v>
      </c>
      <c r="E91" s="3">
        <v>42458</v>
      </c>
      <c r="F91">
        <v>1</v>
      </c>
      <c r="G91">
        <v>2016</v>
      </c>
      <c r="H91">
        <v>1700000</v>
      </c>
      <c r="I91" t="s">
        <v>6</v>
      </c>
      <c r="J91" t="s">
        <v>269</v>
      </c>
      <c r="K91" t="s">
        <v>486</v>
      </c>
      <c r="L91" s="16" t="str">
        <f>VLOOKUP(B91,'Input - companies list'!B:L,11,FALSE)</f>
        <v>Cloud, IoT, Predictive Analytics</v>
      </c>
    </row>
    <row r="92" spans="1:12" x14ac:dyDescent="0.2">
      <c r="A92" t="s">
        <v>487</v>
      </c>
      <c r="B92" t="s">
        <v>484</v>
      </c>
      <c r="C92" t="s">
        <v>485</v>
      </c>
      <c r="D92" t="s">
        <v>148</v>
      </c>
      <c r="E92" s="3">
        <v>41626</v>
      </c>
      <c r="F92">
        <v>4</v>
      </c>
      <c r="G92">
        <v>2013</v>
      </c>
      <c r="H92">
        <v>170000</v>
      </c>
      <c r="I92" t="s">
        <v>6</v>
      </c>
      <c r="J92" t="s">
        <v>269</v>
      </c>
      <c r="K92" t="s">
        <v>486</v>
      </c>
      <c r="L92" s="16" t="str">
        <f>VLOOKUP(B92,'Input - companies list'!B:L,11,FALSE)</f>
        <v>Cloud, IoT, Predictive Analytics</v>
      </c>
    </row>
    <row r="93" spans="1:12" x14ac:dyDescent="0.2">
      <c r="A93">
        <v>1806945</v>
      </c>
      <c r="B93" t="s">
        <v>488</v>
      </c>
      <c r="C93" t="s">
        <v>489</v>
      </c>
      <c r="D93" t="s">
        <v>9</v>
      </c>
      <c r="E93" s="3">
        <v>41673</v>
      </c>
      <c r="F93">
        <v>1</v>
      </c>
      <c r="G93">
        <v>2014</v>
      </c>
      <c r="H93" t="s">
        <v>149</v>
      </c>
      <c r="I93" t="s">
        <v>16</v>
      </c>
      <c r="J93" t="s">
        <v>15</v>
      </c>
      <c r="K93" t="s">
        <v>490</v>
      </c>
      <c r="L93" s="16" t="e">
        <f>VLOOKUP(B93,'Input - companies list'!B:L,11,FALSE)</f>
        <v>#N/A</v>
      </c>
    </row>
    <row r="94" spans="1:12" x14ac:dyDescent="0.2">
      <c r="A94" t="s">
        <v>491</v>
      </c>
      <c r="B94" t="s">
        <v>492</v>
      </c>
      <c r="C94" t="s">
        <v>493</v>
      </c>
      <c r="D94" t="s">
        <v>148</v>
      </c>
      <c r="E94" s="3">
        <v>42846</v>
      </c>
      <c r="F94">
        <v>2</v>
      </c>
      <c r="G94">
        <v>2017</v>
      </c>
      <c r="H94">
        <v>7073912</v>
      </c>
      <c r="I94" t="s">
        <v>28</v>
      </c>
      <c r="K94" t="s">
        <v>494</v>
      </c>
      <c r="L94" s="16" t="str">
        <f>VLOOKUP(B94,'Input - companies list'!B:L,11,FALSE)</f>
        <v>Autonomous Vehicles, Artificial Intelligence</v>
      </c>
    </row>
    <row r="95" spans="1:12" x14ac:dyDescent="0.2">
      <c r="A95" t="s">
        <v>495</v>
      </c>
      <c r="B95" t="s">
        <v>496</v>
      </c>
      <c r="C95" t="s">
        <v>497</v>
      </c>
      <c r="D95" t="s">
        <v>148</v>
      </c>
      <c r="E95" s="3">
        <v>42569</v>
      </c>
      <c r="F95">
        <v>3</v>
      </c>
      <c r="G95">
        <v>2016</v>
      </c>
      <c r="H95" t="s">
        <v>149</v>
      </c>
      <c r="I95" t="s">
        <v>6</v>
      </c>
      <c r="J95" t="s">
        <v>498</v>
      </c>
      <c r="K95" t="s">
        <v>499</v>
      </c>
      <c r="L95" s="16" t="str">
        <f>VLOOKUP(B95,'Input - companies list'!B:L,11,FALSE)</f>
        <v>Cloud, IoT, Predictive Analytics</v>
      </c>
    </row>
    <row r="96" spans="1:12" x14ac:dyDescent="0.2">
      <c r="A96" t="s">
        <v>500</v>
      </c>
      <c r="B96" t="s">
        <v>501</v>
      </c>
      <c r="C96" t="s">
        <v>502</v>
      </c>
      <c r="D96" t="s">
        <v>148</v>
      </c>
      <c r="E96" s="3">
        <v>42753</v>
      </c>
      <c r="F96">
        <v>1</v>
      </c>
      <c r="G96">
        <v>2017</v>
      </c>
      <c r="H96">
        <v>1500000</v>
      </c>
      <c r="I96" t="s">
        <v>6</v>
      </c>
      <c r="J96" t="s">
        <v>269</v>
      </c>
      <c r="K96" t="s">
        <v>270</v>
      </c>
      <c r="L96" s="16" t="str">
        <f>VLOOKUP(B96,'Input - companies list'!B:L,11,FALSE)</f>
        <v>Autonomous Vehicles, Artificial Intelligence</v>
      </c>
    </row>
    <row r="97" spans="1:12" x14ac:dyDescent="0.2">
      <c r="A97" t="s">
        <v>503</v>
      </c>
      <c r="B97" t="s">
        <v>501</v>
      </c>
      <c r="C97" t="s">
        <v>502</v>
      </c>
      <c r="D97" t="s">
        <v>148</v>
      </c>
      <c r="E97" s="3">
        <v>42551</v>
      </c>
      <c r="F97">
        <v>2</v>
      </c>
      <c r="G97">
        <v>2016</v>
      </c>
      <c r="H97">
        <v>120000</v>
      </c>
      <c r="I97" t="s">
        <v>6</v>
      </c>
      <c r="J97" t="s">
        <v>269</v>
      </c>
      <c r="K97" t="s">
        <v>270</v>
      </c>
      <c r="L97" s="16" t="str">
        <f>VLOOKUP(B97,'Input - companies list'!B:L,11,FALSE)</f>
        <v>Autonomous Vehicles, Artificial Intelligence</v>
      </c>
    </row>
    <row r="98" spans="1:12" x14ac:dyDescent="0.2">
      <c r="A98" t="s">
        <v>504</v>
      </c>
      <c r="B98" t="s">
        <v>505</v>
      </c>
      <c r="C98" t="s">
        <v>506</v>
      </c>
      <c r="D98" t="s">
        <v>9</v>
      </c>
      <c r="E98" s="3">
        <v>41205</v>
      </c>
      <c r="F98">
        <v>4</v>
      </c>
      <c r="G98">
        <v>2012</v>
      </c>
      <c r="H98" t="s">
        <v>149</v>
      </c>
      <c r="I98" t="s">
        <v>6</v>
      </c>
      <c r="J98" t="s">
        <v>269</v>
      </c>
      <c r="K98" t="s">
        <v>507</v>
      </c>
      <c r="L98" s="16" t="str">
        <f>VLOOKUP(B98,'Input - companies list'!B:L,11,FALSE)</f>
        <v>Cloud, IoT, Predictive Analytics</v>
      </c>
    </row>
    <row r="99" spans="1:12" x14ac:dyDescent="0.2">
      <c r="A99" t="s">
        <v>508</v>
      </c>
      <c r="B99" t="s">
        <v>509</v>
      </c>
      <c r="C99" t="s">
        <v>510</v>
      </c>
      <c r="D99" t="s">
        <v>9</v>
      </c>
      <c r="E99" s="3">
        <v>42669</v>
      </c>
      <c r="F99">
        <v>4</v>
      </c>
      <c r="G99">
        <v>2016</v>
      </c>
      <c r="H99">
        <v>37400000</v>
      </c>
      <c r="I99" t="s">
        <v>6</v>
      </c>
      <c r="J99" t="s">
        <v>269</v>
      </c>
      <c r="K99" t="s">
        <v>511</v>
      </c>
      <c r="L99" s="16" t="str">
        <f>VLOOKUP(B99,'Input - companies list'!B:L,11,FALSE)</f>
        <v>Cloud, IoT, Predictive Analytics</v>
      </c>
    </row>
    <row r="100" spans="1:12" x14ac:dyDescent="0.2">
      <c r="A100" t="s">
        <v>512</v>
      </c>
      <c r="B100" t="s">
        <v>513</v>
      </c>
      <c r="C100" t="s">
        <v>514</v>
      </c>
      <c r="D100" t="s">
        <v>148</v>
      </c>
      <c r="E100" s="3">
        <v>41651</v>
      </c>
      <c r="F100">
        <v>1</v>
      </c>
      <c r="G100">
        <v>2014</v>
      </c>
      <c r="H100">
        <v>420000</v>
      </c>
      <c r="I100" t="s">
        <v>6</v>
      </c>
      <c r="J100" t="s">
        <v>515</v>
      </c>
      <c r="K100" t="s">
        <v>516</v>
      </c>
      <c r="L100" s="16" t="str">
        <f>VLOOKUP(B100,'Input - companies list'!B:L,11,FALSE)</f>
        <v>Cloud, IoT, Predictive Analytics</v>
      </c>
    </row>
    <row r="101" spans="1:12" x14ac:dyDescent="0.2">
      <c r="A101" t="s">
        <v>517</v>
      </c>
      <c r="B101" t="s">
        <v>518</v>
      </c>
      <c r="C101" t="s">
        <v>519</v>
      </c>
      <c r="D101" t="s">
        <v>9</v>
      </c>
      <c r="E101" s="3">
        <v>42117</v>
      </c>
      <c r="F101">
        <v>2</v>
      </c>
      <c r="G101">
        <v>2015</v>
      </c>
      <c r="H101" t="s">
        <v>149</v>
      </c>
      <c r="I101" t="s">
        <v>6</v>
      </c>
      <c r="J101" t="s">
        <v>520</v>
      </c>
      <c r="K101" t="s">
        <v>521</v>
      </c>
      <c r="L101" s="16" t="e">
        <f>VLOOKUP(B101,'Input - companies list'!B:L,11,FALSE)</f>
        <v>#N/A</v>
      </c>
    </row>
    <row r="102" spans="1:12" x14ac:dyDescent="0.2">
      <c r="A102" t="s">
        <v>522</v>
      </c>
      <c r="B102" t="s">
        <v>523</v>
      </c>
      <c r="C102" t="s">
        <v>524</v>
      </c>
      <c r="D102" t="s">
        <v>148</v>
      </c>
      <c r="E102" s="3">
        <v>42591</v>
      </c>
      <c r="F102">
        <v>3</v>
      </c>
      <c r="G102">
        <v>2016</v>
      </c>
      <c r="H102">
        <v>1111049</v>
      </c>
      <c r="I102" t="s">
        <v>38</v>
      </c>
      <c r="J102" t="s">
        <v>525</v>
      </c>
      <c r="K102" t="s">
        <v>525</v>
      </c>
      <c r="L102" s="16" t="str">
        <f>VLOOKUP(B102,'Input - companies list'!B:L,11,FALSE)</f>
        <v>Advanced Materials &amp; Coatings</v>
      </c>
    </row>
    <row r="103" spans="1:12" x14ac:dyDescent="0.2">
      <c r="A103" t="s">
        <v>526</v>
      </c>
      <c r="B103" t="s">
        <v>527</v>
      </c>
      <c r="C103" t="s">
        <v>528</v>
      </c>
      <c r="D103" t="s">
        <v>9</v>
      </c>
      <c r="E103" s="3">
        <v>42034</v>
      </c>
      <c r="F103">
        <v>1</v>
      </c>
      <c r="G103">
        <v>2015</v>
      </c>
      <c r="H103">
        <v>6000000</v>
      </c>
      <c r="I103" t="s">
        <v>6</v>
      </c>
      <c r="J103" t="s">
        <v>364</v>
      </c>
      <c r="K103" t="s">
        <v>529</v>
      </c>
      <c r="L103" s="16" t="e">
        <f>VLOOKUP(B103,'Input - companies list'!B:L,11,FALSE)</f>
        <v>#N/A</v>
      </c>
    </row>
    <row r="104" spans="1:12" x14ac:dyDescent="0.2">
      <c r="A104" t="s">
        <v>530</v>
      </c>
      <c r="B104" t="s">
        <v>531</v>
      </c>
      <c r="C104" t="s">
        <v>532</v>
      </c>
      <c r="D104" t="s">
        <v>148</v>
      </c>
      <c r="E104" s="3">
        <v>42578</v>
      </c>
      <c r="F104">
        <v>3</v>
      </c>
      <c r="G104">
        <v>2016</v>
      </c>
      <c r="H104">
        <v>12000000</v>
      </c>
      <c r="I104" t="s">
        <v>6</v>
      </c>
      <c r="J104" t="s">
        <v>269</v>
      </c>
      <c r="K104" t="s">
        <v>533</v>
      </c>
      <c r="L104" s="16" t="str">
        <f>VLOOKUP(B104,'Input - companies list'!B:L,11,FALSE)</f>
        <v>Cloud, IoT, Predictive Analytics</v>
      </c>
    </row>
    <row r="105" spans="1:12" x14ac:dyDescent="0.2">
      <c r="A105" t="s">
        <v>534</v>
      </c>
      <c r="B105" t="s">
        <v>535</v>
      </c>
      <c r="C105" t="s">
        <v>536</v>
      </c>
      <c r="D105" t="s">
        <v>148</v>
      </c>
      <c r="E105" s="3">
        <v>41984</v>
      </c>
      <c r="F105">
        <v>4</v>
      </c>
      <c r="G105">
        <v>2014</v>
      </c>
      <c r="H105" t="s">
        <v>149</v>
      </c>
      <c r="I105" t="s">
        <v>6</v>
      </c>
      <c r="J105" t="s">
        <v>537</v>
      </c>
      <c r="K105" t="s">
        <v>538</v>
      </c>
      <c r="L105" s="16" t="str">
        <f>VLOOKUP(B105,'Input - companies list'!B:L,11,FALSE)</f>
        <v>Smart Grid, Fiber Networks</v>
      </c>
    </row>
    <row r="106" spans="1:12" x14ac:dyDescent="0.2">
      <c r="A106" t="s">
        <v>539</v>
      </c>
      <c r="B106" t="s">
        <v>535</v>
      </c>
      <c r="C106" t="s">
        <v>536</v>
      </c>
      <c r="D106" t="s">
        <v>148</v>
      </c>
      <c r="E106" s="3">
        <v>42408</v>
      </c>
      <c r="F106">
        <v>1</v>
      </c>
      <c r="G106">
        <v>2016</v>
      </c>
      <c r="H106" t="s">
        <v>149</v>
      </c>
      <c r="I106" t="s">
        <v>6</v>
      </c>
      <c r="J106" t="s">
        <v>537</v>
      </c>
      <c r="K106" t="s">
        <v>538</v>
      </c>
      <c r="L106" s="16" t="str">
        <f>VLOOKUP(B106,'Input - companies list'!B:L,11,FALSE)</f>
        <v>Smart Grid, Fiber Networks</v>
      </c>
    </row>
    <row r="107" spans="1:12" x14ac:dyDescent="0.2">
      <c r="A107" t="s">
        <v>540</v>
      </c>
      <c r="B107" t="s">
        <v>535</v>
      </c>
      <c r="C107" t="s">
        <v>536</v>
      </c>
      <c r="D107" t="s">
        <v>148</v>
      </c>
      <c r="E107" s="3">
        <v>42401</v>
      </c>
      <c r="F107">
        <v>1</v>
      </c>
      <c r="G107">
        <v>2016</v>
      </c>
      <c r="H107">
        <v>677000</v>
      </c>
      <c r="I107" t="s">
        <v>6</v>
      </c>
      <c r="J107" t="s">
        <v>537</v>
      </c>
      <c r="K107" t="s">
        <v>538</v>
      </c>
      <c r="L107" s="16" t="str">
        <f>VLOOKUP(B107,'Input - companies list'!B:L,11,FALSE)</f>
        <v>Smart Grid, Fiber Networks</v>
      </c>
    </row>
    <row r="108" spans="1:12" x14ac:dyDescent="0.2">
      <c r="A108" t="s">
        <v>541</v>
      </c>
      <c r="B108" t="s">
        <v>542</v>
      </c>
      <c r="C108" t="s">
        <v>543</v>
      </c>
      <c r="D108" t="s">
        <v>148</v>
      </c>
      <c r="E108" s="3">
        <v>42035</v>
      </c>
      <c r="F108">
        <v>1</v>
      </c>
      <c r="G108">
        <v>2015</v>
      </c>
      <c r="H108">
        <v>11031440</v>
      </c>
      <c r="I108" t="s">
        <v>16</v>
      </c>
      <c r="J108" t="s">
        <v>15</v>
      </c>
      <c r="K108" t="s">
        <v>482</v>
      </c>
      <c r="L108" s="16" t="str">
        <f>VLOOKUP(B108,'Input - companies list'!B:L,11,FALSE)</f>
        <v>Autonomous Vehicles, Artificial Intelligence</v>
      </c>
    </row>
    <row r="109" spans="1:12" x14ac:dyDescent="0.2">
      <c r="A109" t="s">
        <v>544</v>
      </c>
      <c r="B109" t="s">
        <v>542</v>
      </c>
      <c r="C109" t="s">
        <v>543</v>
      </c>
      <c r="D109" t="s">
        <v>148</v>
      </c>
      <c r="E109" s="3">
        <v>41955</v>
      </c>
      <c r="F109">
        <v>4</v>
      </c>
      <c r="G109">
        <v>2014</v>
      </c>
      <c r="H109">
        <v>950000</v>
      </c>
      <c r="I109" t="s">
        <v>16</v>
      </c>
      <c r="J109" t="s">
        <v>15</v>
      </c>
      <c r="K109" t="s">
        <v>482</v>
      </c>
      <c r="L109" s="16" t="str">
        <f>VLOOKUP(B109,'Input - companies list'!B:L,11,FALSE)</f>
        <v>Autonomous Vehicles, Artificial Intelligence</v>
      </c>
    </row>
    <row r="110" spans="1:12" x14ac:dyDescent="0.2">
      <c r="A110" t="s">
        <v>545</v>
      </c>
      <c r="B110" t="s">
        <v>542</v>
      </c>
      <c r="C110" t="s">
        <v>543</v>
      </c>
      <c r="D110" t="s">
        <v>148</v>
      </c>
      <c r="E110" s="3">
        <v>42580</v>
      </c>
      <c r="F110">
        <v>3</v>
      </c>
      <c r="G110">
        <v>2016</v>
      </c>
      <c r="H110">
        <v>29586248</v>
      </c>
      <c r="I110" t="s">
        <v>16</v>
      </c>
      <c r="J110" t="s">
        <v>15</v>
      </c>
      <c r="K110" t="s">
        <v>482</v>
      </c>
      <c r="L110" s="16" t="str">
        <f>VLOOKUP(B110,'Input - companies list'!B:L,11,FALSE)</f>
        <v>Autonomous Vehicles, Artificial Intelligence</v>
      </c>
    </row>
    <row r="111" spans="1:12" x14ac:dyDescent="0.2">
      <c r="A111" t="s">
        <v>546</v>
      </c>
      <c r="B111" t="s">
        <v>542</v>
      </c>
      <c r="C111" t="s">
        <v>543</v>
      </c>
      <c r="D111" t="s">
        <v>148</v>
      </c>
      <c r="E111" s="3">
        <v>42270</v>
      </c>
      <c r="F111">
        <v>3</v>
      </c>
      <c r="G111">
        <v>2015</v>
      </c>
      <c r="H111" t="s">
        <v>149</v>
      </c>
      <c r="I111" t="s">
        <v>16</v>
      </c>
      <c r="J111" t="s">
        <v>15</v>
      </c>
      <c r="K111" t="s">
        <v>482</v>
      </c>
      <c r="L111" s="16" t="str">
        <f>VLOOKUP(B111,'Input - companies list'!B:L,11,FALSE)</f>
        <v>Autonomous Vehicles, Artificial Intelligence</v>
      </c>
    </row>
    <row r="112" spans="1:12" x14ac:dyDescent="0.2">
      <c r="A112" t="s">
        <v>547</v>
      </c>
      <c r="B112" t="s">
        <v>548</v>
      </c>
      <c r="C112" t="s">
        <v>549</v>
      </c>
      <c r="D112" t="s">
        <v>148</v>
      </c>
      <c r="E112" s="3">
        <v>42606</v>
      </c>
      <c r="F112">
        <v>3</v>
      </c>
      <c r="G112">
        <v>2016</v>
      </c>
      <c r="H112">
        <v>20000000</v>
      </c>
      <c r="I112" t="s">
        <v>6</v>
      </c>
      <c r="J112" t="s">
        <v>269</v>
      </c>
      <c r="K112" t="s">
        <v>270</v>
      </c>
      <c r="L112" s="16" t="str">
        <f>VLOOKUP(B112,'Input - companies list'!B:L,11,FALSE)</f>
        <v>Aerial Surveying, Drones</v>
      </c>
    </row>
    <row r="113" spans="1:12" x14ac:dyDescent="0.2">
      <c r="A113" t="s">
        <v>550</v>
      </c>
      <c r="B113" t="s">
        <v>548</v>
      </c>
      <c r="C113" t="s">
        <v>549</v>
      </c>
      <c r="D113" t="s">
        <v>148</v>
      </c>
      <c r="E113" s="3">
        <v>41901</v>
      </c>
      <c r="F113">
        <v>3</v>
      </c>
      <c r="G113">
        <v>2014</v>
      </c>
      <c r="H113">
        <v>2000000</v>
      </c>
      <c r="I113" t="s">
        <v>6</v>
      </c>
      <c r="J113" t="s">
        <v>269</v>
      </c>
      <c r="K113" t="s">
        <v>270</v>
      </c>
      <c r="L113" s="16" t="str">
        <f>VLOOKUP(B113,'Input - companies list'!B:L,11,FALSE)</f>
        <v>Aerial Surveying, Drones</v>
      </c>
    </row>
    <row r="114" spans="1:12" x14ac:dyDescent="0.2">
      <c r="A114" t="s">
        <v>551</v>
      </c>
      <c r="B114" t="s">
        <v>548</v>
      </c>
      <c r="C114" t="s">
        <v>549</v>
      </c>
      <c r="D114" t="s">
        <v>148</v>
      </c>
      <c r="E114" s="3">
        <v>41333</v>
      </c>
      <c r="F114">
        <v>1</v>
      </c>
      <c r="G114">
        <v>2013</v>
      </c>
      <c r="H114">
        <v>50000</v>
      </c>
      <c r="I114" t="s">
        <v>6</v>
      </c>
      <c r="J114" t="s">
        <v>269</v>
      </c>
      <c r="K114" t="s">
        <v>270</v>
      </c>
      <c r="L114" s="16" t="str">
        <f>VLOOKUP(B114,'Input - companies list'!B:L,11,FALSE)</f>
        <v>Aerial Surveying, Drones</v>
      </c>
    </row>
    <row r="115" spans="1:12" x14ac:dyDescent="0.2">
      <c r="A115">
        <v>2399474</v>
      </c>
      <c r="B115" t="s">
        <v>548</v>
      </c>
      <c r="C115" t="s">
        <v>549</v>
      </c>
      <c r="D115" t="s">
        <v>148</v>
      </c>
      <c r="E115" s="3">
        <v>42094</v>
      </c>
      <c r="F115">
        <v>1</v>
      </c>
      <c r="G115">
        <v>2015</v>
      </c>
      <c r="H115">
        <v>9000000</v>
      </c>
      <c r="I115" t="s">
        <v>6</v>
      </c>
      <c r="J115" t="s">
        <v>269</v>
      </c>
      <c r="K115" t="s">
        <v>270</v>
      </c>
      <c r="L115" s="16" t="str">
        <f>VLOOKUP(B115,'Input - companies list'!B:L,11,FALSE)</f>
        <v>Aerial Surveying, Drones</v>
      </c>
    </row>
    <row r="116" spans="1:12" x14ac:dyDescent="0.2">
      <c r="A116" t="s">
        <v>552</v>
      </c>
      <c r="B116" t="s">
        <v>553</v>
      </c>
      <c r="C116" t="s">
        <v>554</v>
      </c>
      <c r="D116" t="s">
        <v>148</v>
      </c>
      <c r="E116" s="3">
        <v>42528</v>
      </c>
      <c r="F116">
        <v>2</v>
      </c>
      <c r="G116">
        <v>2016</v>
      </c>
      <c r="H116">
        <v>27500000</v>
      </c>
      <c r="I116" t="s">
        <v>38</v>
      </c>
      <c r="J116" t="s">
        <v>555</v>
      </c>
      <c r="K116" t="s">
        <v>556</v>
      </c>
      <c r="L116" s="16" t="e">
        <f>VLOOKUP(B116,'Input - companies list'!B:L,11,FALSE)</f>
        <v>#N/A</v>
      </c>
    </row>
    <row r="117" spans="1:12" x14ac:dyDescent="0.2">
      <c r="A117" t="s">
        <v>557</v>
      </c>
      <c r="B117" t="s">
        <v>558</v>
      </c>
      <c r="C117" t="s">
        <v>559</v>
      </c>
      <c r="D117" t="s">
        <v>148</v>
      </c>
      <c r="E117" s="3">
        <v>42268</v>
      </c>
      <c r="F117">
        <v>3</v>
      </c>
      <c r="G117">
        <v>2015</v>
      </c>
      <c r="H117" t="s">
        <v>149</v>
      </c>
      <c r="I117" t="s">
        <v>6</v>
      </c>
      <c r="J117" t="s">
        <v>19</v>
      </c>
      <c r="K117" t="s">
        <v>560</v>
      </c>
      <c r="L117" s="16" t="str">
        <f>VLOOKUP(B117,'Input - companies list'!B:L,11,FALSE)</f>
        <v>Autonomous Vehicles, Artificial Intelligence</v>
      </c>
    </row>
    <row r="118" spans="1:12" x14ac:dyDescent="0.2">
      <c r="A118" t="s">
        <v>561</v>
      </c>
      <c r="B118" t="s">
        <v>558</v>
      </c>
      <c r="C118" t="s">
        <v>559</v>
      </c>
      <c r="D118" t="s">
        <v>148</v>
      </c>
      <c r="E118" s="3">
        <v>42068</v>
      </c>
      <c r="F118">
        <v>1</v>
      </c>
      <c r="G118">
        <v>2015</v>
      </c>
      <c r="H118">
        <v>2500000</v>
      </c>
      <c r="I118" t="s">
        <v>6</v>
      </c>
      <c r="J118" t="s">
        <v>19</v>
      </c>
      <c r="K118" t="s">
        <v>560</v>
      </c>
      <c r="L118" s="16" t="str">
        <f>VLOOKUP(B118,'Input - companies list'!B:L,11,FALSE)</f>
        <v>Autonomous Vehicles, Artificial Intelligence</v>
      </c>
    </row>
    <row r="119" spans="1:12" x14ac:dyDescent="0.2">
      <c r="A119" t="s">
        <v>562</v>
      </c>
      <c r="B119" t="s">
        <v>558</v>
      </c>
      <c r="C119" t="s">
        <v>559</v>
      </c>
      <c r="D119" t="s">
        <v>148</v>
      </c>
      <c r="E119" s="3">
        <v>41578</v>
      </c>
      <c r="F119">
        <v>4</v>
      </c>
      <c r="G119">
        <v>2013</v>
      </c>
      <c r="H119">
        <v>7000000</v>
      </c>
      <c r="I119" t="s">
        <v>6</v>
      </c>
      <c r="J119" t="s">
        <v>19</v>
      </c>
      <c r="K119" t="s">
        <v>560</v>
      </c>
      <c r="L119" s="16" t="str">
        <f>VLOOKUP(B119,'Input - companies list'!B:L,11,FALSE)</f>
        <v>Autonomous Vehicles, Artificial Intelligence</v>
      </c>
    </row>
    <row r="120" spans="1:12" x14ac:dyDescent="0.2">
      <c r="A120">
        <v>5120877</v>
      </c>
      <c r="B120" t="s">
        <v>558</v>
      </c>
      <c r="C120" t="s">
        <v>559</v>
      </c>
      <c r="D120" t="s">
        <v>148</v>
      </c>
      <c r="E120" s="3">
        <v>42272</v>
      </c>
      <c r="F120">
        <v>3</v>
      </c>
      <c r="G120">
        <v>2015</v>
      </c>
      <c r="H120">
        <v>22366094</v>
      </c>
      <c r="I120" t="s">
        <v>6</v>
      </c>
      <c r="J120" t="s">
        <v>19</v>
      </c>
      <c r="K120" t="s">
        <v>560</v>
      </c>
      <c r="L120" s="16" t="str">
        <f>VLOOKUP(B120,'Input - companies list'!B:L,11,FALSE)</f>
        <v>Autonomous Vehicles, Artificial Intelligence</v>
      </c>
    </row>
    <row r="121" spans="1:12" x14ac:dyDescent="0.2">
      <c r="A121" t="s">
        <v>563</v>
      </c>
      <c r="B121" t="s">
        <v>564</v>
      </c>
      <c r="C121" t="s">
        <v>565</v>
      </c>
      <c r="D121" t="s">
        <v>148</v>
      </c>
      <c r="E121" s="3">
        <v>41816</v>
      </c>
      <c r="F121">
        <v>2</v>
      </c>
      <c r="G121">
        <v>2014</v>
      </c>
      <c r="H121">
        <v>4831500</v>
      </c>
      <c r="I121" t="s">
        <v>16</v>
      </c>
      <c r="J121" t="s">
        <v>15</v>
      </c>
      <c r="K121" t="s">
        <v>566</v>
      </c>
      <c r="L121" s="16" t="str">
        <f>VLOOKUP(B121,'Input - companies list'!B:L,11,FALSE)</f>
        <v>Advanced Materials &amp; Coatings</v>
      </c>
    </row>
    <row r="122" spans="1:12" x14ac:dyDescent="0.2">
      <c r="A122" t="s">
        <v>567</v>
      </c>
      <c r="B122" t="s">
        <v>564</v>
      </c>
      <c r="C122" t="s">
        <v>565</v>
      </c>
      <c r="D122" t="s">
        <v>148</v>
      </c>
      <c r="E122" s="3">
        <v>41464</v>
      </c>
      <c r="F122">
        <v>3</v>
      </c>
      <c r="G122">
        <v>2013</v>
      </c>
      <c r="H122">
        <v>120000</v>
      </c>
      <c r="I122" t="s">
        <v>16</v>
      </c>
      <c r="J122" t="s">
        <v>15</v>
      </c>
      <c r="K122" t="s">
        <v>566</v>
      </c>
      <c r="L122" s="16" t="str">
        <f>VLOOKUP(B122,'Input - companies list'!B:L,11,FALSE)</f>
        <v>Advanced Materials &amp; Coatings</v>
      </c>
    </row>
    <row r="123" spans="1:12" x14ac:dyDescent="0.2">
      <c r="A123" t="s">
        <v>568</v>
      </c>
      <c r="B123" t="s">
        <v>564</v>
      </c>
      <c r="C123" t="s">
        <v>565</v>
      </c>
      <c r="D123" t="s">
        <v>148</v>
      </c>
      <c r="E123" s="3">
        <v>42576</v>
      </c>
      <c r="F123">
        <v>3</v>
      </c>
      <c r="G123">
        <v>2016</v>
      </c>
      <c r="H123">
        <v>425000</v>
      </c>
      <c r="I123" t="s">
        <v>16</v>
      </c>
      <c r="J123" t="s">
        <v>15</v>
      </c>
      <c r="K123" t="s">
        <v>566</v>
      </c>
      <c r="L123" s="16" t="str">
        <f>VLOOKUP(B123,'Input - companies list'!B:L,11,FALSE)</f>
        <v>Advanced Materials &amp; Coatings</v>
      </c>
    </row>
    <row r="124" spans="1:12" x14ac:dyDescent="0.2">
      <c r="A124" t="s">
        <v>569</v>
      </c>
      <c r="B124" t="s">
        <v>564</v>
      </c>
      <c r="C124" t="s">
        <v>565</v>
      </c>
      <c r="D124" t="s">
        <v>148</v>
      </c>
      <c r="E124" s="3">
        <v>41458</v>
      </c>
      <c r="F124">
        <v>3</v>
      </c>
      <c r="G124">
        <v>2013</v>
      </c>
      <c r="H124">
        <v>7860000</v>
      </c>
      <c r="I124" t="s">
        <v>16</v>
      </c>
      <c r="J124" t="s">
        <v>15</v>
      </c>
      <c r="K124" t="s">
        <v>566</v>
      </c>
      <c r="L124" s="16" t="str">
        <f>VLOOKUP(B124,'Input - companies list'!B:L,11,FALSE)</f>
        <v>Advanced Materials &amp; Coatings</v>
      </c>
    </row>
    <row r="125" spans="1:12" x14ac:dyDescent="0.2">
      <c r="A125" t="s">
        <v>570</v>
      </c>
      <c r="B125" t="s">
        <v>564</v>
      </c>
      <c r="C125" t="s">
        <v>565</v>
      </c>
      <c r="D125" t="s">
        <v>148</v>
      </c>
      <c r="E125" s="3">
        <v>42654</v>
      </c>
      <c r="F125">
        <v>4</v>
      </c>
      <c r="G125">
        <v>2016</v>
      </c>
      <c r="H125">
        <v>727549</v>
      </c>
      <c r="I125" t="s">
        <v>16</v>
      </c>
      <c r="J125" t="s">
        <v>15</v>
      </c>
      <c r="K125" t="s">
        <v>566</v>
      </c>
      <c r="L125" s="16" t="str">
        <f>VLOOKUP(B125,'Input - companies list'!B:L,11,FALSE)</f>
        <v>Advanced Materials &amp; Coatings</v>
      </c>
    </row>
    <row r="126" spans="1:12" x14ac:dyDescent="0.2">
      <c r="A126" t="s">
        <v>571</v>
      </c>
      <c r="B126" t="s">
        <v>564</v>
      </c>
      <c r="C126" t="s">
        <v>565</v>
      </c>
      <c r="D126" t="s">
        <v>148</v>
      </c>
      <c r="E126" s="3">
        <v>41943</v>
      </c>
      <c r="F126">
        <v>4</v>
      </c>
      <c r="G126">
        <v>2014</v>
      </c>
      <c r="H126">
        <v>1600000</v>
      </c>
      <c r="I126" t="s">
        <v>16</v>
      </c>
      <c r="J126" t="s">
        <v>15</v>
      </c>
      <c r="K126" t="s">
        <v>566</v>
      </c>
      <c r="L126" s="16" t="str">
        <f>VLOOKUP(B126,'Input - companies list'!B:L,11,FALSE)</f>
        <v>Advanced Materials &amp; Coatings</v>
      </c>
    </row>
    <row r="127" spans="1:12" x14ac:dyDescent="0.2">
      <c r="A127" t="s">
        <v>572</v>
      </c>
      <c r="B127" t="s">
        <v>564</v>
      </c>
      <c r="C127" t="s">
        <v>565</v>
      </c>
      <c r="D127" t="s">
        <v>148</v>
      </c>
      <c r="E127" s="3">
        <v>42180</v>
      </c>
      <c r="F127">
        <v>2</v>
      </c>
      <c r="G127">
        <v>2015</v>
      </c>
      <c r="H127">
        <v>25000</v>
      </c>
      <c r="I127" t="s">
        <v>16</v>
      </c>
      <c r="J127" t="s">
        <v>15</v>
      </c>
      <c r="K127" t="s">
        <v>566</v>
      </c>
      <c r="L127" s="16" t="str">
        <f>VLOOKUP(B127,'Input - companies list'!B:L,11,FALSE)</f>
        <v>Advanced Materials &amp; Coatings</v>
      </c>
    </row>
    <row r="128" spans="1:12" x14ac:dyDescent="0.2">
      <c r="A128" t="s">
        <v>573</v>
      </c>
      <c r="B128" t="s">
        <v>564</v>
      </c>
      <c r="C128" t="s">
        <v>565</v>
      </c>
      <c r="D128" t="s">
        <v>148</v>
      </c>
      <c r="E128" s="3">
        <v>42118</v>
      </c>
      <c r="F128">
        <v>2</v>
      </c>
      <c r="G128">
        <v>2015</v>
      </c>
      <c r="H128">
        <v>925000</v>
      </c>
      <c r="I128" t="s">
        <v>16</v>
      </c>
      <c r="J128" t="s">
        <v>15</v>
      </c>
      <c r="K128" t="s">
        <v>566</v>
      </c>
      <c r="L128" s="16" t="str">
        <f>VLOOKUP(B128,'Input - companies list'!B:L,11,FALSE)</f>
        <v>Advanced Materials &amp; Coatings</v>
      </c>
    </row>
    <row r="129" spans="1:12" x14ac:dyDescent="0.2">
      <c r="A129" t="s">
        <v>574</v>
      </c>
      <c r="B129" t="s">
        <v>564</v>
      </c>
      <c r="C129" t="s">
        <v>565</v>
      </c>
      <c r="D129" t="s">
        <v>148</v>
      </c>
      <c r="E129" s="3">
        <v>41311</v>
      </c>
      <c r="F129">
        <v>1</v>
      </c>
      <c r="G129">
        <v>2013</v>
      </c>
      <c r="H129">
        <v>1575162</v>
      </c>
      <c r="I129" t="s">
        <v>16</v>
      </c>
      <c r="J129" t="s">
        <v>15</v>
      </c>
      <c r="K129" t="s">
        <v>566</v>
      </c>
      <c r="L129" s="16" t="str">
        <f>VLOOKUP(B129,'Input - companies list'!B:L,11,FALSE)</f>
        <v>Advanced Materials &amp; Coatings</v>
      </c>
    </row>
    <row r="130" spans="1:12" x14ac:dyDescent="0.2">
      <c r="A130" t="s">
        <v>575</v>
      </c>
      <c r="B130" t="s">
        <v>576</v>
      </c>
      <c r="C130" t="s">
        <v>577</v>
      </c>
      <c r="D130" t="s">
        <v>148</v>
      </c>
      <c r="E130" s="3">
        <v>42053</v>
      </c>
      <c r="F130">
        <v>1</v>
      </c>
      <c r="G130">
        <v>2015</v>
      </c>
      <c r="H130">
        <v>4261372</v>
      </c>
      <c r="I130" t="s">
        <v>6</v>
      </c>
      <c r="J130" t="s">
        <v>269</v>
      </c>
      <c r="K130" t="s">
        <v>511</v>
      </c>
      <c r="L130" s="16" t="str">
        <f>VLOOKUP(B130,'Input - companies list'!B:L,11,FALSE)</f>
        <v>Geological Surveying, Remote Sensing</v>
      </c>
    </row>
    <row r="131" spans="1:12" x14ac:dyDescent="0.2">
      <c r="A131" t="s">
        <v>578</v>
      </c>
      <c r="B131" t="s">
        <v>576</v>
      </c>
      <c r="C131" t="s">
        <v>577</v>
      </c>
      <c r="D131" t="s">
        <v>148</v>
      </c>
      <c r="E131" s="3">
        <v>41313</v>
      </c>
      <c r="F131">
        <v>1</v>
      </c>
      <c r="G131">
        <v>2013</v>
      </c>
      <c r="H131">
        <v>1500000</v>
      </c>
      <c r="I131" t="s">
        <v>6</v>
      </c>
      <c r="J131" t="s">
        <v>269</v>
      </c>
      <c r="K131" t="s">
        <v>511</v>
      </c>
      <c r="L131" s="16" t="str">
        <f>VLOOKUP(B131,'Input - companies list'!B:L,11,FALSE)</f>
        <v>Geological Surveying, Remote Sensing</v>
      </c>
    </row>
    <row r="132" spans="1:12" x14ac:dyDescent="0.2">
      <c r="A132" t="s">
        <v>579</v>
      </c>
      <c r="B132" t="s">
        <v>576</v>
      </c>
      <c r="C132" t="s">
        <v>577</v>
      </c>
      <c r="D132" t="s">
        <v>148</v>
      </c>
      <c r="E132" s="3">
        <v>41698</v>
      </c>
      <c r="F132">
        <v>1</v>
      </c>
      <c r="G132">
        <v>2014</v>
      </c>
      <c r="H132">
        <v>5090000</v>
      </c>
      <c r="I132" t="s">
        <v>6</v>
      </c>
      <c r="J132" t="s">
        <v>269</v>
      </c>
      <c r="K132" t="s">
        <v>511</v>
      </c>
      <c r="L132" s="16" t="str">
        <f>VLOOKUP(B132,'Input - companies list'!B:L,11,FALSE)</f>
        <v>Geological Surveying, Remote Sensing</v>
      </c>
    </row>
    <row r="133" spans="1:12" x14ac:dyDescent="0.2">
      <c r="A133" t="s">
        <v>580</v>
      </c>
      <c r="B133" t="s">
        <v>581</v>
      </c>
      <c r="C133" t="s">
        <v>582</v>
      </c>
      <c r="D133" t="s">
        <v>148</v>
      </c>
      <c r="E133" s="3">
        <v>41359</v>
      </c>
      <c r="F133">
        <v>1</v>
      </c>
      <c r="G133">
        <v>2013</v>
      </c>
      <c r="H133">
        <v>850000</v>
      </c>
      <c r="I133" t="s">
        <v>6</v>
      </c>
      <c r="J133" t="s">
        <v>364</v>
      </c>
      <c r="K133" t="s">
        <v>583</v>
      </c>
      <c r="L133" s="16" t="str">
        <f>VLOOKUP(B133,'Input - companies list'!B:L,11,FALSE)</f>
        <v>Hydraulics, Valves &amp; Pumps</v>
      </c>
    </row>
    <row r="134" spans="1:12" x14ac:dyDescent="0.2">
      <c r="A134" t="s">
        <v>584</v>
      </c>
      <c r="B134" t="s">
        <v>585</v>
      </c>
      <c r="C134" t="s">
        <v>586</v>
      </c>
      <c r="D134" t="s">
        <v>9</v>
      </c>
      <c r="E134" s="3">
        <v>42046</v>
      </c>
      <c r="F134">
        <v>1</v>
      </c>
      <c r="G134">
        <v>2015</v>
      </c>
      <c r="H134" t="s">
        <v>149</v>
      </c>
      <c r="I134" t="s">
        <v>6</v>
      </c>
      <c r="J134" t="s">
        <v>587</v>
      </c>
      <c r="K134" t="s">
        <v>588</v>
      </c>
      <c r="L134" s="16" t="str">
        <f>VLOOKUP(B134,'Input - companies list'!B:L,11,FALSE)</f>
        <v>Smart Grid, Fiber Networks</v>
      </c>
    </row>
    <row r="135" spans="1:12" x14ac:dyDescent="0.2">
      <c r="A135" t="s">
        <v>589</v>
      </c>
      <c r="B135" t="s">
        <v>590</v>
      </c>
      <c r="C135" t="s">
        <v>591</v>
      </c>
      <c r="D135" t="s">
        <v>148</v>
      </c>
      <c r="E135" s="3">
        <v>41656</v>
      </c>
      <c r="F135">
        <v>1</v>
      </c>
      <c r="G135">
        <v>2014</v>
      </c>
      <c r="H135">
        <v>4400000</v>
      </c>
      <c r="I135" t="s">
        <v>6</v>
      </c>
      <c r="J135" t="s">
        <v>29</v>
      </c>
      <c r="K135" t="s">
        <v>592</v>
      </c>
      <c r="L135" s="16" t="e">
        <f>VLOOKUP(B135,'Input - companies list'!B:L,11,FALSE)</f>
        <v>#N/A</v>
      </c>
    </row>
    <row r="136" spans="1:12" x14ac:dyDescent="0.2">
      <c r="A136" t="s">
        <v>593</v>
      </c>
      <c r="B136" t="s">
        <v>594</v>
      </c>
      <c r="C136" t="s">
        <v>595</v>
      </c>
      <c r="D136" t="s">
        <v>9</v>
      </c>
      <c r="E136" s="3">
        <v>42005</v>
      </c>
      <c r="F136">
        <v>1</v>
      </c>
      <c r="G136">
        <v>2015</v>
      </c>
      <c r="H136">
        <v>129999207</v>
      </c>
      <c r="I136" t="s">
        <v>16</v>
      </c>
      <c r="J136" t="s">
        <v>15</v>
      </c>
      <c r="K136" t="s">
        <v>566</v>
      </c>
      <c r="L136" s="16" t="str">
        <f>VLOOKUP(B136,'Input - companies list'!B:L,11,FALSE)</f>
        <v>Cloud, IoT, Predictive Analytics</v>
      </c>
    </row>
    <row r="137" spans="1:12" x14ac:dyDescent="0.2">
      <c r="A137" t="s">
        <v>596</v>
      </c>
      <c r="B137" t="s">
        <v>597</v>
      </c>
      <c r="C137" t="s">
        <v>598</v>
      </c>
      <c r="D137" t="s">
        <v>148</v>
      </c>
      <c r="E137" s="3">
        <v>41264</v>
      </c>
      <c r="F137">
        <v>4</v>
      </c>
      <c r="G137">
        <v>2012</v>
      </c>
      <c r="H137">
        <v>2112955</v>
      </c>
      <c r="I137" t="s">
        <v>6</v>
      </c>
      <c r="J137" t="s">
        <v>19</v>
      </c>
      <c r="K137" t="s">
        <v>599</v>
      </c>
      <c r="L137" s="16" t="str">
        <f>VLOOKUP(B137,'Input - companies list'!B:L,11,FALSE)</f>
        <v>RFID, Cables, Asset Tracking</v>
      </c>
    </row>
    <row r="138" spans="1:12" x14ac:dyDescent="0.2">
      <c r="A138" t="s">
        <v>600</v>
      </c>
      <c r="B138" t="s">
        <v>597</v>
      </c>
      <c r="C138" t="s">
        <v>598</v>
      </c>
      <c r="D138" t="s">
        <v>148</v>
      </c>
      <c r="E138" s="3">
        <v>42004</v>
      </c>
      <c r="F138">
        <v>4</v>
      </c>
      <c r="G138">
        <v>2014</v>
      </c>
      <c r="H138">
        <v>6000000</v>
      </c>
      <c r="I138" t="s">
        <v>6</v>
      </c>
      <c r="J138" t="s">
        <v>19</v>
      </c>
      <c r="K138" t="s">
        <v>599</v>
      </c>
      <c r="L138" s="16" t="str">
        <f>VLOOKUP(B138,'Input - companies list'!B:L,11,FALSE)</f>
        <v>RFID, Cables, Asset Tracking</v>
      </c>
    </row>
    <row r="139" spans="1:12" x14ac:dyDescent="0.2">
      <c r="A139" t="s">
        <v>601</v>
      </c>
      <c r="B139" t="s">
        <v>602</v>
      </c>
      <c r="C139" t="s">
        <v>603</v>
      </c>
      <c r="D139" t="s">
        <v>148</v>
      </c>
      <c r="E139" s="3">
        <v>42507</v>
      </c>
      <c r="F139">
        <v>2</v>
      </c>
      <c r="G139">
        <v>2016</v>
      </c>
      <c r="H139" t="s">
        <v>149</v>
      </c>
      <c r="I139" t="s">
        <v>6</v>
      </c>
      <c r="J139" t="s">
        <v>364</v>
      </c>
      <c r="K139" t="s">
        <v>604</v>
      </c>
      <c r="L139" s="16" t="str">
        <f>VLOOKUP(B139,'Input - companies list'!B:L,11,FALSE)</f>
        <v>RFID, Cables, Asset Tracking</v>
      </c>
    </row>
    <row r="140" spans="1:12" x14ac:dyDescent="0.2">
      <c r="A140" t="s">
        <v>605</v>
      </c>
      <c r="B140" t="s">
        <v>606</v>
      </c>
      <c r="C140" t="s">
        <v>607</v>
      </c>
      <c r="D140" t="s">
        <v>9</v>
      </c>
      <c r="E140" s="3">
        <v>42451</v>
      </c>
      <c r="F140">
        <v>1</v>
      </c>
      <c r="G140">
        <v>2016</v>
      </c>
      <c r="H140">
        <v>135000000</v>
      </c>
      <c r="I140" t="s">
        <v>6</v>
      </c>
      <c r="J140" t="s">
        <v>13</v>
      </c>
      <c r="K140" t="s">
        <v>608</v>
      </c>
      <c r="L140" s="16" t="e">
        <f>VLOOKUP(B140,'Input - companies list'!B:L,11,FALSE)</f>
        <v>#N/A</v>
      </c>
    </row>
    <row r="141" spans="1:12" x14ac:dyDescent="0.2">
      <c r="A141" t="s">
        <v>609</v>
      </c>
      <c r="B141" t="s">
        <v>606</v>
      </c>
      <c r="C141" t="s">
        <v>607</v>
      </c>
      <c r="D141" t="s">
        <v>148</v>
      </c>
      <c r="E141" s="3">
        <v>41306</v>
      </c>
      <c r="F141">
        <v>1</v>
      </c>
      <c r="G141">
        <v>2013</v>
      </c>
      <c r="H141" t="s">
        <v>149</v>
      </c>
      <c r="I141" t="s">
        <v>6</v>
      </c>
      <c r="J141" t="s">
        <v>13</v>
      </c>
      <c r="K141" t="s">
        <v>608</v>
      </c>
      <c r="L141" s="16" t="e">
        <f>VLOOKUP(B141,'Input - companies list'!B:L,11,FALSE)</f>
        <v>#N/A</v>
      </c>
    </row>
    <row r="142" spans="1:12" x14ac:dyDescent="0.2">
      <c r="A142">
        <v>6427111</v>
      </c>
      <c r="B142" t="s">
        <v>610</v>
      </c>
      <c r="C142" t="s">
        <v>611</v>
      </c>
      <c r="D142" t="s">
        <v>9</v>
      </c>
      <c r="E142" s="3">
        <v>42964</v>
      </c>
      <c r="F142">
        <v>3</v>
      </c>
      <c r="G142">
        <v>2017</v>
      </c>
      <c r="H142" t="s">
        <v>149</v>
      </c>
      <c r="I142" t="s">
        <v>6</v>
      </c>
      <c r="J142" t="s">
        <v>612</v>
      </c>
      <c r="K142" t="s">
        <v>613</v>
      </c>
      <c r="L142" s="16" t="str">
        <f>VLOOKUP(B142,'Input - companies list'!B:L,11,FALSE)</f>
        <v>Mining Ops &amp; Analytics</v>
      </c>
    </row>
    <row r="143" spans="1:12" x14ac:dyDescent="0.2">
      <c r="A143" t="s">
        <v>614</v>
      </c>
      <c r="B143" t="s">
        <v>615</v>
      </c>
      <c r="C143" t="s">
        <v>616</v>
      </c>
      <c r="D143" t="s">
        <v>148</v>
      </c>
      <c r="E143" s="3">
        <v>42934</v>
      </c>
      <c r="F143">
        <v>3</v>
      </c>
      <c r="G143">
        <v>2017</v>
      </c>
      <c r="H143">
        <v>2000000</v>
      </c>
      <c r="I143" t="s">
        <v>6</v>
      </c>
      <c r="J143" t="s">
        <v>19</v>
      </c>
      <c r="K143" t="s">
        <v>617</v>
      </c>
      <c r="L143" s="16" t="str">
        <f>VLOOKUP(B143,'Input - companies list'!B:L,11,FALSE)</f>
        <v>Mining Ops &amp; Analytics</v>
      </c>
    </row>
    <row r="144" spans="1:12" x14ac:dyDescent="0.2">
      <c r="A144" s="2" t="s">
        <v>618</v>
      </c>
      <c r="B144" t="s">
        <v>619</v>
      </c>
      <c r="C144" t="s">
        <v>620</v>
      </c>
      <c r="D144" t="s">
        <v>148</v>
      </c>
      <c r="E144" s="3">
        <v>42506</v>
      </c>
      <c r="F144">
        <v>2</v>
      </c>
      <c r="G144">
        <v>2016</v>
      </c>
      <c r="H144">
        <v>125000</v>
      </c>
      <c r="I144" t="s">
        <v>6</v>
      </c>
      <c r="J144" t="s">
        <v>269</v>
      </c>
      <c r="K144" t="s">
        <v>533</v>
      </c>
      <c r="L144" s="16" t="str">
        <f>VLOOKUP(B144,'Input - companies list'!B:L,11,FALSE)</f>
        <v>Autonomous Vehicles, Artificial Intelligence</v>
      </c>
    </row>
    <row r="145" spans="1:12" x14ac:dyDescent="0.2">
      <c r="A145" t="s">
        <v>621</v>
      </c>
      <c r="B145" t="s">
        <v>622</v>
      </c>
      <c r="C145" t="s">
        <v>623</v>
      </c>
      <c r="D145" t="s">
        <v>148</v>
      </c>
      <c r="E145" s="3">
        <v>41627</v>
      </c>
      <c r="F145">
        <v>4</v>
      </c>
      <c r="G145">
        <v>2013</v>
      </c>
      <c r="H145" t="s">
        <v>149</v>
      </c>
      <c r="I145" t="s">
        <v>624</v>
      </c>
      <c r="K145" t="s">
        <v>625</v>
      </c>
      <c r="L145" s="16" t="str">
        <f>VLOOKUP(B145,'Input - companies list'!B:L,11,FALSE)</f>
        <v>RFID, Cables, Asset Tracking</v>
      </c>
    </row>
    <row r="146" spans="1:12" x14ac:dyDescent="0.2">
      <c r="A146" t="s">
        <v>626</v>
      </c>
      <c r="B146" t="s">
        <v>627</v>
      </c>
      <c r="C146" t="s">
        <v>628</v>
      </c>
      <c r="D146" t="s">
        <v>9</v>
      </c>
      <c r="E146" s="3">
        <v>41996</v>
      </c>
      <c r="F146">
        <v>4</v>
      </c>
      <c r="G146">
        <v>2014</v>
      </c>
      <c r="H146" t="s">
        <v>149</v>
      </c>
      <c r="I146" t="s">
        <v>5</v>
      </c>
      <c r="J146" t="s">
        <v>629</v>
      </c>
      <c r="K146" t="s">
        <v>630</v>
      </c>
      <c r="L146" s="16" t="str">
        <f>VLOOKUP(B146,'Input - companies list'!B:L,11,FALSE)</f>
        <v>Mining Ops &amp; Analytics</v>
      </c>
    </row>
    <row r="147" spans="1:12" x14ac:dyDescent="0.2">
      <c r="A147">
        <v>685367</v>
      </c>
      <c r="B147" t="s">
        <v>631</v>
      </c>
      <c r="C147" t="s">
        <v>632</v>
      </c>
      <c r="D147" t="s">
        <v>148</v>
      </c>
      <c r="E147" s="3">
        <v>41528</v>
      </c>
      <c r="F147">
        <v>3</v>
      </c>
      <c r="G147">
        <v>2013</v>
      </c>
      <c r="H147">
        <v>692088</v>
      </c>
      <c r="I147" t="s">
        <v>38</v>
      </c>
      <c r="J147" t="s">
        <v>525</v>
      </c>
      <c r="K147" t="s">
        <v>525</v>
      </c>
      <c r="L147" s="16" t="e">
        <f>VLOOKUP(B147,'Input - companies list'!B:L,11,FALSE)</f>
        <v>#N/A</v>
      </c>
    </row>
    <row r="148" spans="1:12" x14ac:dyDescent="0.2">
      <c r="A148" t="s">
        <v>633</v>
      </c>
      <c r="B148" t="s">
        <v>631</v>
      </c>
      <c r="C148" t="s">
        <v>632</v>
      </c>
      <c r="D148" t="s">
        <v>148</v>
      </c>
      <c r="E148" s="3">
        <v>42054</v>
      </c>
      <c r="F148">
        <v>1</v>
      </c>
      <c r="G148">
        <v>2015</v>
      </c>
      <c r="H148">
        <v>569379</v>
      </c>
      <c r="I148" t="s">
        <v>38</v>
      </c>
      <c r="J148" t="s">
        <v>525</v>
      </c>
      <c r="K148" t="s">
        <v>525</v>
      </c>
      <c r="L148" s="16" t="e">
        <f>VLOOKUP(B148,'Input - companies list'!B:L,11,FALSE)</f>
        <v>#N/A</v>
      </c>
    </row>
    <row r="149" spans="1:12" x14ac:dyDescent="0.2">
      <c r="A149" t="s">
        <v>634</v>
      </c>
      <c r="B149" t="s">
        <v>635</v>
      </c>
      <c r="C149" t="s">
        <v>636</v>
      </c>
      <c r="D149" t="s">
        <v>148</v>
      </c>
      <c r="E149" s="3">
        <v>42095</v>
      </c>
      <c r="F149">
        <v>2</v>
      </c>
      <c r="G149">
        <v>2015</v>
      </c>
      <c r="H149">
        <v>2154128</v>
      </c>
      <c r="I149" t="s">
        <v>300</v>
      </c>
      <c r="J149" t="s">
        <v>637</v>
      </c>
      <c r="K149" t="s">
        <v>638</v>
      </c>
      <c r="L149" s="16" t="str">
        <f>VLOOKUP(B149,'Input - companies list'!B:L,11,FALSE)</f>
        <v>Aerial Surveying, Drones</v>
      </c>
    </row>
    <row r="150" spans="1:12" x14ac:dyDescent="0.2">
      <c r="A150" t="s">
        <v>639</v>
      </c>
      <c r="B150" t="s">
        <v>635</v>
      </c>
      <c r="C150" t="s">
        <v>636</v>
      </c>
      <c r="D150" t="s">
        <v>148</v>
      </c>
      <c r="E150" s="3">
        <v>42151</v>
      </c>
      <c r="F150">
        <v>2</v>
      </c>
      <c r="G150">
        <v>2015</v>
      </c>
      <c r="H150" t="s">
        <v>149</v>
      </c>
      <c r="I150" t="s">
        <v>300</v>
      </c>
      <c r="J150" t="s">
        <v>637</v>
      </c>
      <c r="K150" t="s">
        <v>638</v>
      </c>
      <c r="L150" s="16" t="str">
        <f>VLOOKUP(B150,'Input - companies list'!B:L,11,FALSE)</f>
        <v>Aerial Surveying, Drones</v>
      </c>
    </row>
    <row r="151" spans="1:12" x14ac:dyDescent="0.2">
      <c r="A151" t="s">
        <v>640</v>
      </c>
      <c r="B151" t="s">
        <v>635</v>
      </c>
      <c r="C151" t="s">
        <v>636</v>
      </c>
      <c r="D151" t="s">
        <v>9</v>
      </c>
      <c r="E151" s="3">
        <v>42635</v>
      </c>
      <c r="F151">
        <v>3</v>
      </c>
      <c r="G151">
        <v>2016</v>
      </c>
      <c r="H151" t="s">
        <v>149</v>
      </c>
      <c r="I151" t="s">
        <v>300</v>
      </c>
      <c r="J151" t="s">
        <v>637</v>
      </c>
      <c r="K151" t="s">
        <v>638</v>
      </c>
      <c r="L151" s="16" t="str">
        <f>VLOOKUP(B151,'Input - companies list'!B:L,11,FALSE)</f>
        <v>Aerial Surveying, Drones</v>
      </c>
    </row>
    <row r="152" spans="1:12" x14ac:dyDescent="0.2">
      <c r="A152" t="s">
        <v>641</v>
      </c>
      <c r="B152" t="s">
        <v>642</v>
      </c>
      <c r="C152" t="s">
        <v>643</v>
      </c>
      <c r="D152" t="s">
        <v>148</v>
      </c>
      <c r="E152" s="3">
        <v>41919</v>
      </c>
      <c r="F152">
        <v>4</v>
      </c>
      <c r="G152">
        <v>2014</v>
      </c>
      <c r="H152">
        <v>300138</v>
      </c>
      <c r="I152" t="s">
        <v>28</v>
      </c>
      <c r="J152" t="s">
        <v>644</v>
      </c>
      <c r="K152" t="s">
        <v>645</v>
      </c>
      <c r="L152" s="16" t="str">
        <f>VLOOKUP(B152,'Input - companies list'!B:L,11,FALSE)</f>
        <v>RFID, Cables, Asset Tracking</v>
      </c>
    </row>
    <row r="153" spans="1:12" x14ac:dyDescent="0.2">
      <c r="A153" t="s">
        <v>646</v>
      </c>
      <c r="B153" t="s">
        <v>642</v>
      </c>
      <c r="C153" t="s">
        <v>643</v>
      </c>
      <c r="D153" t="s">
        <v>148</v>
      </c>
      <c r="E153" s="3">
        <v>42212</v>
      </c>
      <c r="F153">
        <v>3</v>
      </c>
      <c r="G153">
        <v>2015</v>
      </c>
      <c r="H153">
        <v>153762</v>
      </c>
      <c r="I153" t="s">
        <v>28</v>
      </c>
      <c r="J153" t="s">
        <v>644</v>
      </c>
      <c r="K153" t="s">
        <v>645</v>
      </c>
      <c r="L153" s="16" t="str">
        <f>VLOOKUP(B153,'Input - companies list'!B:L,11,FALSE)</f>
        <v>RFID, Cables, Asset Tracking</v>
      </c>
    </row>
    <row r="154" spans="1:12" x14ac:dyDescent="0.2">
      <c r="A154" t="s">
        <v>647</v>
      </c>
      <c r="B154" t="s">
        <v>648</v>
      </c>
      <c r="C154" t="s">
        <v>649</v>
      </c>
      <c r="D154" t="s">
        <v>9</v>
      </c>
      <c r="E154" s="3">
        <v>42226</v>
      </c>
      <c r="F154">
        <v>3</v>
      </c>
      <c r="G154">
        <v>2015</v>
      </c>
      <c r="H154" t="s">
        <v>149</v>
      </c>
      <c r="I154" t="s">
        <v>38</v>
      </c>
      <c r="K154" t="s">
        <v>650</v>
      </c>
      <c r="L154" s="16" t="str">
        <f>VLOOKUP(B154,'Input - companies list'!B:L,11,FALSE)</f>
        <v>Hydraulics, Valves &amp; Pumps</v>
      </c>
    </row>
    <row r="155" spans="1:12" x14ac:dyDescent="0.2">
      <c r="A155" t="s">
        <v>651</v>
      </c>
      <c r="B155" t="s">
        <v>652</v>
      </c>
      <c r="C155" t="s">
        <v>653</v>
      </c>
      <c r="D155" t="s">
        <v>9</v>
      </c>
      <c r="E155" s="3">
        <v>42277</v>
      </c>
      <c r="F155">
        <v>3</v>
      </c>
      <c r="G155">
        <v>2015</v>
      </c>
      <c r="H155">
        <v>1065909</v>
      </c>
      <c r="I155" t="s">
        <v>18</v>
      </c>
      <c r="J155" t="s">
        <v>446</v>
      </c>
      <c r="K155" t="s">
        <v>654</v>
      </c>
      <c r="L155" s="16" t="str">
        <f>VLOOKUP(B155,'Input - companies list'!B:L,11,FALSE)</f>
        <v>Geological Surveying, Remote Sensing</v>
      </c>
    </row>
    <row r="156" spans="1:12" x14ac:dyDescent="0.2">
      <c r="A156" t="s">
        <v>655</v>
      </c>
      <c r="B156" t="s">
        <v>656</v>
      </c>
      <c r="C156" t="s">
        <v>657</v>
      </c>
      <c r="D156" t="s">
        <v>9</v>
      </c>
      <c r="E156" s="3">
        <v>41983</v>
      </c>
      <c r="F156">
        <v>4</v>
      </c>
      <c r="G156">
        <v>2014</v>
      </c>
      <c r="H156" t="s">
        <v>149</v>
      </c>
      <c r="I156" t="s">
        <v>6</v>
      </c>
      <c r="J156" t="s">
        <v>435</v>
      </c>
      <c r="K156" t="s">
        <v>658</v>
      </c>
      <c r="L156" s="16" t="str">
        <f>VLOOKUP(B156,'Input - companies list'!B:L,11,FALSE)</f>
        <v xml:space="preserve">Bearing, Gears, Componentry </v>
      </c>
    </row>
    <row r="157" spans="1:12" x14ac:dyDescent="0.2">
      <c r="A157" t="s">
        <v>659</v>
      </c>
      <c r="B157" t="s">
        <v>660</v>
      </c>
      <c r="C157" t="s">
        <v>661</v>
      </c>
      <c r="D157" t="s">
        <v>148</v>
      </c>
      <c r="E157" s="3">
        <v>42207</v>
      </c>
      <c r="F157">
        <v>3</v>
      </c>
      <c r="G157">
        <v>2015</v>
      </c>
      <c r="H157">
        <v>37204058</v>
      </c>
      <c r="I157" t="s">
        <v>14</v>
      </c>
      <c r="J157" t="s">
        <v>662</v>
      </c>
      <c r="K157" t="s">
        <v>663</v>
      </c>
      <c r="L157" s="16" t="str">
        <f>VLOOKUP(B157,'Input - companies list'!B:L,11,FALSE)</f>
        <v>Castings</v>
      </c>
    </row>
    <row r="158" spans="1:12" x14ac:dyDescent="0.2">
      <c r="A158" t="s">
        <v>664</v>
      </c>
      <c r="B158" t="s">
        <v>665</v>
      </c>
      <c r="C158" t="s">
        <v>666</v>
      </c>
      <c r="D158" t="s">
        <v>148</v>
      </c>
      <c r="E158" s="3">
        <v>42451</v>
      </c>
      <c r="F158">
        <v>1</v>
      </c>
      <c r="G158">
        <v>2016</v>
      </c>
      <c r="H158" t="s">
        <v>149</v>
      </c>
      <c r="I158" t="s">
        <v>440</v>
      </c>
      <c r="J158" t="s">
        <v>667</v>
      </c>
      <c r="K158" t="s">
        <v>668</v>
      </c>
      <c r="L158" s="16" t="str">
        <f>VLOOKUP(B158,'Input - companies list'!B:L,11,FALSE)</f>
        <v>Aerial Surveying, Drones</v>
      </c>
    </row>
    <row r="159" spans="1:12" x14ac:dyDescent="0.2">
      <c r="A159" t="s">
        <v>669</v>
      </c>
      <c r="B159" t="s">
        <v>665</v>
      </c>
      <c r="C159" t="s">
        <v>666</v>
      </c>
      <c r="D159" t="s">
        <v>148</v>
      </c>
      <c r="E159" s="3">
        <v>42423</v>
      </c>
      <c r="F159">
        <v>1</v>
      </c>
      <c r="G159">
        <v>2016</v>
      </c>
      <c r="H159" t="s">
        <v>149</v>
      </c>
      <c r="I159" t="s">
        <v>440</v>
      </c>
      <c r="J159" t="s">
        <v>667</v>
      </c>
      <c r="K159" t="s">
        <v>668</v>
      </c>
      <c r="L159" s="16" t="str">
        <f>VLOOKUP(B159,'Input - companies list'!B:L,11,FALSE)</f>
        <v>Aerial Surveying, Drones</v>
      </c>
    </row>
    <row r="160" spans="1:12" x14ac:dyDescent="0.2">
      <c r="A160" t="s">
        <v>670</v>
      </c>
      <c r="B160" t="s">
        <v>671</v>
      </c>
      <c r="C160" t="s">
        <v>672</v>
      </c>
      <c r="D160" t="s">
        <v>148</v>
      </c>
      <c r="E160" s="3">
        <v>42283</v>
      </c>
      <c r="F160">
        <v>4</v>
      </c>
      <c r="G160">
        <v>2015</v>
      </c>
      <c r="H160">
        <v>34783603</v>
      </c>
      <c r="I160" t="s">
        <v>6</v>
      </c>
      <c r="J160" t="s">
        <v>431</v>
      </c>
      <c r="K160" t="s">
        <v>673</v>
      </c>
      <c r="L160" s="16" t="str">
        <f>VLOOKUP(B160,'Input - companies list'!B:L,11,FALSE)</f>
        <v>Mining Ops &amp; Analytics</v>
      </c>
    </row>
    <row r="161" spans="1:12" x14ac:dyDescent="0.2">
      <c r="A161" t="s">
        <v>674</v>
      </c>
      <c r="B161" t="s">
        <v>671</v>
      </c>
      <c r="C161" t="s">
        <v>672</v>
      </c>
      <c r="D161" t="s">
        <v>148</v>
      </c>
      <c r="E161" s="3">
        <v>42677</v>
      </c>
      <c r="F161">
        <v>4</v>
      </c>
      <c r="G161">
        <v>2016</v>
      </c>
      <c r="H161">
        <v>13312625</v>
      </c>
      <c r="I161" t="s">
        <v>6</v>
      </c>
      <c r="J161" t="s">
        <v>431</v>
      </c>
      <c r="K161" t="s">
        <v>673</v>
      </c>
      <c r="L161" s="16" t="str">
        <f>VLOOKUP(B161,'Input - companies list'!B:L,11,FALSE)</f>
        <v>Mining Ops &amp; Analytics</v>
      </c>
    </row>
    <row r="162" spans="1:12" x14ac:dyDescent="0.2">
      <c r="A162" t="s">
        <v>675</v>
      </c>
      <c r="B162" t="s">
        <v>671</v>
      </c>
      <c r="C162" t="s">
        <v>672</v>
      </c>
      <c r="D162" t="s">
        <v>148</v>
      </c>
      <c r="E162" s="3">
        <v>41451</v>
      </c>
      <c r="F162">
        <v>2</v>
      </c>
      <c r="G162">
        <v>2013</v>
      </c>
      <c r="H162" t="s">
        <v>149</v>
      </c>
      <c r="I162" t="s">
        <v>6</v>
      </c>
      <c r="J162" t="s">
        <v>431</v>
      </c>
      <c r="K162" t="s">
        <v>673</v>
      </c>
      <c r="L162" s="16" t="str">
        <f>VLOOKUP(B162,'Input - companies list'!B:L,11,FALSE)</f>
        <v>Mining Ops &amp; Analytics</v>
      </c>
    </row>
    <row r="163" spans="1:12" x14ac:dyDescent="0.2">
      <c r="A163" t="s">
        <v>676</v>
      </c>
      <c r="B163" t="s">
        <v>677</v>
      </c>
      <c r="C163" t="s">
        <v>678</v>
      </c>
      <c r="D163" t="s">
        <v>148</v>
      </c>
      <c r="E163" s="3">
        <v>41274</v>
      </c>
      <c r="F163">
        <v>4</v>
      </c>
      <c r="G163">
        <v>2012</v>
      </c>
      <c r="H163" t="s">
        <v>149</v>
      </c>
      <c r="I163" t="s">
        <v>6</v>
      </c>
      <c r="J163" t="s">
        <v>269</v>
      </c>
      <c r="K163" t="s">
        <v>507</v>
      </c>
      <c r="L163" s="16" t="str">
        <f>VLOOKUP(B163,'Input - companies list'!B:L,11,FALSE)</f>
        <v>Smart Grid, Fiber Networks</v>
      </c>
    </row>
    <row r="164" spans="1:12" x14ac:dyDescent="0.2">
      <c r="A164" t="s">
        <v>679</v>
      </c>
      <c r="B164" t="s">
        <v>677</v>
      </c>
      <c r="C164" t="s">
        <v>678</v>
      </c>
      <c r="D164" t="s">
        <v>148</v>
      </c>
      <c r="E164" s="3">
        <v>41639</v>
      </c>
      <c r="F164">
        <v>4</v>
      </c>
      <c r="G164">
        <v>2013</v>
      </c>
      <c r="H164">
        <v>10000000</v>
      </c>
      <c r="I164" t="s">
        <v>6</v>
      </c>
      <c r="J164" t="s">
        <v>269</v>
      </c>
      <c r="K164" t="s">
        <v>507</v>
      </c>
      <c r="L164" s="16" t="str">
        <f>VLOOKUP(B164,'Input - companies list'!B:L,11,FALSE)</f>
        <v>Smart Grid, Fiber Networks</v>
      </c>
    </row>
    <row r="165" spans="1:12" x14ac:dyDescent="0.2">
      <c r="A165" t="s">
        <v>680</v>
      </c>
      <c r="B165" t="s">
        <v>681</v>
      </c>
      <c r="C165" t="s">
        <v>682</v>
      </c>
      <c r="D165" t="s">
        <v>148</v>
      </c>
      <c r="E165" s="3">
        <v>41233</v>
      </c>
      <c r="F165">
        <v>4</v>
      </c>
      <c r="G165">
        <v>2012</v>
      </c>
      <c r="H165">
        <v>10000000</v>
      </c>
      <c r="I165" t="s">
        <v>6</v>
      </c>
      <c r="J165" t="s">
        <v>683</v>
      </c>
      <c r="K165" t="s">
        <v>684</v>
      </c>
      <c r="L165" s="16" t="str">
        <f>VLOOKUP(B165,'Input - companies list'!B:L,11,FALSE)</f>
        <v>Mining Ops &amp; Analytics</v>
      </c>
    </row>
    <row r="166" spans="1:12" x14ac:dyDescent="0.2">
      <c r="A166" t="s">
        <v>685</v>
      </c>
      <c r="B166" t="s">
        <v>681</v>
      </c>
      <c r="C166" t="s">
        <v>682</v>
      </c>
      <c r="D166" t="s">
        <v>148</v>
      </c>
      <c r="E166" s="3">
        <v>41631</v>
      </c>
      <c r="F166">
        <v>4</v>
      </c>
      <c r="G166">
        <v>2013</v>
      </c>
      <c r="H166">
        <v>7480000</v>
      </c>
      <c r="I166" t="s">
        <v>6</v>
      </c>
      <c r="J166" t="s">
        <v>683</v>
      </c>
      <c r="K166" t="s">
        <v>684</v>
      </c>
      <c r="L166" s="16" t="str">
        <f>VLOOKUP(B166,'Input - companies list'!B:L,11,FALSE)</f>
        <v>Mining Ops &amp; Analytics</v>
      </c>
    </row>
    <row r="167" spans="1:12" x14ac:dyDescent="0.2">
      <c r="A167" t="s">
        <v>686</v>
      </c>
      <c r="B167" t="s">
        <v>681</v>
      </c>
      <c r="C167" t="s">
        <v>682</v>
      </c>
      <c r="D167" t="s">
        <v>148</v>
      </c>
      <c r="E167" s="3">
        <v>42674</v>
      </c>
      <c r="F167">
        <v>4</v>
      </c>
      <c r="G167">
        <v>2016</v>
      </c>
      <c r="H167">
        <v>15000000</v>
      </c>
      <c r="I167" t="s">
        <v>6</v>
      </c>
      <c r="J167" t="s">
        <v>683</v>
      </c>
      <c r="K167" t="s">
        <v>684</v>
      </c>
      <c r="L167" s="16" t="str">
        <f>VLOOKUP(B167,'Input - companies list'!B:L,11,FALSE)</f>
        <v>Mining Ops &amp; Analytics</v>
      </c>
    </row>
    <row r="168" spans="1:12" x14ac:dyDescent="0.2">
      <c r="A168" t="s">
        <v>687</v>
      </c>
      <c r="B168" t="s">
        <v>688</v>
      </c>
      <c r="C168" t="s">
        <v>689</v>
      </c>
      <c r="D168" t="s">
        <v>148</v>
      </c>
      <c r="E168" s="3">
        <v>42584</v>
      </c>
      <c r="F168">
        <v>3</v>
      </c>
      <c r="G168">
        <v>2016</v>
      </c>
      <c r="H168">
        <v>1300000</v>
      </c>
      <c r="I168" t="s">
        <v>6</v>
      </c>
      <c r="J168" t="s">
        <v>269</v>
      </c>
      <c r="K168" t="s">
        <v>511</v>
      </c>
      <c r="L168" s="16" t="e">
        <f>VLOOKUP(B168,'Input - companies list'!B:L,11,FALSE)</f>
        <v>#N/A</v>
      </c>
    </row>
    <row r="169" spans="1:12" x14ac:dyDescent="0.2">
      <c r="A169" t="s">
        <v>690</v>
      </c>
      <c r="B169" t="s">
        <v>691</v>
      </c>
      <c r="C169" t="s">
        <v>692</v>
      </c>
      <c r="D169" t="s">
        <v>148</v>
      </c>
      <c r="E169" s="3">
        <v>41662</v>
      </c>
      <c r="F169">
        <v>1</v>
      </c>
      <c r="G169">
        <v>2014</v>
      </c>
      <c r="H169">
        <v>2051563</v>
      </c>
      <c r="I169" t="s">
        <v>300</v>
      </c>
      <c r="J169" t="s">
        <v>693</v>
      </c>
      <c r="K169" t="s">
        <v>694</v>
      </c>
      <c r="L169" s="16" t="e">
        <f>VLOOKUP(B169,'Input - companies list'!B:L,11,FALSE)</f>
        <v>#N/A</v>
      </c>
    </row>
    <row r="170" spans="1:12" x14ac:dyDescent="0.2">
      <c r="A170" t="s">
        <v>695</v>
      </c>
      <c r="B170" t="s">
        <v>696</v>
      </c>
      <c r="C170" t="s">
        <v>697</v>
      </c>
      <c r="D170" t="s">
        <v>9</v>
      </c>
      <c r="E170" s="3">
        <v>42544</v>
      </c>
      <c r="F170">
        <v>2</v>
      </c>
      <c r="G170">
        <v>2016</v>
      </c>
      <c r="H170" t="s">
        <v>149</v>
      </c>
      <c r="I170" t="s">
        <v>6</v>
      </c>
      <c r="J170" t="s">
        <v>364</v>
      </c>
      <c r="K170" t="s">
        <v>698</v>
      </c>
      <c r="L170" s="16" t="str">
        <f>VLOOKUP(B170,'Input - companies list'!B:L,11,FALSE)</f>
        <v>Geological Surveying, Remote Sensing</v>
      </c>
    </row>
    <row r="171" spans="1:12" x14ac:dyDescent="0.2">
      <c r="A171" t="s">
        <v>699</v>
      </c>
      <c r="B171" t="s">
        <v>700</v>
      </c>
      <c r="C171" t="s">
        <v>701</v>
      </c>
      <c r="D171" t="s">
        <v>148</v>
      </c>
      <c r="E171" s="3">
        <v>41599</v>
      </c>
      <c r="F171">
        <v>4</v>
      </c>
      <c r="G171">
        <v>2013</v>
      </c>
      <c r="H171" t="s">
        <v>149</v>
      </c>
      <c r="I171" t="s">
        <v>16</v>
      </c>
      <c r="J171" t="s">
        <v>32</v>
      </c>
      <c r="K171" t="s">
        <v>284</v>
      </c>
      <c r="L171" s="16" t="str">
        <f>VLOOKUP(B171,'Input - companies list'!B:L,11,FALSE)</f>
        <v>Autonomous Vehicles, Artificial Intelligence</v>
      </c>
    </row>
    <row r="172" spans="1:12" x14ac:dyDescent="0.2">
      <c r="A172" t="s">
        <v>702</v>
      </c>
      <c r="B172" t="s">
        <v>703</v>
      </c>
      <c r="C172" t="s">
        <v>704</v>
      </c>
      <c r="D172" t="s">
        <v>148</v>
      </c>
      <c r="E172" s="3">
        <v>41802</v>
      </c>
      <c r="F172">
        <v>2</v>
      </c>
      <c r="G172">
        <v>2014</v>
      </c>
      <c r="H172">
        <v>33896007</v>
      </c>
      <c r="I172" t="s">
        <v>38</v>
      </c>
      <c r="J172" t="s">
        <v>525</v>
      </c>
      <c r="K172" t="s">
        <v>525</v>
      </c>
      <c r="L172" s="16" t="e">
        <f>VLOOKUP(B172,'Input - companies list'!B:L,11,FALSE)</f>
        <v>#N/A</v>
      </c>
    </row>
    <row r="173" spans="1:12" x14ac:dyDescent="0.2">
      <c r="A173" t="s">
        <v>705</v>
      </c>
      <c r="B173" t="s">
        <v>706</v>
      </c>
      <c r="C173" t="s">
        <v>707</v>
      </c>
      <c r="D173" t="s">
        <v>148</v>
      </c>
      <c r="E173" s="3">
        <v>42723</v>
      </c>
      <c r="F173">
        <v>4</v>
      </c>
      <c r="G173">
        <v>2016</v>
      </c>
      <c r="H173">
        <v>14106583</v>
      </c>
      <c r="I173" t="s">
        <v>43</v>
      </c>
      <c r="J173" t="s">
        <v>708</v>
      </c>
      <c r="K173" t="s">
        <v>709</v>
      </c>
      <c r="L173" s="16" t="str">
        <f>VLOOKUP(B173,'Input - companies list'!B:L,11,FALSE)</f>
        <v>Mining Ops &amp; Analytics</v>
      </c>
    </row>
    <row r="174" spans="1:12" x14ac:dyDescent="0.2">
      <c r="A174" t="s">
        <v>710</v>
      </c>
      <c r="B174" t="s">
        <v>706</v>
      </c>
      <c r="C174" t="s">
        <v>707</v>
      </c>
      <c r="D174" t="s">
        <v>148</v>
      </c>
      <c r="E174" s="3">
        <v>41201</v>
      </c>
      <c r="F174">
        <v>4</v>
      </c>
      <c r="G174">
        <v>2012</v>
      </c>
      <c r="H174">
        <v>1302168</v>
      </c>
      <c r="I174" t="s">
        <v>43</v>
      </c>
      <c r="J174" t="s">
        <v>708</v>
      </c>
      <c r="K174" t="s">
        <v>709</v>
      </c>
      <c r="L174" s="16" t="str">
        <f>VLOOKUP(B174,'Input - companies list'!B:L,11,FALSE)</f>
        <v>Mining Ops &amp; Analytics</v>
      </c>
    </row>
    <row r="175" spans="1:12" x14ac:dyDescent="0.2">
      <c r="A175" t="s">
        <v>711</v>
      </c>
      <c r="B175" t="s">
        <v>706</v>
      </c>
      <c r="C175" t="s">
        <v>707</v>
      </c>
      <c r="D175" t="s">
        <v>148</v>
      </c>
      <c r="E175" s="3">
        <v>41624</v>
      </c>
      <c r="F175">
        <v>4</v>
      </c>
      <c r="G175">
        <v>2013</v>
      </c>
      <c r="H175">
        <v>5504713</v>
      </c>
      <c r="I175" t="s">
        <v>43</v>
      </c>
      <c r="J175" t="s">
        <v>708</v>
      </c>
      <c r="K175" t="s">
        <v>709</v>
      </c>
      <c r="L175" s="16" t="str">
        <f>VLOOKUP(B175,'Input - companies list'!B:L,11,FALSE)</f>
        <v>Mining Ops &amp; Analytics</v>
      </c>
    </row>
    <row r="176" spans="1:12" x14ac:dyDescent="0.2">
      <c r="A176" t="s">
        <v>712</v>
      </c>
      <c r="B176" t="s">
        <v>713</v>
      </c>
      <c r="C176" t="s">
        <v>714</v>
      </c>
      <c r="D176" t="s">
        <v>148</v>
      </c>
      <c r="E176" s="3">
        <v>41900</v>
      </c>
      <c r="F176">
        <v>3</v>
      </c>
      <c r="G176">
        <v>2014</v>
      </c>
      <c r="H176">
        <v>20000000</v>
      </c>
      <c r="I176" t="s">
        <v>6</v>
      </c>
      <c r="J176" t="s">
        <v>715</v>
      </c>
      <c r="K176" t="s">
        <v>716</v>
      </c>
      <c r="L176" s="16" t="str">
        <f>VLOOKUP(B176,'Input - companies list'!B:L,11,FALSE)</f>
        <v>Aerial Surveying, Drones</v>
      </c>
    </row>
    <row r="177" spans="1:12" x14ac:dyDescent="0.2">
      <c r="A177" t="s">
        <v>717</v>
      </c>
      <c r="B177" t="s">
        <v>713</v>
      </c>
      <c r="C177" t="s">
        <v>714</v>
      </c>
      <c r="D177" t="s">
        <v>148</v>
      </c>
      <c r="E177" s="3">
        <v>42480</v>
      </c>
      <c r="F177">
        <v>2</v>
      </c>
      <c r="G177">
        <v>2016</v>
      </c>
      <c r="H177">
        <v>18000000</v>
      </c>
      <c r="I177" t="s">
        <v>6</v>
      </c>
      <c r="J177" t="s">
        <v>715</v>
      </c>
      <c r="K177" t="s">
        <v>716</v>
      </c>
      <c r="L177" s="16" t="str">
        <f>VLOOKUP(B177,'Input - companies list'!B:L,11,FALSE)</f>
        <v>Aerial Surveying, Drones</v>
      </c>
    </row>
    <row r="178" spans="1:12" x14ac:dyDescent="0.2">
      <c r="A178" t="s">
        <v>718</v>
      </c>
      <c r="B178" t="s">
        <v>713</v>
      </c>
      <c r="C178" t="s">
        <v>714</v>
      </c>
      <c r="D178" t="s">
        <v>148</v>
      </c>
      <c r="E178" s="3">
        <v>41500</v>
      </c>
      <c r="F178">
        <v>3</v>
      </c>
      <c r="G178">
        <v>2013</v>
      </c>
      <c r="H178">
        <v>1000000</v>
      </c>
      <c r="I178" t="s">
        <v>6</v>
      </c>
      <c r="J178" t="s">
        <v>715</v>
      </c>
      <c r="K178" t="s">
        <v>716</v>
      </c>
      <c r="L178" s="16" t="str">
        <f>VLOOKUP(B178,'Input - companies list'!B:L,11,FALSE)</f>
        <v>Aerial Surveying, Drones</v>
      </c>
    </row>
    <row r="179" spans="1:12" x14ac:dyDescent="0.2">
      <c r="A179" t="s">
        <v>719</v>
      </c>
      <c r="B179" t="s">
        <v>720</v>
      </c>
      <c r="C179" t="s">
        <v>721</v>
      </c>
      <c r="D179" t="s">
        <v>9</v>
      </c>
      <c r="E179" s="3">
        <v>42613</v>
      </c>
      <c r="F179">
        <v>3</v>
      </c>
      <c r="G179">
        <v>2016</v>
      </c>
      <c r="H179" t="s">
        <v>149</v>
      </c>
      <c r="I179" t="s">
        <v>6</v>
      </c>
      <c r="J179" t="s">
        <v>537</v>
      </c>
      <c r="K179" t="s">
        <v>722</v>
      </c>
      <c r="L179" s="16" t="str">
        <f>VLOOKUP(B179,'Input - companies list'!B:L,11,FALSE)</f>
        <v>Mining Ops &amp; Analytics</v>
      </c>
    </row>
    <row r="180" spans="1:12" x14ac:dyDescent="0.2">
      <c r="A180" t="s">
        <v>723</v>
      </c>
      <c r="B180" t="s">
        <v>724</v>
      </c>
      <c r="C180" t="s">
        <v>725</v>
      </c>
      <c r="D180" t="s">
        <v>9</v>
      </c>
      <c r="E180" s="3">
        <v>42536</v>
      </c>
      <c r="F180">
        <v>2</v>
      </c>
      <c r="G180">
        <v>2016</v>
      </c>
      <c r="H180">
        <v>51132205</v>
      </c>
      <c r="I180" t="s">
        <v>14</v>
      </c>
      <c r="J180" t="s">
        <v>421</v>
      </c>
      <c r="K180" t="s">
        <v>726</v>
      </c>
      <c r="L180" s="16" t="str">
        <f>VLOOKUP(B180,'Input - companies list'!B:L,11,FALSE)</f>
        <v>Castings</v>
      </c>
    </row>
    <row r="181" spans="1:12" x14ac:dyDescent="0.2">
      <c r="A181" t="s">
        <v>727</v>
      </c>
      <c r="B181" t="s">
        <v>728</v>
      </c>
      <c r="C181" t="s">
        <v>729</v>
      </c>
      <c r="D181" t="s">
        <v>9</v>
      </c>
      <c r="E181" s="3">
        <v>42674</v>
      </c>
      <c r="F181">
        <v>4</v>
      </c>
      <c r="G181">
        <v>2016</v>
      </c>
      <c r="H181" t="s">
        <v>149</v>
      </c>
      <c r="I181" t="s">
        <v>68</v>
      </c>
      <c r="J181" t="s">
        <v>730</v>
      </c>
      <c r="K181" t="s">
        <v>731</v>
      </c>
      <c r="L181" s="16" t="str">
        <f>VLOOKUP(B181,'Input - companies list'!B:L,11,FALSE)</f>
        <v>Autonomous Vehicles, Artificial Intelligence</v>
      </c>
    </row>
    <row r="182" spans="1:12" x14ac:dyDescent="0.2">
      <c r="A182" t="s">
        <v>732</v>
      </c>
      <c r="B182" t="s">
        <v>728</v>
      </c>
      <c r="C182" t="s">
        <v>729</v>
      </c>
      <c r="D182" t="s">
        <v>148</v>
      </c>
      <c r="E182" s="3">
        <v>42135</v>
      </c>
      <c r="F182">
        <v>2</v>
      </c>
      <c r="G182">
        <v>2015</v>
      </c>
      <c r="H182">
        <v>223052</v>
      </c>
      <c r="I182" t="s">
        <v>68</v>
      </c>
      <c r="J182" t="s">
        <v>730</v>
      </c>
      <c r="K182" t="s">
        <v>731</v>
      </c>
      <c r="L182" s="16" t="str">
        <f>VLOOKUP(B182,'Input - companies list'!B:L,11,FALSE)</f>
        <v>Autonomous Vehicles, Artificial Intelligence</v>
      </c>
    </row>
    <row r="183" spans="1:12" x14ac:dyDescent="0.2">
      <c r="A183" t="s">
        <v>733</v>
      </c>
      <c r="B183" t="s">
        <v>728</v>
      </c>
      <c r="C183" t="s">
        <v>729</v>
      </c>
      <c r="D183" t="s">
        <v>148</v>
      </c>
      <c r="E183" s="3">
        <v>42979</v>
      </c>
      <c r="F183">
        <v>3</v>
      </c>
      <c r="G183">
        <v>2017</v>
      </c>
      <c r="H183" t="s">
        <v>149</v>
      </c>
      <c r="I183" t="s">
        <v>68</v>
      </c>
      <c r="J183" t="s">
        <v>730</v>
      </c>
      <c r="K183" t="s">
        <v>731</v>
      </c>
      <c r="L183" s="16" t="str">
        <f>VLOOKUP(B183,'Input - companies list'!B:L,11,FALSE)</f>
        <v>Autonomous Vehicles, Artificial Intelligence</v>
      </c>
    </row>
    <row r="184" spans="1:12" x14ac:dyDescent="0.2">
      <c r="A184" t="s">
        <v>734</v>
      </c>
      <c r="B184" t="s">
        <v>735</v>
      </c>
      <c r="C184" t="s">
        <v>736</v>
      </c>
      <c r="D184" t="s">
        <v>148</v>
      </c>
      <c r="E184" s="3">
        <v>42339</v>
      </c>
      <c r="F184">
        <v>4</v>
      </c>
      <c r="G184">
        <v>2015</v>
      </c>
      <c r="H184">
        <v>777907</v>
      </c>
      <c r="I184" t="s">
        <v>16</v>
      </c>
      <c r="J184" t="s">
        <v>31</v>
      </c>
      <c r="K184" t="s">
        <v>30</v>
      </c>
      <c r="L184" s="16" t="str">
        <f>VLOOKUP(B184,'Input - companies list'!B:L,11,FALSE)</f>
        <v>Advanced Materials &amp; Coatings</v>
      </c>
    </row>
    <row r="185" spans="1:12" x14ac:dyDescent="0.2">
      <c r="A185" t="s">
        <v>737</v>
      </c>
      <c r="B185" t="s">
        <v>738</v>
      </c>
      <c r="C185" t="s">
        <v>739</v>
      </c>
      <c r="D185" t="s">
        <v>9</v>
      </c>
      <c r="E185" s="3">
        <v>41214</v>
      </c>
      <c r="F185">
        <v>4</v>
      </c>
      <c r="G185">
        <v>2012</v>
      </c>
      <c r="H185">
        <v>77049994</v>
      </c>
      <c r="I185" t="s">
        <v>6</v>
      </c>
      <c r="J185" t="s">
        <v>740</v>
      </c>
      <c r="K185" t="s">
        <v>741</v>
      </c>
      <c r="L185" s="16" t="str">
        <f>VLOOKUP(B185,'Input - companies list'!B:L,11,FALSE)</f>
        <v>Mining Ops &amp; Analytics</v>
      </c>
    </row>
    <row r="186" spans="1:12" x14ac:dyDescent="0.2">
      <c r="A186" t="s">
        <v>742</v>
      </c>
      <c r="B186" t="s">
        <v>743</v>
      </c>
      <c r="C186" t="s">
        <v>744</v>
      </c>
      <c r="D186" t="s">
        <v>148</v>
      </c>
      <c r="E186" s="3">
        <v>42080</v>
      </c>
      <c r="F186">
        <v>1</v>
      </c>
      <c r="G186">
        <v>2015</v>
      </c>
      <c r="H186">
        <v>705361</v>
      </c>
      <c r="I186" t="s">
        <v>398</v>
      </c>
      <c r="K186" t="s">
        <v>398</v>
      </c>
      <c r="L186" s="16" t="e">
        <f>VLOOKUP(B186,'Input - companies list'!B:L,11,FALSE)</f>
        <v>#N/A</v>
      </c>
    </row>
    <row r="187" spans="1:12" x14ac:dyDescent="0.2">
      <c r="A187" t="s">
        <v>745</v>
      </c>
      <c r="B187" t="s">
        <v>743</v>
      </c>
      <c r="C187" t="s">
        <v>744</v>
      </c>
      <c r="D187" t="s">
        <v>148</v>
      </c>
      <c r="E187" s="3">
        <v>42396</v>
      </c>
      <c r="F187">
        <v>1</v>
      </c>
      <c r="G187">
        <v>2016</v>
      </c>
      <c r="H187" t="s">
        <v>149</v>
      </c>
      <c r="I187" t="s">
        <v>398</v>
      </c>
      <c r="K187" t="s">
        <v>398</v>
      </c>
      <c r="L187" s="16" t="e">
        <f>VLOOKUP(B187,'Input - companies list'!B:L,11,FALSE)</f>
        <v>#N/A</v>
      </c>
    </row>
    <row r="188" spans="1:12" x14ac:dyDescent="0.2">
      <c r="A188">
        <v>5458307</v>
      </c>
      <c r="B188" t="s">
        <v>743</v>
      </c>
      <c r="C188" t="s">
        <v>744</v>
      </c>
      <c r="D188" t="s">
        <v>148</v>
      </c>
      <c r="E188" s="3">
        <v>41452</v>
      </c>
      <c r="F188">
        <v>2</v>
      </c>
      <c r="G188">
        <v>2013</v>
      </c>
      <c r="H188">
        <v>662701</v>
      </c>
      <c r="I188" t="s">
        <v>398</v>
      </c>
      <c r="K188" t="s">
        <v>398</v>
      </c>
      <c r="L188" s="16" t="e">
        <f>VLOOKUP(B188,'Input - companies list'!B:L,11,FALSE)</f>
        <v>#N/A</v>
      </c>
    </row>
    <row r="189" spans="1:12" x14ac:dyDescent="0.2">
      <c r="A189" t="s">
        <v>746</v>
      </c>
      <c r="B189" t="s">
        <v>747</v>
      </c>
      <c r="C189" t="s">
        <v>748</v>
      </c>
      <c r="D189" t="s">
        <v>148</v>
      </c>
      <c r="E189" s="3">
        <v>42255</v>
      </c>
      <c r="F189">
        <v>3</v>
      </c>
      <c r="G189">
        <v>2015</v>
      </c>
      <c r="H189" t="s">
        <v>149</v>
      </c>
      <c r="I189" t="s">
        <v>43</v>
      </c>
      <c r="J189" t="s">
        <v>58</v>
      </c>
      <c r="K189" t="s">
        <v>57</v>
      </c>
      <c r="L189" s="16" t="e">
        <f>VLOOKUP(B189,'Input - companies list'!B:L,11,FALSE)</f>
        <v>#N/A</v>
      </c>
    </row>
    <row r="190" spans="1:12" x14ac:dyDescent="0.2">
      <c r="A190" t="s">
        <v>749</v>
      </c>
      <c r="B190" t="s">
        <v>747</v>
      </c>
      <c r="C190" t="s">
        <v>748</v>
      </c>
      <c r="D190" t="s">
        <v>148</v>
      </c>
      <c r="E190" s="3">
        <v>42970</v>
      </c>
      <c r="F190">
        <v>3</v>
      </c>
      <c r="G190">
        <v>2017</v>
      </c>
      <c r="H190">
        <v>4134672</v>
      </c>
      <c r="I190" t="s">
        <v>43</v>
      </c>
      <c r="J190" t="s">
        <v>58</v>
      </c>
      <c r="K190" t="s">
        <v>57</v>
      </c>
      <c r="L190" s="16" t="e">
        <f>VLOOKUP(B190,'Input - companies list'!B:L,11,FALSE)</f>
        <v>#N/A</v>
      </c>
    </row>
    <row r="191" spans="1:12" x14ac:dyDescent="0.2">
      <c r="A191" t="s">
        <v>750</v>
      </c>
      <c r="B191" t="s">
        <v>751</v>
      </c>
      <c r="C191" t="s">
        <v>752</v>
      </c>
      <c r="D191" t="s">
        <v>9</v>
      </c>
      <c r="E191" s="3">
        <v>42058</v>
      </c>
      <c r="F191">
        <v>1</v>
      </c>
      <c r="G191">
        <v>2015</v>
      </c>
      <c r="H191" t="s">
        <v>149</v>
      </c>
      <c r="I191" t="s">
        <v>6</v>
      </c>
      <c r="J191" t="s">
        <v>13</v>
      </c>
      <c r="K191" t="s">
        <v>608</v>
      </c>
      <c r="L191" s="16" t="str">
        <f>VLOOKUP(B191,'Input - companies list'!B:L,11,FALSE)</f>
        <v>Mining Ops &amp; Analytics</v>
      </c>
    </row>
    <row r="192" spans="1:12" x14ac:dyDescent="0.2">
      <c r="A192" t="s">
        <v>753</v>
      </c>
      <c r="B192" t="s">
        <v>754</v>
      </c>
      <c r="C192" t="s">
        <v>755</v>
      </c>
      <c r="D192" t="s">
        <v>148</v>
      </c>
      <c r="E192" s="3">
        <v>42087</v>
      </c>
      <c r="F192">
        <v>1</v>
      </c>
      <c r="G192">
        <v>2015</v>
      </c>
      <c r="H192">
        <v>250000</v>
      </c>
      <c r="I192" t="s">
        <v>16</v>
      </c>
      <c r="J192" t="s">
        <v>59</v>
      </c>
      <c r="K192" t="s">
        <v>756</v>
      </c>
      <c r="L192" s="16" t="str">
        <f>VLOOKUP(B192,'Input - companies list'!B:L,11,FALSE)</f>
        <v>Hydraulics, Valves &amp; Pumps</v>
      </c>
    </row>
    <row r="193" spans="1:12" x14ac:dyDescent="0.2">
      <c r="A193" t="s">
        <v>757</v>
      </c>
      <c r="B193" t="s">
        <v>758</v>
      </c>
      <c r="C193" t="s">
        <v>759</v>
      </c>
      <c r="D193" t="s">
        <v>148</v>
      </c>
      <c r="E193" s="3">
        <v>42150</v>
      </c>
      <c r="F193">
        <v>2</v>
      </c>
      <c r="G193">
        <v>2015</v>
      </c>
      <c r="H193">
        <v>20000</v>
      </c>
      <c r="I193" t="s">
        <v>38</v>
      </c>
      <c r="J193" t="s">
        <v>525</v>
      </c>
      <c r="K193" t="s">
        <v>525</v>
      </c>
      <c r="L193" s="16" t="str">
        <f>VLOOKUP(B193,'Input - companies list'!B:L,11,FALSE)</f>
        <v>Autonomous Vehicles, Artificial Intelligence</v>
      </c>
    </row>
    <row r="194" spans="1:12" x14ac:dyDescent="0.2">
      <c r="A194" t="s">
        <v>760</v>
      </c>
      <c r="B194" t="s">
        <v>761</v>
      </c>
      <c r="C194" t="s">
        <v>762</v>
      </c>
      <c r="D194" t="s">
        <v>9</v>
      </c>
      <c r="E194" s="3">
        <v>42347</v>
      </c>
      <c r="F194">
        <v>4</v>
      </c>
      <c r="G194">
        <v>2015</v>
      </c>
      <c r="H194">
        <v>6372064517</v>
      </c>
      <c r="I194" t="s">
        <v>6</v>
      </c>
      <c r="J194" t="s">
        <v>330</v>
      </c>
      <c r="K194" t="s">
        <v>763</v>
      </c>
      <c r="L194" s="16" t="str">
        <f>VLOOKUP(B194,'Input - companies list'!B:L,11,FALSE)</f>
        <v>Advanced Materials &amp; Coatings</v>
      </c>
    </row>
    <row r="195" spans="1:12" x14ac:dyDescent="0.2">
      <c r="A195" t="s">
        <v>764</v>
      </c>
      <c r="B195" t="s">
        <v>765</v>
      </c>
      <c r="C195" t="s">
        <v>766</v>
      </c>
      <c r="D195" t="s">
        <v>9</v>
      </c>
      <c r="E195" s="3">
        <v>42278</v>
      </c>
      <c r="F195">
        <v>4</v>
      </c>
      <c r="G195">
        <v>2015</v>
      </c>
      <c r="H195">
        <v>21388293</v>
      </c>
      <c r="I195" t="s">
        <v>6</v>
      </c>
      <c r="J195" t="s">
        <v>269</v>
      </c>
      <c r="K195" t="s">
        <v>767</v>
      </c>
      <c r="L195" s="16" t="str">
        <f>VLOOKUP(B195,'Input - companies list'!B:L,11,FALSE)</f>
        <v>Smart Grid, Fiber Networks</v>
      </c>
    </row>
    <row r="196" spans="1:12" x14ac:dyDescent="0.2">
      <c r="A196" t="s">
        <v>768</v>
      </c>
      <c r="B196" t="s">
        <v>769</v>
      </c>
      <c r="C196" t="s">
        <v>770</v>
      </c>
      <c r="D196" t="s">
        <v>148</v>
      </c>
      <c r="E196" s="3">
        <v>42400</v>
      </c>
      <c r="F196">
        <v>1</v>
      </c>
      <c r="G196">
        <v>2016</v>
      </c>
      <c r="H196">
        <v>120000</v>
      </c>
      <c r="I196" t="s">
        <v>6</v>
      </c>
      <c r="J196" t="s">
        <v>435</v>
      </c>
      <c r="K196" t="s">
        <v>771</v>
      </c>
      <c r="L196" s="16" t="str">
        <f>VLOOKUP(B196,'Input - companies list'!B:L,11,FALSE)</f>
        <v>Mining Ops &amp; Analytics</v>
      </c>
    </row>
    <row r="197" spans="1:12" x14ac:dyDescent="0.2">
      <c r="A197" t="s">
        <v>772</v>
      </c>
      <c r="B197" t="s">
        <v>769</v>
      </c>
      <c r="C197" t="s">
        <v>770</v>
      </c>
      <c r="D197" t="s">
        <v>148</v>
      </c>
      <c r="E197" s="3">
        <v>42129</v>
      </c>
      <c r="F197">
        <v>2</v>
      </c>
      <c r="G197">
        <v>2015</v>
      </c>
      <c r="H197">
        <v>315000</v>
      </c>
      <c r="I197" t="s">
        <v>6</v>
      </c>
      <c r="J197" t="s">
        <v>435</v>
      </c>
      <c r="K197" t="s">
        <v>771</v>
      </c>
      <c r="L197" s="16" t="str">
        <f>VLOOKUP(B197,'Input - companies list'!B:L,11,FALSE)</f>
        <v>Mining Ops &amp; Analytics</v>
      </c>
    </row>
    <row r="198" spans="1:12" x14ac:dyDescent="0.2">
      <c r="A198" t="s">
        <v>773</v>
      </c>
      <c r="B198" t="s">
        <v>774</v>
      </c>
      <c r="C198" t="s">
        <v>775</v>
      </c>
      <c r="D198" t="s">
        <v>9</v>
      </c>
      <c r="E198" s="3">
        <v>41840</v>
      </c>
      <c r="F198">
        <v>3</v>
      </c>
      <c r="G198">
        <v>2014</v>
      </c>
      <c r="H198">
        <v>10810080</v>
      </c>
      <c r="I198" t="s">
        <v>5</v>
      </c>
      <c r="J198" t="s">
        <v>776</v>
      </c>
      <c r="K198" t="s">
        <v>777</v>
      </c>
      <c r="L198" s="16" t="str">
        <f>VLOOKUP(B198,'Input - companies list'!B:L,11,FALSE)</f>
        <v>Mining Ops &amp; Analytics</v>
      </c>
    </row>
    <row r="199" spans="1:12" x14ac:dyDescent="0.2">
      <c r="A199" t="s">
        <v>778</v>
      </c>
      <c r="B199" t="s">
        <v>779</v>
      </c>
      <c r="C199" t="s">
        <v>780</v>
      </c>
      <c r="D199" t="s">
        <v>148</v>
      </c>
      <c r="E199" s="3">
        <v>42531</v>
      </c>
      <c r="F199">
        <v>2</v>
      </c>
      <c r="G199">
        <v>2016</v>
      </c>
      <c r="H199">
        <v>1872914</v>
      </c>
      <c r="I199" t="s">
        <v>6</v>
      </c>
      <c r="J199" t="s">
        <v>781</v>
      </c>
      <c r="K199" t="s">
        <v>782</v>
      </c>
      <c r="L199" s="16" t="str">
        <f>VLOOKUP(B199,'Input - companies list'!B:L,11,FALSE)</f>
        <v>Cloud, IoT, Predictive Analytics</v>
      </c>
    </row>
    <row r="200" spans="1:12" x14ac:dyDescent="0.2">
      <c r="A200" t="s">
        <v>783</v>
      </c>
      <c r="B200" t="s">
        <v>779</v>
      </c>
      <c r="C200" t="s">
        <v>780</v>
      </c>
      <c r="D200" t="s">
        <v>148</v>
      </c>
      <c r="E200" s="3">
        <v>42412</v>
      </c>
      <c r="F200">
        <v>1</v>
      </c>
      <c r="G200">
        <v>2016</v>
      </c>
      <c r="H200">
        <v>20000</v>
      </c>
      <c r="I200" t="s">
        <v>6</v>
      </c>
      <c r="J200" t="s">
        <v>781</v>
      </c>
      <c r="K200" t="s">
        <v>782</v>
      </c>
      <c r="L200" s="16" t="str">
        <f>VLOOKUP(B200,'Input - companies list'!B:L,11,FALSE)</f>
        <v>Cloud, IoT, Predictive Analytics</v>
      </c>
    </row>
    <row r="201" spans="1:12" x14ac:dyDescent="0.2">
      <c r="A201" t="s">
        <v>784</v>
      </c>
      <c r="B201" t="s">
        <v>785</v>
      </c>
      <c r="C201" t="s">
        <v>786</v>
      </c>
      <c r="D201" t="s">
        <v>148</v>
      </c>
      <c r="E201" s="3">
        <v>42335</v>
      </c>
      <c r="F201">
        <v>4</v>
      </c>
      <c r="G201">
        <v>2015</v>
      </c>
      <c r="H201">
        <v>1750000</v>
      </c>
      <c r="I201" t="s">
        <v>6</v>
      </c>
      <c r="J201" t="s">
        <v>19</v>
      </c>
      <c r="K201" t="s">
        <v>787</v>
      </c>
      <c r="L201" s="16" t="str">
        <f>VLOOKUP(B201,'Input - companies list'!B:L,11,FALSE)</f>
        <v>Autonomous Vehicles, Artificial Intelligence</v>
      </c>
    </row>
    <row r="202" spans="1:12" x14ac:dyDescent="0.2">
      <c r="A202" t="s">
        <v>788</v>
      </c>
      <c r="B202" t="s">
        <v>789</v>
      </c>
      <c r="C202" t="s">
        <v>790</v>
      </c>
      <c r="D202" t="s">
        <v>9</v>
      </c>
      <c r="E202" s="3">
        <v>42138</v>
      </c>
      <c r="F202">
        <v>2</v>
      </c>
      <c r="G202">
        <v>2015</v>
      </c>
      <c r="H202" t="s">
        <v>149</v>
      </c>
      <c r="I202" t="s">
        <v>791</v>
      </c>
      <c r="J202" t="s">
        <v>792</v>
      </c>
      <c r="K202" t="s">
        <v>792</v>
      </c>
      <c r="L202" s="16" t="str">
        <f>VLOOKUP(B202,'Input - companies list'!B:L,11,FALSE)</f>
        <v>Mining Ops &amp; Analytics</v>
      </c>
    </row>
    <row r="203" spans="1:12" x14ac:dyDescent="0.2">
      <c r="A203" t="s">
        <v>793</v>
      </c>
      <c r="B203" t="s">
        <v>794</v>
      </c>
      <c r="C203" t="s">
        <v>795</v>
      </c>
      <c r="D203" t="s">
        <v>148</v>
      </c>
      <c r="E203" s="3">
        <v>42062</v>
      </c>
      <c r="F203">
        <v>1</v>
      </c>
      <c r="G203">
        <v>2015</v>
      </c>
      <c r="H203">
        <v>1140000</v>
      </c>
      <c r="I203" t="s">
        <v>6</v>
      </c>
      <c r="J203" t="s">
        <v>48</v>
      </c>
      <c r="K203" t="s">
        <v>796</v>
      </c>
      <c r="L203" s="16" t="str">
        <f>VLOOKUP(B203,'Input - companies list'!B:L,11,FALSE)</f>
        <v>Mining Ops &amp; Analytics</v>
      </c>
    </row>
    <row r="204" spans="1:12" x14ac:dyDescent="0.2">
      <c r="A204" t="s">
        <v>797</v>
      </c>
      <c r="B204" t="s">
        <v>794</v>
      </c>
      <c r="C204" t="s">
        <v>795</v>
      </c>
      <c r="D204" t="s">
        <v>148</v>
      </c>
      <c r="E204" s="3">
        <v>42579</v>
      </c>
      <c r="F204">
        <v>3</v>
      </c>
      <c r="G204">
        <v>2016</v>
      </c>
      <c r="H204" t="s">
        <v>149</v>
      </c>
      <c r="I204" t="s">
        <v>6</v>
      </c>
      <c r="J204" t="s">
        <v>48</v>
      </c>
      <c r="K204" t="s">
        <v>796</v>
      </c>
      <c r="L204" s="16" t="str">
        <f>VLOOKUP(B204,'Input - companies list'!B:L,11,FALSE)</f>
        <v>Mining Ops &amp; Analytics</v>
      </c>
    </row>
    <row r="205" spans="1:12" x14ac:dyDescent="0.2">
      <c r="A205" t="s">
        <v>798</v>
      </c>
      <c r="B205" t="s">
        <v>799</v>
      </c>
      <c r="C205" t="s">
        <v>800</v>
      </c>
      <c r="D205" t="s">
        <v>9</v>
      </c>
      <c r="E205" s="3">
        <v>41729</v>
      </c>
      <c r="F205">
        <v>1</v>
      </c>
      <c r="G205">
        <v>2014</v>
      </c>
      <c r="H205" t="s">
        <v>149</v>
      </c>
      <c r="I205" t="s">
        <v>6</v>
      </c>
      <c r="J205" t="s">
        <v>801</v>
      </c>
      <c r="K205" t="s">
        <v>802</v>
      </c>
      <c r="L205" s="16" t="e">
        <f>VLOOKUP(B205,'Input - companies list'!B:L,11,FALSE)</f>
        <v>#N/A</v>
      </c>
    </row>
    <row r="206" spans="1:12" x14ac:dyDescent="0.2">
      <c r="A206">
        <v>6151471</v>
      </c>
      <c r="B206" t="s">
        <v>803</v>
      </c>
      <c r="C206" t="s">
        <v>804</v>
      </c>
      <c r="D206" t="s">
        <v>148</v>
      </c>
      <c r="E206" s="3">
        <v>42451</v>
      </c>
      <c r="F206">
        <v>1</v>
      </c>
      <c r="G206">
        <v>2016</v>
      </c>
      <c r="H206">
        <v>3429747</v>
      </c>
      <c r="I206" t="s">
        <v>18</v>
      </c>
      <c r="J206" t="s">
        <v>21</v>
      </c>
      <c r="K206" t="s">
        <v>805</v>
      </c>
      <c r="L206" s="16" t="e">
        <f>VLOOKUP(B206,'Input - companies list'!B:L,11,FALSE)</f>
        <v>#N/A</v>
      </c>
    </row>
    <row r="207" spans="1:12" x14ac:dyDescent="0.2">
      <c r="A207" t="s">
        <v>806</v>
      </c>
      <c r="B207" t="s">
        <v>807</v>
      </c>
      <c r="C207" t="s">
        <v>808</v>
      </c>
      <c r="D207" t="s">
        <v>9</v>
      </c>
      <c r="E207" s="3">
        <v>42741</v>
      </c>
      <c r="F207">
        <v>1</v>
      </c>
      <c r="G207">
        <v>2017</v>
      </c>
      <c r="H207">
        <v>216999</v>
      </c>
      <c r="I207" t="s">
        <v>16</v>
      </c>
      <c r="J207" t="s">
        <v>15</v>
      </c>
      <c r="K207" t="s">
        <v>809</v>
      </c>
      <c r="L207" s="16" t="str">
        <f>VLOOKUP(B207,'Input - companies list'!B:L,11,FALSE)</f>
        <v>Aerial Surveying, Drones</v>
      </c>
    </row>
    <row r="208" spans="1:12" x14ac:dyDescent="0.2">
      <c r="A208" t="s">
        <v>810</v>
      </c>
      <c r="B208" t="s">
        <v>811</v>
      </c>
      <c r="C208" t="s">
        <v>812</v>
      </c>
      <c r="D208" t="s">
        <v>148</v>
      </c>
      <c r="E208" s="3">
        <v>41418</v>
      </c>
      <c r="F208">
        <v>2</v>
      </c>
      <c r="G208">
        <v>2013</v>
      </c>
      <c r="H208">
        <v>1000000</v>
      </c>
      <c r="I208" t="s">
        <v>6</v>
      </c>
      <c r="J208" t="s">
        <v>48</v>
      </c>
      <c r="K208" t="s">
        <v>813</v>
      </c>
      <c r="L208" s="16" t="str">
        <f>VLOOKUP(B208,'Input - companies list'!B:L,11,FALSE)</f>
        <v>Smart Grid, Fiber Networks</v>
      </c>
    </row>
    <row r="209" spans="1:12" x14ac:dyDescent="0.2">
      <c r="A209" t="s">
        <v>814</v>
      </c>
      <c r="B209" t="s">
        <v>811</v>
      </c>
      <c r="C209" t="s">
        <v>812</v>
      </c>
      <c r="D209" t="s">
        <v>148</v>
      </c>
      <c r="E209" s="3">
        <v>42284</v>
      </c>
      <c r="F209">
        <v>4</v>
      </c>
      <c r="G209">
        <v>2015</v>
      </c>
      <c r="H209">
        <v>15268581</v>
      </c>
      <c r="I209" t="s">
        <v>6</v>
      </c>
      <c r="J209" t="s">
        <v>48</v>
      </c>
      <c r="K209" t="s">
        <v>813</v>
      </c>
      <c r="L209" s="16" t="str">
        <f>VLOOKUP(B209,'Input - companies list'!B:L,11,FALSE)</f>
        <v>Smart Grid, Fiber Networks</v>
      </c>
    </row>
    <row r="210" spans="1:12" x14ac:dyDescent="0.2">
      <c r="A210" t="s">
        <v>815</v>
      </c>
      <c r="B210" t="s">
        <v>816</v>
      </c>
      <c r="C210" t="s">
        <v>817</v>
      </c>
      <c r="D210" t="s">
        <v>148</v>
      </c>
      <c r="E210" s="3">
        <v>42733</v>
      </c>
      <c r="F210">
        <v>4</v>
      </c>
      <c r="G210">
        <v>2016</v>
      </c>
      <c r="H210" t="s">
        <v>149</v>
      </c>
      <c r="I210" t="s">
        <v>6</v>
      </c>
      <c r="J210" t="s">
        <v>269</v>
      </c>
      <c r="K210" t="s">
        <v>818</v>
      </c>
      <c r="L210" s="16" t="str">
        <f>VLOOKUP(B210,'Input - companies list'!B:L,11,FALSE)</f>
        <v>Cloud, IoT, Predictive Analytics</v>
      </c>
    </row>
    <row r="211" spans="1:12" x14ac:dyDescent="0.2">
      <c r="A211" t="s">
        <v>819</v>
      </c>
      <c r="B211" t="s">
        <v>816</v>
      </c>
      <c r="C211" t="s">
        <v>817</v>
      </c>
      <c r="D211" t="s">
        <v>148</v>
      </c>
      <c r="E211" s="3">
        <v>42628</v>
      </c>
      <c r="F211">
        <v>3</v>
      </c>
      <c r="G211">
        <v>2016</v>
      </c>
      <c r="H211" t="s">
        <v>149</v>
      </c>
      <c r="I211" t="s">
        <v>6</v>
      </c>
      <c r="J211" t="s">
        <v>269</v>
      </c>
      <c r="K211" t="s">
        <v>818</v>
      </c>
      <c r="L211" s="16" t="str">
        <f>VLOOKUP(B211,'Input - companies list'!B:L,11,FALSE)</f>
        <v>Cloud, IoT, Predictive Analytics</v>
      </c>
    </row>
    <row r="212" spans="1:12" x14ac:dyDescent="0.2">
      <c r="A212" t="s">
        <v>820</v>
      </c>
      <c r="B212" s="2" t="s">
        <v>821</v>
      </c>
      <c r="C212" t="s">
        <v>822</v>
      </c>
      <c r="D212" t="s">
        <v>148</v>
      </c>
      <c r="E212" s="3">
        <v>41443</v>
      </c>
      <c r="F212">
        <v>2</v>
      </c>
      <c r="G212">
        <v>2013</v>
      </c>
      <c r="H212">
        <v>4800000</v>
      </c>
      <c r="I212" t="s">
        <v>6</v>
      </c>
      <c r="J212" t="s">
        <v>435</v>
      </c>
      <c r="K212" t="s">
        <v>771</v>
      </c>
      <c r="L212" s="16" t="str">
        <f>VLOOKUP(B212,'Input - companies list'!B:L,11,FALSE)</f>
        <v>Mining Ops &amp; Analytics</v>
      </c>
    </row>
    <row r="213" spans="1:12" x14ac:dyDescent="0.2">
      <c r="A213" t="s">
        <v>823</v>
      </c>
      <c r="B213" s="2" t="s">
        <v>821</v>
      </c>
      <c r="C213" t="s">
        <v>822</v>
      </c>
      <c r="D213" t="s">
        <v>148</v>
      </c>
      <c r="E213" s="3">
        <v>42044</v>
      </c>
      <c r="F213">
        <v>1</v>
      </c>
      <c r="G213">
        <v>2015</v>
      </c>
      <c r="H213">
        <v>1452000</v>
      </c>
      <c r="I213" t="s">
        <v>6</v>
      </c>
      <c r="J213" t="s">
        <v>435</v>
      </c>
      <c r="K213" t="s">
        <v>771</v>
      </c>
      <c r="L213" s="16" t="str">
        <f>VLOOKUP(B213,'Input - companies list'!B:L,11,FALSE)</f>
        <v>Mining Ops &amp; Analytics</v>
      </c>
    </row>
    <row r="214" spans="1:12" x14ac:dyDescent="0.2">
      <c r="A214" t="s">
        <v>824</v>
      </c>
      <c r="B214" s="2" t="s">
        <v>821</v>
      </c>
      <c r="C214" t="s">
        <v>822</v>
      </c>
      <c r="D214" t="s">
        <v>148</v>
      </c>
      <c r="E214" s="3">
        <v>41522</v>
      </c>
      <c r="F214">
        <v>3</v>
      </c>
      <c r="G214">
        <v>2013</v>
      </c>
      <c r="H214">
        <v>25130000</v>
      </c>
      <c r="I214" t="s">
        <v>6</v>
      </c>
      <c r="J214" t="s">
        <v>435</v>
      </c>
      <c r="K214" t="s">
        <v>771</v>
      </c>
      <c r="L214" s="16" t="str">
        <f>VLOOKUP(B214,'Input - companies list'!B:L,11,FALSE)</f>
        <v>Mining Ops &amp; Analytics</v>
      </c>
    </row>
    <row r="215" spans="1:12" x14ac:dyDescent="0.2">
      <c r="A215" t="s">
        <v>825</v>
      </c>
      <c r="B215" t="s">
        <v>826</v>
      </c>
      <c r="C215" t="s">
        <v>827</v>
      </c>
      <c r="D215" t="s">
        <v>148</v>
      </c>
      <c r="E215" s="3">
        <v>42059</v>
      </c>
      <c r="F215">
        <v>1</v>
      </c>
      <c r="G215">
        <v>2015</v>
      </c>
      <c r="H215">
        <v>2382654</v>
      </c>
      <c r="I215" t="s">
        <v>16</v>
      </c>
      <c r="J215" t="s">
        <v>828</v>
      </c>
      <c r="K215" t="s">
        <v>829</v>
      </c>
      <c r="L215" s="16" t="str">
        <f>VLOOKUP(B215,'Input - companies list'!B:L,11,FALSE)</f>
        <v>Cloud, IoT, Predictive Analytics</v>
      </c>
    </row>
    <row r="216" spans="1:12" x14ac:dyDescent="0.2">
      <c r="A216" t="s">
        <v>830</v>
      </c>
      <c r="B216" t="s">
        <v>831</v>
      </c>
      <c r="C216" t="s">
        <v>832</v>
      </c>
      <c r="D216" t="s">
        <v>9</v>
      </c>
      <c r="E216" s="3">
        <v>42972</v>
      </c>
      <c r="F216">
        <v>3</v>
      </c>
      <c r="G216">
        <v>2017</v>
      </c>
      <c r="H216">
        <v>600000000</v>
      </c>
      <c r="I216" t="s">
        <v>6</v>
      </c>
      <c r="J216" t="s">
        <v>537</v>
      </c>
      <c r="K216" t="s">
        <v>833</v>
      </c>
      <c r="L216" s="16" t="str">
        <f>VLOOKUP(B216,'Input - companies list'!B:L,11,FALSE)</f>
        <v>Remote Monitoring</v>
      </c>
    </row>
    <row r="217" spans="1:12" x14ac:dyDescent="0.2">
      <c r="A217">
        <v>3542883</v>
      </c>
      <c r="B217" t="s">
        <v>834</v>
      </c>
      <c r="C217" t="s">
        <v>835</v>
      </c>
      <c r="D217" t="s">
        <v>9</v>
      </c>
      <c r="E217" s="3">
        <v>42552</v>
      </c>
      <c r="F217">
        <v>3</v>
      </c>
      <c r="G217">
        <v>2016</v>
      </c>
      <c r="H217">
        <v>926500</v>
      </c>
      <c r="I217" t="s">
        <v>440</v>
      </c>
      <c r="J217" t="s">
        <v>836</v>
      </c>
      <c r="K217" t="s">
        <v>837</v>
      </c>
      <c r="L217" s="16" t="str">
        <f>VLOOKUP(B217,'Input - companies list'!B:L,11,FALSE)</f>
        <v>Cloud, IoT, Predictive Analytics</v>
      </c>
    </row>
    <row r="218" spans="1:12" x14ac:dyDescent="0.2">
      <c r="A218" t="s">
        <v>838</v>
      </c>
      <c r="B218" t="s">
        <v>839</v>
      </c>
      <c r="C218" t="s">
        <v>840</v>
      </c>
      <c r="D218" t="s">
        <v>9</v>
      </c>
      <c r="E218" s="3">
        <v>41934</v>
      </c>
      <c r="F218">
        <v>4</v>
      </c>
      <c r="G218">
        <v>2014</v>
      </c>
      <c r="H218">
        <v>104500000</v>
      </c>
      <c r="I218" t="s">
        <v>6</v>
      </c>
      <c r="J218" t="s">
        <v>269</v>
      </c>
      <c r="K218" t="s">
        <v>841</v>
      </c>
      <c r="L218" s="16" t="str">
        <f>VLOOKUP(B218,'Input - companies list'!B:L,11,FALSE)</f>
        <v>Advanced Materials &amp; Coatings</v>
      </c>
    </row>
    <row r="219" spans="1:12" x14ac:dyDescent="0.2">
      <c r="A219" t="s">
        <v>842</v>
      </c>
      <c r="B219" t="s">
        <v>843</v>
      </c>
      <c r="C219" t="s">
        <v>844</v>
      </c>
      <c r="D219" t="s">
        <v>148</v>
      </c>
      <c r="E219" s="3">
        <v>41487</v>
      </c>
      <c r="F219">
        <v>3</v>
      </c>
      <c r="G219">
        <v>2013</v>
      </c>
      <c r="H219">
        <v>1500000</v>
      </c>
      <c r="I219" t="s">
        <v>6</v>
      </c>
      <c r="J219" t="s">
        <v>364</v>
      </c>
      <c r="K219" t="s">
        <v>604</v>
      </c>
      <c r="L219" s="16" t="str">
        <f>VLOOKUP(B219,'Input - companies list'!B:L,11,FALSE)</f>
        <v>RFID, Cables, Asset Tracking</v>
      </c>
    </row>
    <row r="220" spans="1:12" x14ac:dyDescent="0.2">
      <c r="A220" t="s">
        <v>845</v>
      </c>
      <c r="B220" t="s">
        <v>846</v>
      </c>
      <c r="C220" t="s">
        <v>847</v>
      </c>
      <c r="D220" t="s">
        <v>9</v>
      </c>
      <c r="E220" s="3">
        <v>42026</v>
      </c>
      <c r="F220">
        <v>1</v>
      </c>
      <c r="G220">
        <v>2015</v>
      </c>
      <c r="H220" t="s">
        <v>149</v>
      </c>
      <c r="I220" t="s">
        <v>6</v>
      </c>
      <c r="J220" t="s">
        <v>848</v>
      </c>
      <c r="K220" t="s">
        <v>849</v>
      </c>
      <c r="L220" s="16" t="str">
        <f>VLOOKUP(B220,'Input - companies list'!B:L,11,FALSE)</f>
        <v>Aerial Surveying, Drones</v>
      </c>
    </row>
    <row r="221" spans="1:12" x14ac:dyDescent="0.2">
      <c r="A221" t="s">
        <v>850</v>
      </c>
      <c r="B221" t="s">
        <v>851</v>
      </c>
      <c r="C221" t="s">
        <v>852</v>
      </c>
      <c r="D221" t="s">
        <v>9</v>
      </c>
      <c r="E221" s="3">
        <v>41852</v>
      </c>
      <c r="F221">
        <v>3</v>
      </c>
      <c r="G221">
        <v>2014</v>
      </c>
      <c r="H221">
        <v>478000000</v>
      </c>
      <c r="I221" t="s">
        <v>6</v>
      </c>
      <c r="J221" t="s">
        <v>269</v>
      </c>
      <c r="K221" t="s">
        <v>533</v>
      </c>
      <c r="L221" s="16" t="e">
        <f>VLOOKUP(B221,'Input - companies list'!B:L,11,FALSE)</f>
        <v>#N/A</v>
      </c>
    </row>
    <row r="222" spans="1:12" x14ac:dyDescent="0.2">
      <c r="A222" t="s">
        <v>853</v>
      </c>
      <c r="B222" t="s">
        <v>851</v>
      </c>
      <c r="C222" t="s">
        <v>852</v>
      </c>
      <c r="D222" t="s">
        <v>9</v>
      </c>
      <c r="E222" s="3">
        <v>42768</v>
      </c>
      <c r="F222">
        <v>1</v>
      </c>
      <c r="G222">
        <v>2017</v>
      </c>
      <c r="H222" t="s">
        <v>149</v>
      </c>
      <c r="I222" t="s">
        <v>6</v>
      </c>
      <c r="J222" t="s">
        <v>269</v>
      </c>
      <c r="K222" t="s">
        <v>533</v>
      </c>
      <c r="L222" s="16" t="e">
        <f>VLOOKUP(B222,'Input - companies list'!B:L,11,FALSE)</f>
        <v>#N/A</v>
      </c>
    </row>
    <row r="223" spans="1:12" x14ac:dyDescent="0.2">
      <c r="A223">
        <v>2069428</v>
      </c>
      <c r="B223" t="s">
        <v>854</v>
      </c>
      <c r="C223" t="s">
        <v>855</v>
      </c>
      <c r="D223" t="s">
        <v>148</v>
      </c>
      <c r="E223" s="3">
        <v>41852</v>
      </c>
      <c r="F223">
        <v>3</v>
      </c>
      <c r="G223">
        <v>2014</v>
      </c>
      <c r="H223">
        <v>30000</v>
      </c>
      <c r="I223" t="s">
        <v>6</v>
      </c>
      <c r="J223" t="s">
        <v>269</v>
      </c>
      <c r="K223" t="s">
        <v>511</v>
      </c>
      <c r="L223" s="16" t="str">
        <f>VLOOKUP(B223,'Input - companies list'!B:L,11,FALSE)</f>
        <v>Mining Ops &amp; Analytics</v>
      </c>
    </row>
    <row r="224" spans="1:12" x14ac:dyDescent="0.2">
      <c r="A224" t="s">
        <v>856</v>
      </c>
      <c r="B224" t="s">
        <v>857</v>
      </c>
      <c r="C224" t="s">
        <v>858</v>
      </c>
      <c r="D224" t="s">
        <v>148</v>
      </c>
      <c r="E224" s="3">
        <v>42915</v>
      </c>
      <c r="F224">
        <v>2</v>
      </c>
      <c r="G224">
        <v>2017</v>
      </c>
      <c r="H224" t="s">
        <v>149</v>
      </c>
      <c r="I224" t="s">
        <v>6</v>
      </c>
      <c r="J224" t="s">
        <v>537</v>
      </c>
      <c r="K224" t="s">
        <v>833</v>
      </c>
      <c r="L224" s="16" t="str">
        <f>VLOOKUP(B224,'Input - companies list'!B:L,11,FALSE)</f>
        <v>Aerial Surveying, Drones</v>
      </c>
    </row>
    <row r="225" spans="1:12" x14ac:dyDescent="0.2">
      <c r="A225" t="s">
        <v>859</v>
      </c>
      <c r="B225" t="s">
        <v>857</v>
      </c>
      <c r="C225" t="s">
        <v>858</v>
      </c>
      <c r="D225" t="s">
        <v>148</v>
      </c>
      <c r="E225" s="3">
        <v>41578</v>
      </c>
      <c r="F225">
        <v>4</v>
      </c>
      <c r="G225">
        <v>2013</v>
      </c>
      <c r="H225" t="s">
        <v>149</v>
      </c>
      <c r="I225" t="s">
        <v>6</v>
      </c>
      <c r="J225" t="s">
        <v>537</v>
      </c>
      <c r="K225" t="s">
        <v>833</v>
      </c>
      <c r="L225" s="16" t="str">
        <f>VLOOKUP(B225,'Input - companies list'!B:L,11,FALSE)</f>
        <v>Aerial Surveying, Drones</v>
      </c>
    </row>
    <row r="226" spans="1:12" x14ac:dyDescent="0.2">
      <c r="A226" t="s">
        <v>860</v>
      </c>
      <c r="B226" t="s">
        <v>857</v>
      </c>
      <c r="C226" t="s">
        <v>858</v>
      </c>
      <c r="D226" t="s">
        <v>148</v>
      </c>
      <c r="E226" s="3">
        <v>42090</v>
      </c>
      <c r="F226">
        <v>1</v>
      </c>
      <c r="G226">
        <v>2015</v>
      </c>
      <c r="H226">
        <v>3141415</v>
      </c>
      <c r="I226" t="s">
        <v>6</v>
      </c>
      <c r="J226" t="s">
        <v>537</v>
      </c>
      <c r="K226" t="s">
        <v>833</v>
      </c>
      <c r="L226" s="16" t="str">
        <f>VLOOKUP(B226,'Input - companies list'!B:L,11,FALSE)</f>
        <v>Aerial Surveying, Drones</v>
      </c>
    </row>
    <row r="227" spans="1:12" x14ac:dyDescent="0.2">
      <c r="A227" t="s">
        <v>861</v>
      </c>
      <c r="B227" t="s">
        <v>862</v>
      </c>
      <c r="C227" t="s">
        <v>863</v>
      </c>
      <c r="D227" t="s">
        <v>148</v>
      </c>
      <c r="E227" s="3">
        <v>41730</v>
      </c>
      <c r="F227">
        <v>2</v>
      </c>
      <c r="G227">
        <v>2014</v>
      </c>
      <c r="H227">
        <v>345185</v>
      </c>
      <c r="I227" t="s">
        <v>43</v>
      </c>
      <c r="J227" t="s">
        <v>42</v>
      </c>
      <c r="K227" t="s">
        <v>394</v>
      </c>
      <c r="L227" s="16" t="e">
        <f>VLOOKUP(B227,'Input - companies list'!B:L,11,FALSE)</f>
        <v>#N/A</v>
      </c>
    </row>
    <row r="228" spans="1:12" x14ac:dyDescent="0.2">
      <c r="A228" t="s">
        <v>864</v>
      </c>
      <c r="B228" t="s">
        <v>865</v>
      </c>
      <c r="C228" t="s">
        <v>866</v>
      </c>
      <c r="D228" t="s">
        <v>9</v>
      </c>
      <c r="E228" s="3">
        <v>41913</v>
      </c>
      <c r="F228">
        <v>4</v>
      </c>
      <c r="G228">
        <v>2014</v>
      </c>
      <c r="H228" t="s">
        <v>149</v>
      </c>
      <c r="I228" t="s">
        <v>16</v>
      </c>
      <c r="J228" t="s">
        <v>15</v>
      </c>
      <c r="K228" t="s">
        <v>867</v>
      </c>
      <c r="L228" s="16" t="str">
        <f>VLOOKUP(B228,'Input - companies list'!B:L,11,FALSE)</f>
        <v>Smart Grid, Fiber Networks</v>
      </c>
    </row>
    <row r="229" spans="1:12" x14ac:dyDescent="0.2">
      <c r="A229" t="s">
        <v>868</v>
      </c>
      <c r="B229" t="s">
        <v>869</v>
      </c>
      <c r="C229" t="s">
        <v>870</v>
      </c>
      <c r="D229" t="s">
        <v>9</v>
      </c>
      <c r="E229" s="3">
        <v>42859</v>
      </c>
      <c r="F229">
        <v>2</v>
      </c>
      <c r="G229">
        <v>2017</v>
      </c>
      <c r="H229">
        <v>29483069</v>
      </c>
      <c r="I229" t="s">
        <v>16</v>
      </c>
      <c r="J229" t="s">
        <v>15</v>
      </c>
      <c r="K229" t="s">
        <v>871</v>
      </c>
      <c r="L229" s="16" t="str">
        <f>VLOOKUP(B229,'Input - companies list'!B:L,11,FALSE)</f>
        <v>Cloud, IoT, Predictive Analytics</v>
      </c>
    </row>
    <row r="230" spans="1:12" x14ac:dyDescent="0.2">
      <c r="A230">
        <v>297712</v>
      </c>
      <c r="B230" t="s">
        <v>872</v>
      </c>
      <c r="C230" t="s">
        <v>873</v>
      </c>
      <c r="D230" t="s">
        <v>148</v>
      </c>
      <c r="E230" s="3">
        <v>41455</v>
      </c>
      <c r="F230">
        <v>2</v>
      </c>
      <c r="G230">
        <v>2013</v>
      </c>
      <c r="H230">
        <v>2000000</v>
      </c>
      <c r="I230" t="s">
        <v>874</v>
      </c>
      <c r="J230" t="s">
        <v>875</v>
      </c>
      <c r="K230" t="s">
        <v>876</v>
      </c>
      <c r="L230" s="16" t="str">
        <f>VLOOKUP(B230,'Input - companies list'!B:L,11,FALSE)</f>
        <v>Cloud, IoT, Predictive Analytics</v>
      </c>
    </row>
    <row r="231" spans="1:12" x14ac:dyDescent="0.2">
      <c r="A231" t="s">
        <v>877</v>
      </c>
      <c r="B231" t="s">
        <v>872</v>
      </c>
      <c r="C231" t="s">
        <v>873</v>
      </c>
      <c r="D231" t="s">
        <v>148</v>
      </c>
      <c r="E231" s="3">
        <v>42643</v>
      </c>
      <c r="F231">
        <v>3</v>
      </c>
      <c r="G231">
        <v>2016</v>
      </c>
      <c r="H231">
        <v>337211</v>
      </c>
      <c r="I231" t="s">
        <v>874</v>
      </c>
      <c r="J231" t="s">
        <v>875</v>
      </c>
      <c r="K231" t="s">
        <v>876</v>
      </c>
      <c r="L231" s="16" t="str">
        <f>VLOOKUP(B231,'Input - companies list'!B:L,11,FALSE)</f>
        <v>Cloud, IoT, Predictive Analytics</v>
      </c>
    </row>
    <row r="232" spans="1:12" x14ac:dyDescent="0.2">
      <c r="A232" t="s">
        <v>878</v>
      </c>
      <c r="B232" t="s">
        <v>872</v>
      </c>
      <c r="C232" t="s">
        <v>873</v>
      </c>
      <c r="D232" t="s">
        <v>148</v>
      </c>
      <c r="E232" s="3">
        <v>42327</v>
      </c>
      <c r="F232">
        <v>4</v>
      </c>
      <c r="G232">
        <v>2015</v>
      </c>
      <c r="H232">
        <v>1612643</v>
      </c>
      <c r="I232" t="s">
        <v>874</v>
      </c>
      <c r="J232" t="s">
        <v>875</v>
      </c>
      <c r="K232" t="s">
        <v>876</v>
      </c>
      <c r="L232" s="16" t="str">
        <f>VLOOKUP(B232,'Input - companies list'!B:L,11,FALSE)</f>
        <v>Cloud, IoT, Predictive Analytics</v>
      </c>
    </row>
    <row r="233" spans="1:12" x14ac:dyDescent="0.2">
      <c r="A233" t="s">
        <v>879</v>
      </c>
      <c r="B233" t="s">
        <v>872</v>
      </c>
      <c r="C233" t="s">
        <v>873</v>
      </c>
      <c r="D233" t="s">
        <v>148</v>
      </c>
      <c r="E233" s="3">
        <v>42825</v>
      </c>
      <c r="F233">
        <v>1</v>
      </c>
      <c r="G233">
        <v>2017</v>
      </c>
      <c r="H233">
        <v>513259</v>
      </c>
      <c r="I233" t="s">
        <v>874</v>
      </c>
      <c r="J233" t="s">
        <v>875</v>
      </c>
      <c r="K233" t="s">
        <v>876</v>
      </c>
      <c r="L233" s="16" t="str">
        <f>VLOOKUP(B233,'Input - companies list'!B:L,11,FALSE)</f>
        <v>Cloud, IoT, Predictive Analytics</v>
      </c>
    </row>
    <row r="234" spans="1:12" x14ac:dyDescent="0.2">
      <c r="A234" t="s">
        <v>880</v>
      </c>
      <c r="B234" t="s">
        <v>872</v>
      </c>
      <c r="C234" t="s">
        <v>873</v>
      </c>
      <c r="D234" t="s">
        <v>148</v>
      </c>
      <c r="E234" s="3">
        <v>42004</v>
      </c>
      <c r="F234">
        <v>4</v>
      </c>
      <c r="G234">
        <v>2014</v>
      </c>
      <c r="H234">
        <v>605217</v>
      </c>
      <c r="I234" t="s">
        <v>874</v>
      </c>
      <c r="J234" t="s">
        <v>875</v>
      </c>
      <c r="K234" t="s">
        <v>876</v>
      </c>
      <c r="L234" s="16" t="str">
        <f>VLOOKUP(B234,'Input - companies list'!B:L,11,FALSE)</f>
        <v>Cloud, IoT, Predictive Analytics</v>
      </c>
    </row>
    <row r="235" spans="1:12" x14ac:dyDescent="0.2">
      <c r="A235">
        <v>6374199</v>
      </c>
      <c r="B235" t="s">
        <v>881</v>
      </c>
      <c r="C235" t="s">
        <v>882</v>
      </c>
      <c r="D235" t="s">
        <v>9</v>
      </c>
      <c r="E235" s="3">
        <v>42009</v>
      </c>
      <c r="F235">
        <v>1</v>
      </c>
      <c r="G235">
        <v>2015</v>
      </c>
      <c r="H235">
        <v>40984221</v>
      </c>
      <c r="I235" t="s">
        <v>5</v>
      </c>
      <c r="J235" t="s">
        <v>883</v>
      </c>
      <c r="K235" t="s">
        <v>884</v>
      </c>
      <c r="L235" s="16" t="str">
        <f>VLOOKUP(B235,'Input - companies list'!B:L,11,FALSE)</f>
        <v>Mining Ops &amp; Analytics</v>
      </c>
    </row>
    <row r="236" spans="1:12" x14ac:dyDescent="0.2">
      <c r="A236" t="s">
        <v>885</v>
      </c>
      <c r="B236" t="s">
        <v>886</v>
      </c>
      <c r="C236" t="s">
        <v>887</v>
      </c>
      <c r="D236" t="s">
        <v>9</v>
      </c>
      <c r="E236" s="3">
        <v>41981</v>
      </c>
      <c r="F236">
        <v>4</v>
      </c>
      <c r="G236">
        <v>2014</v>
      </c>
      <c r="H236">
        <v>31657939</v>
      </c>
      <c r="I236" t="s">
        <v>5</v>
      </c>
      <c r="J236" t="s">
        <v>888</v>
      </c>
      <c r="K236" t="s">
        <v>889</v>
      </c>
      <c r="L236" s="16" t="str">
        <f>VLOOKUP(B236,'Input - companies list'!B:L,11,FALSE)</f>
        <v>Mining Ops &amp; Analytics</v>
      </c>
    </row>
    <row r="237" spans="1:12" x14ac:dyDescent="0.2">
      <c r="A237" t="s">
        <v>890</v>
      </c>
      <c r="B237" t="s">
        <v>891</v>
      </c>
      <c r="C237" t="s">
        <v>892</v>
      </c>
      <c r="D237" t="s">
        <v>148</v>
      </c>
      <c r="E237" s="3">
        <v>42502</v>
      </c>
      <c r="F237">
        <v>2</v>
      </c>
      <c r="G237">
        <v>2016</v>
      </c>
      <c r="H237">
        <v>2500000</v>
      </c>
      <c r="I237" t="s">
        <v>6</v>
      </c>
      <c r="J237" t="s">
        <v>537</v>
      </c>
      <c r="K237" t="s">
        <v>833</v>
      </c>
      <c r="L237" s="16" t="str">
        <f>VLOOKUP(B237,'Input - companies list'!B:L,11,FALSE)</f>
        <v>Autonomous Vehicles, Artificial Intelligence</v>
      </c>
    </row>
    <row r="238" spans="1:12" x14ac:dyDescent="0.2">
      <c r="A238" t="s">
        <v>893</v>
      </c>
      <c r="B238" t="s">
        <v>894</v>
      </c>
      <c r="C238" t="s">
        <v>895</v>
      </c>
      <c r="D238" t="s">
        <v>9</v>
      </c>
      <c r="E238" s="3">
        <v>41670</v>
      </c>
      <c r="F238">
        <v>1</v>
      </c>
      <c r="G238">
        <v>2014</v>
      </c>
      <c r="H238">
        <v>608996050</v>
      </c>
      <c r="I238" t="s">
        <v>16</v>
      </c>
      <c r="J238" t="s">
        <v>15</v>
      </c>
      <c r="K238" t="s">
        <v>64</v>
      </c>
      <c r="L238" s="16" t="str">
        <f>VLOOKUP(B238,'Input - companies list'!B:L,11,FALSE)</f>
        <v>Remote Monitoring</v>
      </c>
    </row>
    <row r="239" spans="1:12" x14ac:dyDescent="0.2">
      <c r="A239" t="s">
        <v>896</v>
      </c>
      <c r="B239" t="s">
        <v>897</v>
      </c>
      <c r="C239" t="s">
        <v>898</v>
      </c>
      <c r="D239" t="s">
        <v>9</v>
      </c>
      <c r="E239" s="3">
        <v>42538</v>
      </c>
      <c r="F239">
        <v>2</v>
      </c>
      <c r="G239">
        <v>2016</v>
      </c>
      <c r="H239">
        <v>22500000</v>
      </c>
      <c r="I239" t="s">
        <v>6</v>
      </c>
      <c r="J239" t="s">
        <v>431</v>
      </c>
      <c r="K239" t="s">
        <v>284</v>
      </c>
      <c r="L239" s="16" t="str">
        <f>VLOOKUP(B239,'Input - companies list'!B:L,11,FALSE)</f>
        <v>Cloud, IoT, Predictive Analytics</v>
      </c>
    </row>
    <row r="240" spans="1:12" x14ac:dyDescent="0.2">
      <c r="A240" t="s">
        <v>899</v>
      </c>
      <c r="B240" t="s">
        <v>900</v>
      </c>
      <c r="C240" t="s">
        <v>901</v>
      </c>
      <c r="D240" t="s">
        <v>148</v>
      </c>
      <c r="E240" s="3">
        <v>41745</v>
      </c>
      <c r="F240">
        <v>2</v>
      </c>
      <c r="G240">
        <v>2014</v>
      </c>
      <c r="H240">
        <v>1500000</v>
      </c>
      <c r="I240" t="s">
        <v>902</v>
      </c>
      <c r="J240" t="s">
        <v>903</v>
      </c>
      <c r="K240" t="s">
        <v>903</v>
      </c>
      <c r="L240" s="16" t="e">
        <f>VLOOKUP(B240,'Input - companies list'!B:L,11,FALSE)</f>
        <v>#N/A</v>
      </c>
    </row>
    <row r="241" spans="1:12" x14ac:dyDescent="0.2">
      <c r="A241">
        <v>1294392</v>
      </c>
      <c r="B241" t="s">
        <v>900</v>
      </c>
      <c r="C241" t="s">
        <v>901</v>
      </c>
      <c r="D241" t="s">
        <v>148</v>
      </c>
      <c r="E241" s="3">
        <v>41201</v>
      </c>
      <c r="F241">
        <v>4</v>
      </c>
      <c r="G241">
        <v>2012</v>
      </c>
      <c r="H241">
        <v>1953252</v>
      </c>
      <c r="I241" t="s">
        <v>902</v>
      </c>
      <c r="J241" t="s">
        <v>903</v>
      </c>
      <c r="K241" t="s">
        <v>903</v>
      </c>
      <c r="L241" s="16" t="e">
        <f>VLOOKUP(B241,'Input - companies list'!B:L,11,FALSE)</f>
        <v>#N/A</v>
      </c>
    </row>
    <row r="242" spans="1:12" x14ac:dyDescent="0.2">
      <c r="A242">
        <v>3058091</v>
      </c>
      <c r="B242" t="s">
        <v>904</v>
      </c>
      <c r="C242" t="s">
        <v>905</v>
      </c>
      <c r="D242" t="s">
        <v>9</v>
      </c>
      <c r="E242" s="3">
        <v>42628</v>
      </c>
      <c r="F242">
        <v>3</v>
      </c>
      <c r="G242">
        <v>2016</v>
      </c>
      <c r="H242" t="s">
        <v>149</v>
      </c>
      <c r="I242" t="s">
        <v>6</v>
      </c>
      <c r="J242" t="s">
        <v>19</v>
      </c>
      <c r="K242" t="s">
        <v>906</v>
      </c>
      <c r="L242" s="16" t="e">
        <f>VLOOKUP(B242,'Input - companies list'!B:L,11,FALSE)</f>
        <v>#N/A</v>
      </c>
    </row>
    <row r="243" spans="1:12" x14ac:dyDescent="0.2">
      <c r="A243" t="s">
        <v>907</v>
      </c>
      <c r="B243" t="s">
        <v>904</v>
      </c>
      <c r="C243" t="s">
        <v>905</v>
      </c>
      <c r="D243" t="s">
        <v>148</v>
      </c>
      <c r="E243" s="3">
        <v>41934</v>
      </c>
      <c r="F243">
        <v>4</v>
      </c>
      <c r="G243">
        <v>2014</v>
      </c>
      <c r="H243">
        <v>7585119</v>
      </c>
      <c r="I243" t="s">
        <v>6</v>
      </c>
      <c r="J243" t="s">
        <v>19</v>
      </c>
      <c r="K243" t="s">
        <v>906</v>
      </c>
      <c r="L243" s="16" t="e">
        <f>VLOOKUP(B243,'Input - companies list'!B:L,11,FALSE)</f>
        <v>#N/A</v>
      </c>
    </row>
    <row r="244" spans="1:12" x14ac:dyDescent="0.2">
      <c r="A244" t="s">
        <v>908</v>
      </c>
      <c r="B244" t="s">
        <v>909</v>
      </c>
      <c r="C244" t="s">
        <v>910</v>
      </c>
      <c r="D244" t="s">
        <v>148</v>
      </c>
      <c r="E244" s="3">
        <v>42877</v>
      </c>
      <c r="F244">
        <v>2</v>
      </c>
      <c r="G244">
        <v>2017</v>
      </c>
      <c r="H244">
        <v>500000</v>
      </c>
      <c r="I244" t="s">
        <v>6</v>
      </c>
      <c r="J244" t="s">
        <v>19</v>
      </c>
      <c r="K244" t="s">
        <v>911</v>
      </c>
      <c r="L244" s="16" t="str">
        <f>VLOOKUP(B244,'Input - companies list'!B:L,11,FALSE)</f>
        <v>Mining Ops &amp; Analytics</v>
      </c>
    </row>
    <row r="245" spans="1:12" x14ac:dyDescent="0.2">
      <c r="A245" t="s">
        <v>912</v>
      </c>
      <c r="B245" t="s">
        <v>909</v>
      </c>
      <c r="C245" t="s">
        <v>910</v>
      </c>
      <c r="D245" t="s">
        <v>148</v>
      </c>
      <c r="E245" s="3">
        <v>41569</v>
      </c>
      <c r="F245">
        <v>4</v>
      </c>
      <c r="G245">
        <v>2013</v>
      </c>
      <c r="H245">
        <v>7600000</v>
      </c>
      <c r="I245" t="s">
        <v>6</v>
      </c>
      <c r="J245" t="s">
        <v>19</v>
      </c>
      <c r="K245" t="s">
        <v>911</v>
      </c>
      <c r="L245" s="16" t="str">
        <f>VLOOKUP(B245,'Input - companies list'!B:L,11,FALSE)</f>
        <v>Mining Ops &amp; Analytics</v>
      </c>
    </row>
    <row r="246" spans="1:12" x14ac:dyDescent="0.2">
      <c r="A246" t="s">
        <v>913</v>
      </c>
      <c r="B246" t="s">
        <v>914</v>
      </c>
      <c r="C246" t="s">
        <v>915</v>
      </c>
      <c r="D246" t="s">
        <v>148</v>
      </c>
      <c r="E246" s="3">
        <v>41897</v>
      </c>
      <c r="F246">
        <v>3</v>
      </c>
      <c r="G246">
        <v>2014</v>
      </c>
      <c r="H246">
        <v>16500000</v>
      </c>
      <c r="I246" t="s">
        <v>6</v>
      </c>
      <c r="J246" t="s">
        <v>537</v>
      </c>
      <c r="K246" t="s">
        <v>916</v>
      </c>
      <c r="L246" s="16" t="e">
        <f>VLOOKUP(B246,'Input - companies list'!B:L,11,FALSE)</f>
        <v>#N/A</v>
      </c>
    </row>
    <row r="247" spans="1:12" x14ac:dyDescent="0.2">
      <c r="A247" t="s">
        <v>917</v>
      </c>
      <c r="B247" t="s">
        <v>914</v>
      </c>
      <c r="C247" t="s">
        <v>915</v>
      </c>
      <c r="D247" t="s">
        <v>9</v>
      </c>
      <c r="E247" s="3">
        <v>42583</v>
      </c>
      <c r="F247">
        <v>3</v>
      </c>
      <c r="G247">
        <v>2016</v>
      </c>
      <c r="H247" t="s">
        <v>149</v>
      </c>
      <c r="I247" t="s">
        <v>6</v>
      </c>
      <c r="J247" t="s">
        <v>537</v>
      </c>
      <c r="K247" t="s">
        <v>916</v>
      </c>
      <c r="L247" s="16" t="e">
        <f>VLOOKUP(B247,'Input - companies list'!B:L,11,FALSE)</f>
        <v>#N/A</v>
      </c>
    </row>
    <row r="248" spans="1:12" x14ac:dyDescent="0.2">
      <c r="A248" t="s">
        <v>918</v>
      </c>
      <c r="B248" t="s">
        <v>914</v>
      </c>
      <c r="C248" t="s">
        <v>915</v>
      </c>
      <c r="D248" t="s">
        <v>148</v>
      </c>
      <c r="E248" s="3">
        <v>41404</v>
      </c>
      <c r="F248">
        <v>2</v>
      </c>
      <c r="G248">
        <v>2013</v>
      </c>
      <c r="H248">
        <v>6320000</v>
      </c>
      <c r="I248" t="s">
        <v>6</v>
      </c>
      <c r="J248" t="s">
        <v>537</v>
      </c>
      <c r="K248" t="s">
        <v>916</v>
      </c>
      <c r="L248" s="16" t="e">
        <f>VLOOKUP(B248,'Input - companies list'!B:L,11,FALSE)</f>
        <v>#N/A</v>
      </c>
    </row>
    <row r="249" spans="1:12" x14ac:dyDescent="0.2">
      <c r="A249" t="s">
        <v>919</v>
      </c>
      <c r="B249" t="s">
        <v>920</v>
      </c>
      <c r="C249" t="s">
        <v>921</v>
      </c>
      <c r="D249" t="s">
        <v>9</v>
      </c>
      <c r="E249" s="3">
        <v>41257</v>
      </c>
      <c r="F249">
        <v>4</v>
      </c>
      <c r="G249">
        <v>2012</v>
      </c>
      <c r="H249" t="s">
        <v>149</v>
      </c>
      <c r="I249" t="s">
        <v>6</v>
      </c>
      <c r="J249" t="s">
        <v>269</v>
      </c>
      <c r="K249" t="s">
        <v>922</v>
      </c>
      <c r="L249" s="16" t="e">
        <f>VLOOKUP(B249,'Input - companies list'!B:L,11,FALSE)</f>
        <v>#N/A</v>
      </c>
    </row>
    <row r="250" spans="1:12" x14ac:dyDescent="0.2">
      <c r="A250" t="s">
        <v>923</v>
      </c>
      <c r="B250" t="s">
        <v>924</v>
      </c>
      <c r="C250" t="s">
        <v>925</v>
      </c>
      <c r="D250" t="s">
        <v>148</v>
      </c>
      <c r="E250" s="3">
        <v>41485</v>
      </c>
      <c r="F250">
        <v>3</v>
      </c>
      <c r="G250">
        <v>2013</v>
      </c>
      <c r="H250">
        <v>3520000</v>
      </c>
      <c r="I250" t="s">
        <v>6</v>
      </c>
      <c r="J250" t="s">
        <v>435</v>
      </c>
      <c r="K250" t="s">
        <v>771</v>
      </c>
      <c r="L250" s="16" t="e">
        <f>VLOOKUP(B250,'Input - companies list'!B:L,11,FALSE)</f>
        <v>#N/A</v>
      </c>
    </row>
    <row r="251" spans="1:12" x14ac:dyDescent="0.2">
      <c r="A251" t="s">
        <v>926</v>
      </c>
      <c r="B251" t="s">
        <v>924</v>
      </c>
      <c r="C251" t="s">
        <v>925</v>
      </c>
      <c r="D251" t="s">
        <v>9</v>
      </c>
      <c r="E251" s="3">
        <v>42338</v>
      </c>
      <c r="F251">
        <v>4</v>
      </c>
      <c r="G251">
        <v>2015</v>
      </c>
      <c r="H251" t="s">
        <v>149</v>
      </c>
      <c r="I251" t="s">
        <v>6</v>
      </c>
      <c r="J251" t="s">
        <v>435</v>
      </c>
      <c r="K251" t="s">
        <v>771</v>
      </c>
      <c r="L251" s="16" t="e">
        <f>VLOOKUP(B251,'Input - companies list'!B:L,11,FALSE)</f>
        <v>#N/A</v>
      </c>
    </row>
    <row r="252" spans="1:12" x14ac:dyDescent="0.2">
      <c r="A252" t="s">
        <v>927</v>
      </c>
      <c r="B252" t="s">
        <v>928</v>
      </c>
      <c r="C252" t="s">
        <v>929</v>
      </c>
      <c r="D252" t="s">
        <v>148</v>
      </c>
      <c r="E252" s="3">
        <v>41699</v>
      </c>
      <c r="F252">
        <v>1</v>
      </c>
      <c r="G252">
        <v>2014</v>
      </c>
      <c r="H252">
        <v>730000</v>
      </c>
      <c r="I252" t="s">
        <v>6</v>
      </c>
      <c r="J252" t="s">
        <v>269</v>
      </c>
      <c r="K252" t="s">
        <v>270</v>
      </c>
      <c r="L252" s="16" t="e">
        <f>VLOOKUP(B252,'Input - companies list'!B:L,11,FALSE)</f>
        <v>#N/A</v>
      </c>
    </row>
    <row r="253" spans="1:12" x14ac:dyDescent="0.2">
      <c r="A253" t="s">
        <v>930</v>
      </c>
      <c r="B253" t="s">
        <v>931</v>
      </c>
      <c r="C253" t="s">
        <v>932</v>
      </c>
      <c r="D253" t="s">
        <v>9</v>
      </c>
      <c r="E253" s="3">
        <v>41942</v>
      </c>
      <c r="F253">
        <v>4</v>
      </c>
      <c r="G253">
        <v>2014</v>
      </c>
      <c r="H253" t="s">
        <v>149</v>
      </c>
      <c r="I253" t="s">
        <v>14</v>
      </c>
      <c r="K253" t="s">
        <v>933</v>
      </c>
      <c r="L253" s="16" t="str">
        <f>VLOOKUP(B253,'Input - companies list'!B:L,11,FALSE)</f>
        <v>Cloud, IoT, Predictive Analytics</v>
      </c>
    </row>
    <row r="254" spans="1:12" x14ac:dyDescent="0.2">
      <c r="A254" t="s">
        <v>934</v>
      </c>
      <c r="B254" t="s">
        <v>935</v>
      </c>
      <c r="C254" t="s">
        <v>936</v>
      </c>
      <c r="D254" t="s">
        <v>9</v>
      </c>
      <c r="E254" s="3">
        <v>42488</v>
      </c>
      <c r="F254">
        <v>2</v>
      </c>
      <c r="G254">
        <v>2016</v>
      </c>
      <c r="H254" t="s">
        <v>149</v>
      </c>
      <c r="I254" t="s">
        <v>14</v>
      </c>
      <c r="J254" t="s">
        <v>937</v>
      </c>
      <c r="K254" t="s">
        <v>938</v>
      </c>
      <c r="L254" s="16" t="e">
        <f>VLOOKUP(B254,'Input - companies list'!B:L,11,FALSE)</f>
        <v>#N/A</v>
      </c>
    </row>
    <row r="255" spans="1:12" x14ac:dyDescent="0.2">
      <c r="A255" t="s">
        <v>939</v>
      </c>
      <c r="B255" t="s">
        <v>940</v>
      </c>
      <c r="C255" t="s">
        <v>941</v>
      </c>
      <c r="D255" t="s">
        <v>9</v>
      </c>
      <c r="E255" s="3">
        <v>41983</v>
      </c>
      <c r="F255">
        <v>4</v>
      </c>
      <c r="G255">
        <v>2014</v>
      </c>
      <c r="H255" t="s">
        <v>149</v>
      </c>
      <c r="I255" t="s">
        <v>6</v>
      </c>
      <c r="J255" t="s">
        <v>942</v>
      </c>
      <c r="K255" t="s">
        <v>943</v>
      </c>
      <c r="L255" s="16" t="str">
        <f>VLOOKUP(B255,'Input - companies list'!B:L,11,FALSE)</f>
        <v>Machining &amp; tooling</v>
      </c>
    </row>
    <row r="256" spans="1:12" x14ac:dyDescent="0.2">
      <c r="A256" t="s">
        <v>944</v>
      </c>
      <c r="B256" t="s">
        <v>945</v>
      </c>
      <c r="C256" t="s">
        <v>946</v>
      </c>
      <c r="D256" t="s">
        <v>9</v>
      </c>
      <c r="E256" s="3">
        <v>42116</v>
      </c>
      <c r="F256">
        <v>2</v>
      </c>
      <c r="G256">
        <v>2015</v>
      </c>
      <c r="H256" t="s">
        <v>149</v>
      </c>
      <c r="I256" t="s">
        <v>16</v>
      </c>
      <c r="J256" t="s">
        <v>31</v>
      </c>
      <c r="K256" t="s">
        <v>947</v>
      </c>
      <c r="L256" s="16" t="str">
        <f>VLOOKUP(B256,'Input - companies list'!B:L,11,FALSE)</f>
        <v>Geological Surveying, Remote Sensing</v>
      </c>
    </row>
    <row r="257" spans="1:12" x14ac:dyDescent="0.2">
      <c r="A257" t="s">
        <v>948</v>
      </c>
      <c r="B257" t="s">
        <v>949</v>
      </c>
      <c r="C257" t="s">
        <v>950</v>
      </c>
      <c r="D257" t="s">
        <v>9</v>
      </c>
      <c r="E257" s="3">
        <v>41715</v>
      </c>
      <c r="F257">
        <v>1</v>
      </c>
      <c r="G257">
        <v>2014</v>
      </c>
      <c r="H257" t="s">
        <v>149</v>
      </c>
      <c r="I257" t="s">
        <v>6</v>
      </c>
      <c r="J257" t="s">
        <v>951</v>
      </c>
      <c r="K257" t="s">
        <v>952</v>
      </c>
      <c r="L257" s="16" t="str">
        <f>VLOOKUP(B257,'Input - companies list'!B:L,11,FALSE)</f>
        <v>Machining &amp; tooling</v>
      </c>
    </row>
    <row r="258" spans="1:12" x14ac:dyDescent="0.2">
      <c r="A258" t="s">
        <v>953</v>
      </c>
      <c r="B258" t="s">
        <v>954</v>
      </c>
      <c r="C258" t="s">
        <v>955</v>
      </c>
      <c r="D258" t="s">
        <v>148</v>
      </c>
      <c r="E258" s="3">
        <v>41548</v>
      </c>
      <c r="F258">
        <v>4</v>
      </c>
      <c r="G258">
        <v>2013</v>
      </c>
      <c r="H258">
        <v>80788</v>
      </c>
      <c r="I258" t="s">
        <v>5</v>
      </c>
      <c r="K258" t="s">
        <v>3</v>
      </c>
      <c r="L258" s="16" t="str">
        <f>VLOOKUP(B258,'Input - companies list'!B:L,11,FALSE)</f>
        <v>Cloud, IoT, Predictive Analytics</v>
      </c>
    </row>
    <row r="259" spans="1:12" x14ac:dyDescent="0.2">
      <c r="A259" t="s">
        <v>956</v>
      </c>
      <c r="B259" t="s">
        <v>957</v>
      </c>
      <c r="C259" t="s">
        <v>958</v>
      </c>
      <c r="D259" t="s">
        <v>9</v>
      </c>
      <c r="E259" s="3">
        <v>42571</v>
      </c>
      <c r="F259">
        <v>3</v>
      </c>
      <c r="G259">
        <v>2016</v>
      </c>
      <c r="H259" t="s">
        <v>149</v>
      </c>
      <c r="I259" t="s">
        <v>16</v>
      </c>
      <c r="J259" t="s">
        <v>31</v>
      </c>
      <c r="K259" t="s">
        <v>947</v>
      </c>
      <c r="L259" s="16" t="str">
        <f>VLOOKUP(B259,'Input - companies list'!B:L,11,FALSE)</f>
        <v xml:space="preserve">Bearing, Gears, Componentry </v>
      </c>
    </row>
    <row r="260" spans="1:12" x14ac:dyDescent="0.2">
      <c r="A260" t="s">
        <v>959</v>
      </c>
      <c r="B260" t="s">
        <v>960</v>
      </c>
      <c r="C260" t="s">
        <v>961</v>
      </c>
      <c r="D260" t="s">
        <v>148</v>
      </c>
      <c r="E260" s="3">
        <v>42781</v>
      </c>
      <c r="F260">
        <v>1</v>
      </c>
      <c r="G260">
        <v>2017</v>
      </c>
      <c r="H260">
        <v>350000</v>
      </c>
      <c r="I260" t="s">
        <v>6</v>
      </c>
      <c r="J260" t="s">
        <v>962</v>
      </c>
      <c r="K260" t="s">
        <v>963</v>
      </c>
      <c r="L260" s="16" t="str">
        <f>VLOOKUP(B260,'Input - companies list'!B:L,11,FALSE)</f>
        <v>Cloud, IoT, Predictive Analytics</v>
      </c>
    </row>
    <row r="261" spans="1:12" x14ac:dyDescent="0.2">
      <c r="A261" t="s">
        <v>964</v>
      </c>
      <c r="B261" t="s">
        <v>965</v>
      </c>
      <c r="C261" t="s">
        <v>966</v>
      </c>
      <c r="D261" t="s">
        <v>9</v>
      </c>
      <c r="E261" s="3">
        <v>42503</v>
      </c>
      <c r="F261">
        <v>2</v>
      </c>
      <c r="G261">
        <v>2016</v>
      </c>
      <c r="H261" t="s">
        <v>149</v>
      </c>
      <c r="I261" t="s">
        <v>5</v>
      </c>
      <c r="J261" t="s">
        <v>4</v>
      </c>
      <c r="K261" t="s">
        <v>3</v>
      </c>
      <c r="L261" s="16" t="e">
        <f>VLOOKUP(B261,'Input - companies list'!B:L,11,FALSE)</f>
        <v>#N/A</v>
      </c>
    </row>
    <row r="262" spans="1:12" x14ac:dyDescent="0.2">
      <c r="A262" t="s">
        <v>967</v>
      </c>
      <c r="B262" t="s">
        <v>968</v>
      </c>
      <c r="C262" t="s">
        <v>969</v>
      </c>
      <c r="D262" t="s">
        <v>9</v>
      </c>
      <c r="E262" s="3">
        <v>41243</v>
      </c>
      <c r="F262">
        <v>4</v>
      </c>
      <c r="G262">
        <v>2012</v>
      </c>
      <c r="H262">
        <v>705779168</v>
      </c>
      <c r="I262" t="s">
        <v>18</v>
      </c>
      <c r="J262" t="s">
        <v>17</v>
      </c>
      <c r="K262" t="s">
        <v>970</v>
      </c>
      <c r="L262" s="16" t="str">
        <f>VLOOKUP(B262,'Input - companies list'!B:L,11,FALSE)</f>
        <v>Remote Monitoring</v>
      </c>
    </row>
    <row r="263" spans="1:12" x14ac:dyDescent="0.2">
      <c r="A263" t="s">
        <v>971</v>
      </c>
      <c r="B263" t="s">
        <v>972</v>
      </c>
      <c r="C263" t="s">
        <v>973</v>
      </c>
      <c r="D263" t="s">
        <v>148</v>
      </c>
      <c r="E263" s="3">
        <v>41347</v>
      </c>
      <c r="F263">
        <v>1</v>
      </c>
      <c r="G263">
        <v>2013</v>
      </c>
      <c r="H263">
        <v>90000</v>
      </c>
      <c r="I263" t="s">
        <v>6</v>
      </c>
      <c r="J263" t="s">
        <v>269</v>
      </c>
      <c r="K263" t="s">
        <v>974</v>
      </c>
      <c r="L263" s="16" t="str">
        <f>VLOOKUP(B263,'Input - companies list'!B:L,11,FALSE)</f>
        <v>Geological Surveying, Remote Sensing</v>
      </c>
    </row>
    <row r="264" spans="1:12" x14ac:dyDescent="0.2">
      <c r="A264" t="s">
        <v>975</v>
      </c>
      <c r="B264" t="s">
        <v>976</v>
      </c>
      <c r="C264" t="s">
        <v>977</v>
      </c>
      <c r="D264" t="s">
        <v>148</v>
      </c>
      <c r="E264" s="3">
        <v>41243</v>
      </c>
      <c r="F264">
        <v>4</v>
      </c>
      <c r="G264">
        <v>2012</v>
      </c>
      <c r="H264" t="s">
        <v>149</v>
      </c>
      <c r="I264" t="s">
        <v>978</v>
      </c>
      <c r="J264" t="s">
        <v>979</v>
      </c>
      <c r="K264" t="s">
        <v>980</v>
      </c>
      <c r="L264" s="16" t="str">
        <f>VLOOKUP(B264,'Input - companies list'!B:L,11,FALSE)</f>
        <v>Machining &amp; tooling</v>
      </c>
    </row>
    <row r="265" spans="1:12" x14ac:dyDescent="0.2">
      <c r="A265" t="s">
        <v>981</v>
      </c>
      <c r="B265" t="s">
        <v>982</v>
      </c>
      <c r="C265" t="s">
        <v>983</v>
      </c>
      <c r="D265" t="s">
        <v>148</v>
      </c>
      <c r="E265" s="3">
        <v>41873</v>
      </c>
      <c r="F265">
        <v>3</v>
      </c>
      <c r="G265">
        <v>2014</v>
      </c>
      <c r="H265">
        <v>20153131</v>
      </c>
      <c r="I265" t="s">
        <v>14</v>
      </c>
      <c r="J265" t="s">
        <v>984</v>
      </c>
      <c r="K265" t="s">
        <v>985</v>
      </c>
      <c r="L265" s="16" t="str">
        <f>VLOOKUP(B265,'Input - companies list'!B:L,11,FALSE)</f>
        <v xml:space="preserve">Bearing, Gears, Componentry </v>
      </c>
    </row>
    <row r="266" spans="1:12" x14ac:dyDescent="0.2">
      <c r="A266" t="s">
        <v>986</v>
      </c>
      <c r="B266" t="s">
        <v>982</v>
      </c>
      <c r="C266" t="s">
        <v>983</v>
      </c>
      <c r="D266" t="s">
        <v>9</v>
      </c>
      <c r="E266" s="3">
        <v>41857</v>
      </c>
      <c r="F266">
        <v>3</v>
      </c>
      <c r="G266">
        <v>2014</v>
      </c>
      <c r="H266">
        <v>12732642</v>
      </c>
      <c r="I266" t="s">
        <v>14</v>
      </c>
      <c r="J266" t="s">
        <v>984</v>
      </c>
      <c r="K266" t="s">
        <v>985</v>
      </c>
      <c r="L266" s="16" t="str">
        <f>VLOOKUP(B266,'Input - companies list'!B:L,11,FALSE)</f>
        <v xml:space="preserve">Bearing, Gears, Componentry </v>
      </c>
    </row>
    <row r="267" spans="1:12" x14ac:dyDescent="0.2">
      <c r="A267" t="s">
        <v>987</v>
      </c>
      <c r="B267" t="s">
        <v>988</v>
      </c>
      <c r="C267" t="s">
        <v>989</v>
      </c>
      <c r="D267" t="s">
        <v>148</v>
      </c>
      <c r="E267" s="3">
        <v>42393</v>
      </c>
      <c r="F267">
        <v>1</v>
      </c>
      <c r="G267">
        <v>2016</v>
      </c>
      <c r="H267" t="s">
        <v>149</v>
      </c>
      <c r="I267" t="s">
        <v>14</v>
      </c>
      <c r="J267" t="s">
        <v>421</v>
      </c>
      <c r="K267" t="s">
        <v>990</v>
      </c>
      <c r="L267" s="16" t="str">
        <f>VLOOKUP(B267,'Input - companies list'!B:L,11,FALSE)</f>
        <v>Aerial Surveying, Drones</v>
      </c>
    </row>
    <row r="268" spans="1:12" x14ac:dyDescent="0.2">
      <c r="A268" t="s">
        <v>991</v>
      </c>
      <c r="B268" t="s">
        <v>988</v>
      </c>
      <c r="C268" t="s">
        <v>989</v>
      </c>
      <c r="D268" t="s">
        <v>9</v>
      </c>
      <c r="E268" s="3">
        <v>42920</v>
      </c>
      <c r="F268">
        <v>3</v>
      </c>
      <c r="G268">
        <v>2017</v>
      </c>
      <c r="H268" t="s">
        <v>149</v>
      </c>
      <c r="I268" t="s">
        <v>14</v>
      </c>
      <c r="J268" t="s">
        <v>421</v>
      </c>
      <c r="K268" t="s">
        <v>990</v>
      </c>
      <c r="L268" s="16" t="str">
        <f>VLOOKUP(B268,'Input - companies list'!B:L,11,FALSE)</f>
        <v>Aerial Surveying, Drones</v>
      </c>
    </row>
    <row r="269" spans="1:12" x14ac:dyDescent="0.2">
      <c r="A269" t="s">
        <v>992</v>
      </c>
      <c r="B269" t="s">
        <v>993</v>
      </c>
      <c r="C269" t="s">
        <v>994</v>
      </c>
      <c r="D269" t="s">
        <v>9</v>
      </c>
      <c r="E269" s="3">
        <v>41834</v>
      </c>
      <c r="F269">
        <v>3</v>
      </c>
      <c r="G269">
        <v>2014</v>
      </c>
      <c r="H269" t="s">
        <v>149</v>
      </c>
      <c r="I269" t="s">
        <v>28</v>
      </c>
      <c r="K269" t="s">
        <v>494</v>
      </c>
      <c r="L269" s="16" t="str">
        <f>VLOOKUP(B269,'Input - companies list'!B:L,11,FALSE)</f>
        <v>Smart Grid, Fiber Networks</v>
      </c>
    </row>
    <row r="270" spans="1:12" x14ac:dyDescent="0.2">
      <c r="A270" t="s">
        <v>995</v>
      </c>
      <c r="B270" t="s">
        <v>996</v>
      </c>
      <c r="C270" t="s">
        <v>997</v>
      </c>
      <c r="D270" t="s">
        <v>9</v>
      </c>
      <c r="E270" s="3">
        <v>41386</v>
      </c>
      <c r="F270">
        <v>2</v>
      </c>
      <c r="G270">
        <v>2013</v>
      </c>
      <c r="H270">
        <v>277250</v>
      </c>
      <c r="I270" t="s">
        <v>18</v>
      </c>
      <c r="J270" t="s">
        <v>17</v>
      </c>
      <c r="K270" t="s">
        <v>998</v>
      </c>
      <c r="L270" s="16" t="str">
        <f>VLOOKUP(B270,'Input - companies list'!B:L,11,FALSE)</f>
        <v>Machining &amp; tooling</v>
      </c>
    </row>
    <row r="271" spans="1:12" x14ac:dyDescent="0.2">
      <c r="A271" t="s">
        <v>999</v>
      </c>
      <c r="B271" t="s">
        <v>1000</v>
      </c>
      <c r="C271" t="s">
        <v>1001</v>
      </c>
      <c r="D271" t="s">
        <v>148</v>
      </c>
      <c r="E271" s="3">
        <v>42323</v>
      </c>
      <c r="F271">
        <v>4</v>
      </c>
      <c r="G271">
        <v>2015</v>
      </c>
      <c r="H271">
        <v>429023</v>
      </c>
      <c r="I271" t="s">
        <v>300</v>
      </c>
      <c r="J271" t="s">
        <v>1002</v>
      </c>
      <c r="K271" t="s">
        <v>1003</v>
      </c>
      <c r="L271" s="16" t="str">
        <f>VLOOKUP(B271,'Input - companies list'!B:L,11,FALSE)</f>
        <v>Aerial Surveying, Drones</v>
      </c>
    </row>
    <row r="272" spans="1:12" x14ac:dyDescent="0.2">
      <c r="A272" t="s">
        <v>150</v>
      </c>
      <c r="B272" t="s">
        <v>151</v>
      </c>
      <c r="C272" t="s">
        <v>152</v>
      </c>
      <c r="D272" t="s">
        <v>9</v>
      </c>
      <c r="E272" s="3">
        <v>42808</v>
      </c>
      <c r="F272">
        <v>1</v>
      </c>
      <c r="G272">
        <v>2017</v>
      </c>
      <c r="H272" t="s">
        <v>149</v>
      </c>
      <c r="I272" t="s">
        <v>153</v>
      </c>
      <c r="L272" s="16" t="e">
        <f>VLOOKUP(B272,'Input - companies list'!B:L,11,FALSE)</f>
        <v>#N/A</v>
      </c>
    </row>
    <row r="273" spans="1:12" x14ac:dyDescent="0.2">
      <c r="A273" t="s">
        <v>154</v>
      </c>
      <c r="B273" t="s">
        <v>136</v>
      </c>
      <c r="C273" t="s">
        <v>1004</v>
      </c>
      <c r="D273" t="s">
        <v>148</v>
      </c>
      <c r="E273" s="3">
        <v>42803</v>
      </c>
      <c r="F273">
        <v>1</v>
      </c>
      <c r="G273">
        <v>2017</v>
      </c>
      <c r="H273">
        <v>5288207</v>
      </c>
      <c r="I273" t="s">
        <v>16</v>
      </c>
      <c r="J273" t="s">
        <v>50</v>
      </c>
      <c r="K273" t="s">
        <v>137</v>
      </c>
      <c r="L273" s="16" t="str">
        <f>VLOOKUP(B273,'Input - companies list'!B:L,11,FALSE)</f>
        <v>Smart Grid, Fiber Networks</v>
      </c>
    </row>
    <row r="274" spans="1:12" x14ac:dyDescent="0.2">
      <c r="A274" t="s">
        <v>155</v>
      </c>
      <c r="B274" t="s">
        <v>98</v>
      </c>
      <c r="C274" t="s">
        <v>99</v>
      </c>
      <c r="D274" t="s">
        <v>9</v>
      </c>
      <c r="E274" s="3">
        <v>42735</v>
      </c>
      <c r="F274">
        <v>4</v>
      </c>
      <c r="G274">
        <v>2016</v>
      </c>
      <c r="H274">
        <v>7000000</v>
      </c>
      <c r="I274" t="s">
        <v>6</v>
      </c>
      <c r="J274" t="s">
        <v>49</v>
      </c>
      <c r="K274" t="s">
        <v>97</v>
      </c>
      <c r="L274" s="16" t="str">
        <f>VLOOKUP(B274,'Input - companies list'!B:L,11,FALSE)</f>
        <v>Advanced Materials &amp; Coatings</v>
      </c>
    </row>
    <row r="275" spans="1:12" x14ac:dyDescent="0.2">
      <c r="A275" t="s">
        <v>156</v>
      </c>
      <c r="B275" t="s">
        <v>133</v>
      </c>
      <c r="C275" t="s">
        <v>134</v>
      </c>
      <c r="D275" t="s">
        <v>9</v>
      </c>
      <c r="E275" s="3">
        <v>41696</v>
      </c>
      <c r="F275">
        <v>1</v>
      </c>
      <c r="G275">
        <v>2014</v>
      </c>
      <c r="H275" t="s">
        <v>149</v>
      </c>
      <c r="I275" t="s">
        <v>6</v>
      </c>
      <c r="J275" t="s">
        <v>53</v>
      </c>
      <c r="K275" t="s">
        <v>135</v>
      </c>
      <c r="L275" s="16" t="str">
        <f>VLOOKUP(B275,'Input - companies list'!B:L,11,FALSE)</f>
        <v xml:space="preserve">Bearing, Gears, Componentry </v>
      </c>
    </row>
    <row r="276" spans="1:12" x14ac:dyDescent="0.2">
      <c r="A276" t="s">
        <v>157</v>
      </c>
      <c r="B276" t="s">
        <v>158</v>
      </c>
      <c r="C276" t="s">
        <v>159</v>
      </c>
      <c r="D276" t="s">
        <v>148</v>
      </c>
      <c r="E276" s="3">
        <v>42650</v>
      </c>
      <c r="F276">
        <v>4</v>
      </c>
      <c r="G276">
        <v>2016</v>
      </c>
      <c r="H276">
        <v>1850000</v>
      </c>
      <c r="I276" t="s">
        <v>6</v>
      </c>
      <c r="J276" t="s">
        <v>19</v>
      </c>
      <c r="K276" t="s">
        <v>160</v>
      </c>
      <c r="L276" s="16" t="e">
        <f>VLOOKUP(B276,'Input - companies list'!B:L,11,FALSE)</f>
        <v>#N/A</v>
      </c>
    </row>
    <row r="277" spans="1:12" x14ac:dyDescent="0.2">
      <c r="A277" t="s">
        <v>161</v>
      </c>
      <c r="B277" t="s">
        <v>142</v>
      </c>
      <c r="C277" t="s">
        <v>143</v>
      </c>
      <c r="D277" t="s">
        <v>9</v>
      </c>
      <c r="E277" s="3">
        <v>42529</v>
      </c>
      <c r="F277">
        <v>2</v>
      </c>
      <c r="G277">
        <v>2016</v>
      </c>
      <c r="H277" t="s">
        <v>149</v>
      </c>
      <c r="I277" t="s">
        <v>6</v>
      </c>
      <c r="J277" t="s">
        <v>29</v>
      </c>
      <c r="K277" t="s">
        <v>144</v>
      </c>
      <c r="L277" s="16" t="str">
        <f>VLOOKUP(B277,'Input - companies list'!B:L,11,FALSE)</f>
        <v>Hydraulics, Valves &amp; Pumps</v>
      </c>
    </row>
    <row r="278" spans="1:12" x14ac:dyDescent="0.2">
      <c r="A278">
        <v>5780483</v>
      </c>
      <c r="B278" t="s">
        <v>73</v>
      </c>
      <c r="C278" t="s">
        <v>74</v>
      </c>
      <c r="D278" t="s">
        <v>148</v>
      </c>
      <c r="E278" s="3">
        <v>41212</v>
      </c>
      <c r="F278">
        <v>4</v>
      </c>
      <c r="G278">
        <v>2012</v>
      </c>
      <c r="H278" t="s">
        <v>149</v>
      </c>
      <c r="I278" t="s">
        <v>6</v>
      </c>
      <c r="J278" t="s">
        <v>52</v>
      </c>
      <c r="K278" t="s">
        <v>75</v>
      </c>
      <c r="L278" s="16" t="str">
        <f>VLOOKUP(B278,'Input - companies list'!B:L,11,FALSE)</f>
        <v>Hydraulics, Valves &amp; Pumps</v>
      </c>
    </row>
    <row r="279" spans="1:12" x14ac:dyDescent="0.2">
      <c r="A279" t="s">
        <v>162</v>
      </c>
      <c r="B279" t="s">
        <v>138</v>
      </c>
      <c r="C279" t="s">
        <v>139</v>
      </c>
      <c r="D279" t="s">
        <v>9</v>
      </c>
      <c r="E279" s="3">
        <v>41401</v>
      </c>
      <c r="F279">
        <v>2</v>
      </c>
      <c r="G279">
        <v>2013</v>
      </c>
      <c r="H279" t="s">
        <v>149</v>
      </c>
      <c r="I279" t="s">
        <v>6</v>
      </c>
      <c r="J279" t="s">
        <v>48</v>
      </c>
      <c r="K279" t="s">
        <v>140</v>
      </c>
      <c r="L279" s="16" t="str">
        <f>VLOOKUP(B279,'Input - companies list'!B:L,11,FALSE)</f>
        <v>Aerial Surveying, Drones</v>
      </c>
    </row>
    <row r="280" spans="1:12" x14ac:dyDescent="0.2">
      <c r="A280" t="s">
        <v>163</v>
      </c>
      <c r="B280" t="s">
        <v>114</v>
      </c>
      <c r="C280" t="s">
        <v>115</v>
      </c>
      <c r="D280" t="s">
        <v>148</v>
      </c>
      <c r="E280" s="3">
        <v>42606</v>
      </c>
      <c r="F280">
        <v>3</v>
      </c>
      <c r="G280">
        <v>2016</v>
      </c>
      <c r="H280" t="s">
        <v>149</v>
      </c>
      <c r="I280" t="s">
        <v>51</v>
      </c>
      <c r="K280" t="s">
        <v>116</v>
      </c>
      <c r="L280" s="16" t="str">
        <f>VLOOKUP(B280,'Input - companies list'!B:L,11,FALSE)</f>
        <v>Advanced Materials &amp; Coatings</v>
      </c>
    </row>
    <row r="281" spans="1:12" x14ac:dyDescent="0.2">
      <c r="A281" t="s">
        <v>164</v>
      </c>
      <c r="B281" s="2" t="s">
        <v>114</v>
      </c>
      <c r="C281" t="s">
        <v>115</v>
      </c>
      <c r="D281" t="s">
        <v>148</v>
      </c>
      <c r="E281" s="3">
        <v>42090</v>
      </c>
      <c r="F281">
        <v>1</v>
      </c>
      <c r="G281">
        <v>2015</v>
      </c>
      <c r="H281" t="s">
        <v>149</v>
      </c>
      <c r="I281" t="s">
        <v>51</v>
      </c>
      <c r="K281" t="s">
        <v>116</v>
      </c>
      <c r="L281" s="16" t="str">
        <f>VLOOKUP(B281,'Input - companies list'!B:L,11,FALSE)</f>
        <v>Advanced Materials &amp; Coatings</v>
      </c>
    </row>
    <row r="282" spans="1:12" x14ac:dyDescent="0.2">
      <c r="A282">
        <v>2206083</v>
      </c>
      <c r="B282" s="2" t="s">
        <v>114</v>
      </c>
      <c r="C282" t="s">
        <v>115</v>
      </c>
      <c r="D282" t="s">
        <v>148</v>
      </c>
      <c r="E282" s="3">
        <v>42271</v>
      </c>
      <c r="F282">
        <v>3</v>
      </c>
      <c r="G282">
        <v>2015</v>
      </c>
      <c r="H282" t="s">
        <v>149</v>
      </c>
      <c r="I282" t="s">
        <v>51</v>
      </c>
      <c r="K282" t="s">
        <v>116</v>
      </c>
      <c r="L282" s="16" t="str">
        <f>VLOOKUP(B282,'Input - companies list'!B:L,11,FALSE)</f>
        <v>Advanced Materials &amp; Coatings</v>
      </c>
    </row>
    <row r="283" spans="1:12" x14ac:dyDescent="0.2">
      <c r="A283" t="s">
        <v>165</v>
      </c>
      <c r="B283" s="2" t="s">
        <v>114</v>
      </c>
      <c r="C283" t="s">
        <v>115</v>
      </c>
      <c r="D283" t="s">
        <v>148</v>
      </c>
      <c r="E283" s="3">
        <v>42886</v>
      </c>
      <c r="F283">
        <v>2</v>
      </c>
      <c r="G283">
        <v>2017</v>
      </c>
      <c r="H283" t="s">
        <v>149</v>
      </c>
      <c r="I283" t="s">
        <v>51</v>
      </c>
      <c r="K283" t="s">
        <v>116</v>
      </c>
      <c r="L283" s="16" t="str">
        <f>VLOOKUP(B283,'Input - companies list'!B:L,11,FALSE)</f>
        <v>Advanced Materials &amp; Coatings</v>
      </c>
    </row>
    <row r="284" spans="1:12" x14ac:dyDescent="0.2">
      <c r="A284" t="s">
        <v>166</v>
      </c>
      <c r="B284" s="2" t="s">
        <v>114</v>
      </c>
      <c r="C284" t="s">
        <v>115</v>
      </c>
      <c r="D284" t="s">
        <v>148</v>
      </c>
      <c r="E284" s="3">
        <v>42159</v>
      </c>
      <c r="F284">
        <v>2</v>
      </c>
      <c r="G284">
        <v>2015</v>
      </c>
      <c r="H284" t="s">
        <v>149</v>
      </c>
      <c r="I284" t="s">
        <v>51</v>
      </c>
      <c r="K284" t="s">
        <v>116</v>
      </c>
      <c r="L284" s="16" t="str">
        <f>VLOOKUP(B284,'Input - companies list'!B:L,11,FALSE)</f>
        <v>Advanced Materials &amp; Coatings</v>
      </c>
    </row>
    <row r="285" spans="1:12" x14ac:dyDescent="0.2">
      <c r="A285" t="s">
        <v>167</v>
      </c>
      <c r="B285" s="2" t="s">
        <v>114</v>
      </c>
      <c r="C285" t="s">
        <v>115</v>
      </c>
      <c r="D285" t="s">
        <v>148</v>
      </c>
      <c r="E285" s="3">
        <v>42093</v>
      </c>
      <c r="F285">
        <v>1</v>
      </c>
      <c r="G285">
        <v>2015</v>
      </c>
      <c r="H285" t="s">
        <v>149</v>
      </c>
      <c r="I285" t="s">
        <v>51</v>
      </c>
      <c r="K285" t="s">
        <v>116</v>
      </c>
      <c r="L285" s="16" t="str">
        <f>VLOOKUP(B285,'Input - companies list'!B:L,11,FALSE)</f>
        <v>Advanced Materials &amp; Coatings</v>
      </c>
    </row>
    <row r="286" spans="1:12" x14ac:dyDescent="0.2">
      <c r="A286" t="s">
        <v>168</v>
      </c>
      <c r="B286" s="2" t="s">
        <v>114</v>
      </c>
      <c r="C286" t="s">
        <v>115</v>
      </c>
      <c r="D286" t="s">
        <v>148</v>
      </c>
      <c r="E286" s="3">
        <v>42614</v>
      </c>
      <c r="F286">
        <v>3</v>
      </c>
      <c r="G286">
        <v>2016</v>
      </c>
      <c r="H286" t="s">
        <v>149</v>
      </c>
      <c r="I286" t="s">
        <v>51</v>
      </c>
      <c r="K286" t="s">
        <v>116</v>
      </c>
      <c r="L286" s="16" t="str">
        <f>VLOOKUP(B286,'Input - companies list'!B:L,11,FALSE)</f>
        <v>Advanced Materials &amp; Coatings</v>
      </c>
    </row>
    <row r="287" spans="1:12" x14ac:dyDescent="0.2">
      <c r="A287" t="s">
        <v>169</v>
      </c>
      <c r="B287" s="2" t="s">
        <v>114</v>
      </c>
      <c r="C287" t="s">
        <v>115</v>
      </c>
      <c r="D287" t="s">
        <v>148</v>
      </c>
      <c r="E287" s="3">
        <v>42625</v>
      </c>
      <c r="F287">
        <v>3</v>
      </c>
      <c r="G287">
        <v>2016</v>
      </c>
      <c r="H287" t="s">
        <v>149</v>
      </c>
      <c r="I287" t="s">
        <v>51</v>
      </c>
      <c r="K287" t="s">
        <v>116</v>
      </c>
      <c r="L287" s="16" t="str">
        <f>VLOOKUP(B287,'Input - companies list'!B:L,11,FALSE)</f>
        <v>Advanced Materials &amp; Coatings</v>
      </c>
    </row>
    <row r="288" spans="1:12" x14ac:dyDescent="0.2">
      <c r="A288" t="s">
        <v>170</v>
      </c>
      <c r="B288" s="2" t="s">
        <v>114</v>
      </c>
      <c r="C288" t="s">
        <v>115</v>
      </c>
      <c r="D288" t="s">
        <v>148</v>
      </c>
      <c r="E288" s="3">
        <v>42626</v>
      </c>
      <c r="F288">
        <v>3</v>
      </c>
      <c r="G288">
        <v>2016</v>
      </c>
      <c r="H288" t="s">
        <v>149</v>
      </c>
      <c r="I288" t="s">
        <v>51</v>
      </c>
      <c r="K288" t="s">
        <v>116</v>
      </c>
      <c r="L288" s="16" t="str">
        <f>VLOOKUP(B288,'Input - companies list'!B:L,11,FALSE)</f>
        <v>Advanced Materials &amp; Coatings</v>
      </c>
    </row>
    <row r="289" spans="1:12" x14ac:dyDescent="0.2">
      <c r="A289" t="s">
        <v>171</v>
      </c>
      <c r="B289" s="2" t="s">
        <v>114</v>
      </c>
      <c r="C289" t="s">
        <v>115</v>
      </c>
      <c r="D289" t="s">
        <v>148</v>
      </c>
      <c r="E289" s="3">
        <v>42270</v>
      </c>
      <c r="F289">
        <v>3</v>
      </c>
      <c r="G289">
        <v>2015</v>
      </c>
      <c r="H289" t="s">
        <v>149</v>
      </c>
      <c r="I289" t="s">
        <v>51</v>
      </c>
      <c r="K289" t="s">
        <v>116</v>
      </c>
      <c r="L289" s="16" t="str">
        <f>VLOOKUP(B289,'Input - companies list'!B:L,11,FALSE)</f>
        <v>Advanced Materials &amp; Coatings</v>
      </c>
    </row>
    <row r="290" spans="1:12" x14ac:dyDescent="0.2">
      <c r="A290" t="s">
        <v>172</v>
      </c>
      <c r="B290" s="2" t="s">
        <v>114</v>
      </c>
      <c r="C290" t="s">
        <v>115</v>
      </c>
      <c r="D290" t="s">
        <v>148</v>
      </c>
      <c r="E290" s="3">
        <v>41512</v>
      </c>
      <c r="F290">
        <v>3</v>
      </c>
      <c r="G290">
        <v>2013</v>
      </c>
      <c r="H290">
        <v>7180360</v>
      </c>
      <c r="I290" t="s">
        <v>51</v>
      </c>
      <c r="K290" t="s">
        <v>116</v>
      </c>
      <c r="L290" s="16" t="str">
        <f>VLOOKUP(B290,'Input - companies list'!B:L,11,FALSE)</f>
        <v>Advanced Materials &amp; Coatings</v>
      </c>
    </row>
    <row r="291" spans="1:12" x14ac:dyDescent="0.2">
      <c r="A291" t="s">
        <v>173</v>
      </c>
      <c r="B291" s="2" t="s">
        <v>114</v>
      </c>
      <c r="C291" t="s">
        <v>115</v>
      </c>
      <c r="D291" t="s">
        <v>148</v>
      </c>
      <c r="E291" s="3">
        <v>42747</v>
      </c>
      <c r="F291">
        <v>1</v>
      </c>
      <c r="G291">
        <v>2017</v>
      </c>
      <c r="H291" t="s">
        <v>149</v>
      </c>
      <c r="I291" t="s">
        <v>51</v>
      </c>
      <c r="K291" t="s">
        <v>116</v>
      </c>
      <c r="L291" s="16" t="str">
        <f>VLOOKUP(B291,'Input - companies list'!B:L,11,FALSE)</f>
        <v>Advanced Materials &amp; Coatings</v>
      </c>
    </row>
    <row r="292" spans="1:12" x14ac:dyDescent="0.2">
      <c r="A292" t="s">
        <v>174</v>
      </c>
      <c r="B292" s="2" t="s">
        <v>114</v>
      </c>
      <c r="C292" t="s">
        <v>115</v>
      </c>
      <c r="D292" t="s">
        <v>148</v>
      </c>
      <c r="E292" s="3">
        <v>42894</v>
      </c>
      <c r="F292">
        <v>2</v>
      </c>
      <c r="G292">
        <v>2017</v>
      </c>
      <c r="H292" t="s">
        <v>149</v>
      </c>
      <c r="I292" t="s">
        <v>51</v>
      </c>
      <c r="K292" t="s">
        <v>116</v>
      </c>
      <c r="L292" s="16" t="str">
        <f>VLOOKUP(B292,'Input - companies list'!B:L,11,FALSE)</f>
        <v>Advanced Materials &amp; Coatings</v>
      </c>
    </row>
    <row r="293" spans="1:12" x14ac:dyDescent="0.2">
      <c r="A293" t="s">
        <v>175</v>
      </c>
      <c r="B293" s="2" t="s">
        <v>176</v>
      </c>
      <c r="C293" t="s">
        <v>177</v>
      </c>
      <c r="D293" t="s">
        <v>9</v>
      </c>
      <c r="E293" s="3">
        <v>42422</v>
      </c>
      <c r="F293">
        <v>1</v>
      </c>
      <c r="G293">
        <v>2016</v>
      </c>
      <c r="H293" t="s">
        <v>149</v>
      </c>
      <c r="I293" t="s">
        <v>5</v>
      </c>
      <c r="J293" t="s">
        <v>141</v>
      </c>
      <c r="K293" t="s">
        <v>178</v>
      </c>
      <c r="L293" s="16" t="e">
        <f>VLOOKUP(B293,'Input - companies list'!B:L,11,FALSE)</f>
        <v>#N/A</v>
      </c>
    </row>
    <row r="294" spans="1:12" x14ac:dyDescent="0.2">
      <c r="A294" s="2" t="s">
        <v>179</v>
      </c>
      <c r="B294" t="s">
        <v>145</v>
      </c>
      <c r="C294" t="s">
        <v>146</v>
      </c>
      <c r="D294" t="s">
        <v>9</v>
      </c>
      <c r="E294" s="3">
        <v>42682</v>
      </c>
      <c r="F294">
        <v>4</v>
      </c>
      <c r="G294">
        <v>2016</v>
      </c>
      <c r="H294" t="s">
        <v>149</v>
      </c>
      <c r="I294" t="s">
        <v>16</v>
      </c>
      <c r="J294" t="s">
        <v>59</v>
      </c>
      <c r="K294" t="s">
        <v>147</v>
      </c>
      <c r="L294" s="16" t="str">
        <f>VLOOKUP(B294,'Input - companies list'!B:L,11,FALSE)</f>
        <v>Remote Monitoring</v>
      </c>
    </row>
    <row r="295" spans="1:12" x14ac:dyDescent="0.2">
      <c r="A295" t="s">
        <v>180</v>
      </c>
      <c r="B295" t="s">
        <v>39</v>
      </c>
      <c r="C295" t="s">
        <v>40</v>
      </c>
      <c r="D295" t="s">
        <v>9</v>
      </c>
      <c r="E295" s="3">
        <v>41211</v>
      </c>
      <c r="F295">
        <v>4</v>
      </c>
      <c r="G295">
        <v>2012</v>
      </c>
      <c r="H295">
        <v>13649438</v>
      </c>
      <c r="I295" t="s">
        <v>43</v>
      </c>
      <c r="J295" t="s">
        <v>42</v>
      </c>
      <c r="K295" t="s">
        <v>41</v>
      </c>
      <c r="L295" s="16" t="str">
        <f>VLOOKUP(B295,'Input - companies list'!B:L,11,FALSE)</f>
        <v>Remote Monitoring</v>
      </c>
    </row>
    <row r="296" spans="1:12" x14ac:dyDescent="0.2">
      <c r="A296" t="s">
        <v>181</v>
      </c>
      <c r="B296" t="s">
        <v>76</v>
      </c>
      <c r="C296" t="s">
        <v>77</v>
      </c>
      <c r="D296" t="s">
        <v>9</v>
      </c>
      <c r="E296" s="3">
        <v>42465</v>
      </c>
      <c r="F296">
        <v>2</v>
      </c>
      <c r="G296">
        <v>2016</v>
      </c>
      <c r="H296">
        <v>10000000</v>
      </c>
      <c r="I296" t="s">
        <v>18</v>
      </c>
      <c r="J296" t="s">
        <v>21</v>
      </c>
      <c r="K296" t="s">
        <v>78</v>
      </c>
      <c r="L296" s="16" t="str">
        <f>VLOOKUP(B296,'Input - companies list'!B:L,11,FALSE)</f>
        <v>Geological Surveying, Remote Sensing</v>
      </c>
    </row>
    <row r="297" spans="1:12" x14ac:dyDescent="0.2">
      <c r="A297" t="s">
        <v>182</v>
      </c>
      <c r="B297" t="s">
        <v>102</v>
      </c>
      <c r="C297" t="s">
        <v>103</v>
      </c>
      <c r="D297" t="s">
        <v>9</v>
      </c>
      <c r="E297" s="3">
        <v>41180</v>
      </c>
      <c r="F297">
        <v>3</v>
      </c>
      <c r="G297">
        <v>2012</v>
      </c>
      <c r="H297" t="s">
        <v>149</v>
      </c>
      <c r="I297" t="s">
        <v>6</v>
      </c>
      <c r="J297" t="s">
        <v>25</v>
      </c>
      <c r="K297" t="s">
        <v>104</v>
      </c>
      <c r="L297" s="16" t="str">
        <f>VLOOKUP(B297,'Input - companies list'!B:L,11,FALSE)</f>
        <v>Remote Monitoring</v>
      </c>
    </row>
    <row r="298" spans="1:12" x14ac:dyDescent="0.2">
      <c r="A298" t="s">
        <v>183</v>
      </c>
      <c r="B298" t="s">
        <v>36</v>
      </c>
      <c r="C298" t="s">
        <v>37</v>
      </c>
      <c r="D298" t="s">
        <v>9</v>
      </c>
      <c r="E298" s="3">
        <v>42615</v>
      </c>
      <c r="F298">
        <v>3</v>
      </c>
      <c r="G298">
        <v>2016</v>
      </c>
      <c r="H298" t="s">
        <v>149</v>
      </c>
      <c r="I298" t="s">
        <v>18</v>
      </c>
      <c r="J298" t="s">
        <v>21</v>
      </c>
      <c r="K298" t="s">
        <v>20</v>
      </c>
      <c r="L298" s="16" t="str">
        <f>VLOOKUP(B298,'Input - companies list'!B:L,11,FALSE)</f>
        <v>Remote Monitoring</v>
      </c>
    </row>
    <row r="299" spans="1:12" x14ac:dyDescent="0.2">
      <c r="A299" t="s">
        <v>184</v>
      </c>
      <c r="B299" t="s">
        <v>108</v>
      </c>
      <c r="C299" t="s">
        <v>109</v>
      </c>
      <c r="D299" t="s">
        <v>9</v>
      </c>
      <c r="E299" s="3">
        <v>42500</v>
      </c>
      <c r="F299">
        <v>2</v>
      </c>
      <c r="G299">
        <v>2016</v>
      </c>
      <c r="H299" t="s">
        <v>149</v>
      </c>
      <c r="I299" t="s">
        <v>69</v>
      </c>
      <c r="L299" s="16" t="str">
        <f>VLOOKUP(B299,'Input - companies list'!B:L,11,FALSE)</f>
        <v>RFID, Cables, Asset Tracking</v>
      </c>
    </row>
    <row r="300" spans="1:12" x14ac:dyDescent="0.2">
      <c r="A300" t="s">
        <v>185</v>
      </c>
      <c r="B300" t="s">
        <v>33</v>
      </c>
      <c r="C300" t="s">
        <v>34</v>
      </c>
      <c r="D300" t="s">
        <v>9</v>
      </c>
      <c r="E300" s="3">
        <v>42090</v>
      </c>
      <c r="F300">
        <v>1</v>
      </c>
      <c r="G300">
        <v>2015</v>
      </c>
      <c r="H300" t="s">
        <v>149</v>
      </c>
      <c r="I300" t="s">
        <v>5</v>
      </c>
      <c r="J300" t="s">
        <v>8</v>
      </c>
      <c r="K300" t="s">
        <v>7</v>
      </c>
      <c r="L300" s="16" t="str">
        <f>VLOOKUP(B300,'Input - companies list'!B:L,11,FALSE)</f>
        <v>Remote Monitoring</v>
      </c>
    </row>
    <row r="301" spans="1:12" x14ac:dyDescent="0.2">
      <c r="A301">
        <v>1306777</v>
      </c>
      <c r="B301" t="s">
        <v>125</v>
      </c>
      <c r="C301" t="s">
        <v>126</v>
      </c>
      <c r="D301" t="s">
        <v>9</v>
      </c>
      <c r="E301" s="3">
        <v>42653</v>
      </c>
      <c r="F301">
        <v>4</v>
      </c>
      <c r="G301">
        <v>2016</v>
      </c>
      <c r="H301" t="s">
        <v>149</v>
      </c>
      <c r="I301" t="s">
        <v>128</v>
      </c>
      <c r="J301" t="s">
        <v>186</v>
      </c>
      <c r="K301" t="s">
        <v>127</v>
      </c>
      <c r="L301" s="16" t="str">
        <f>VLOOKUP(B301,'Input - companies list'!B:L,11,FALSE)</f>
        <v>Aerial Surveying, Drones</v>
      </c>
    </row>
    <row r="302" spans="1:12" x14ac:dyDescent="0.2">
      <c r="A302" t="s">
        <v>187</v>
      </c>
      <c r="B302" t="s">
        <v>105</v>
      </c>
      <c r="C302" t="s">
        <v>106</v>
      </c>
      <c r="D302" t="s">
        <v>9</v>
      </c>
      <c r="E302" s="3">
        <v>42062</v>
      </c>
      <c r="F302">
        <v>1</v>
      </c>
      <c r="G302">
        <v>2015</v>
      </c>
      <c r="H302" t="s">
        <v>149</v>
      </c>
      <c r="I302" t="s">
        <v>5</v>
      </c>
      <c r="J302" t="s">
        <v>1005</v>
      </c>
      <c r="K302" t="s">
        <v>26</v>
      </c>
      <c r="L302" s="16" t="str">
        <f>VLOOKUP(B302,'Input - companies list'!B:L,11,FALSE)</f>
        <v>Castings</v>
      </c>
    </row>
    <row r="303" spans="1:12" x14ac:dyDescent="0.2">
      <c r="A303" t="s">
        <v>188</v>
      </c>
      <c r="B303" t="s">
        <v>110</v>
      </c>
      <c r="C303" t="s">
        <v>111</v>
      </c>
      <c r="D303" t="s">
        <v>148</v>
      </c>
      <c r="E303" s="3">
        <v>42149</v>
      </c>
      <c r="F303">
        <v>2</v>
      </c>
      <c r="G303">
        <v>2015</v>
      </c>
      <c r="H303" t="s">
        <v>149</v>
      </c>
      <c r="I303" t="s">
        <v>43</v>
      </c>
      <c r="J303" t="s">
        <v>58</v>
      </c>
      <c r="K303" t="s">
        <v>57</v>
      </c>
      <c r="L303" s="16" t="str">
        <f>VLOOKUP(B303,'Input - companies list'!B:L,11,FALSE)</f>
        <v>Aerial Surveying, Drones</v>
      </c>
    </row>
    <row r="304" spans="1:12" x14ac:dyDescent="0.2">
      <c r="A304" t="s">
        <v>189</v>
      </c>
      <c r="B304" t="s">
        <v>121</v>
      </c>
      <c r="C304" t="s">
        <v>122</v>
      </c>
      <c r="D304" t="s">
        <v>9</v>
      </c>
      <c r="E304" s="3">
        <v>41334</v>
      </c>
      <c r="F304">
        <v>1</v>
      </c>
      <c r="G304">
        <v>2013</v>
      </c>
      <c r="H304" t="s">
        <v>149</v>
      </c>
      <c r="I304" t="s">
        <v>6</v>
      </c>
      <c r="J304" t="s">
        <v>124</v>
      </c>
      <c r="K304" t="s">
        <v>123</v>
      </c>
      <c r="L304" s="16" t="str">
        <f>VLOOKUP(B304,'Input - companies list'!B:L,11,FALSE)</f>
        <v>Remote Monitoring</v>
      </c>
    </row>
    <row r="305" spans="1:12" x14ac:dyDescent="0.2">
      <c r="A305" t="s">
        <v>190</v>
      </c>
      <c r="B305" t="s">
        <v>88</v>
      </c>
      <c r="C305" t="s">
        <v>89</v>
      </c>
      <c r="D305" t="s">
        <v>9</v>
      </c>
      <c r="E305" s="3">
        <v>42802</v>
      </c>
      <c r="F305">
        <v>1</v>
      </c>
      <c r="G305">
        <v>2017</v>
      </c>
      <c r="H305">
        <v>205652850</v>
      </c>
      <c r="I305" t="s">
        <v>38</v>
      </c>
      <c r="J305" t="s">
        <v>91</v>
      </c>
      <c r="K305" t="s">
        <v>90</v>
      </c>
      <c r="L305" s="16" t="str">
        <f>VLOOKUP(B305,'Input - companies list'!B:L,11,FALSE)</f>
        <v xml:space="preserve">Bearing, Gears, Componentry </v>
      </c>
    </row>
    <row r="306" spans="1:12" x14ac:dyDescent="0.2">
      <c r="A306" t="s">
        <v>191</v>
      </c>
      <c r="B306" t="s">
        <v>192</v>
      </c>
      <c r="C306" t="s">
        <v>193</v>
      </c>
      <c r="D306" t="s">
        <v>148</v>
      </c>
      <c r="E306" s="3">
        <v>42038</v>
      </c>
      <c r="F306">
        <v>1</v>
      </c>
      <c r="G306">
        <v>2015</v>
      </c>
      <c r="H306" t="s">
        <v>149</v>
      </c>
      <c r="I306" t="s">
        <v>14</v>
      </c>
      <c r="J306" t="s">
        <v>60</v>
      </c>
      <c r="K306" t="s">
        <v>194</v>
      </c>
      <c r="L306" s="16" t="e">
        <f>VLOOKUP(B306,'Input - companies list'!B:L,11,FALSE)</f>
        <v>#N/A</v>
      </c>
    </row>
    <row r="307" spans="1:12" x14ac:dyDescent="0.2">
      <c r="A307" t="s">
        <v>195</v>
      </c>
      <c r="B307" t="s">
        <v>129</v>
      </c>
      <c r="C307" t="s">
        <v>130</v>
      </c>
      <c r="D307" t="s">
        <v>9</v>
      </c>
      <c r="E307" s="3">
        <v>41351</v>
      </c>
      <c r="F307">
        <v>1</v>
      </c>
      <c r="G307">
        <v>2013</v>
      </c>
      <c r="H307">
        <v>34928555</v>
      </c>
      <c r="I307" t="s">
        <v>5</v>
      </c>
      <c r="J307" t="s">
        <v>132</v>
      </c>
      <c r="K307" t="s">
        <v>131</v>
      </c>
      <c r="L307" s="16" t="str">
        <f>VLOOKUP(B307,'Input - companies list'!B:L,11,FALSE)</f>
        <v>Hydraulics, Valves &amp; Pumps</v>
      </c>
    </row>
    <row r="308" spans="1:12" x14ac:dyDescent="0.2">
      <c r="A308" t="s">
        <v>196</v>
      </c>
      <c r="B308" t="s">
        <v>71</v>
      </c>
      <c r="C308" t="s">
        <v>72</v>
      </c>
      <c r="D308" t="s">
        <v>9</v>
      </c>
      <c r="E308" s="3">
        <v>42767</v>
      </c>
      <c r="F308">
        <v>1</v>
      </c>
      <c r="G308">
        <v>2017</v>
      </c>
      <c r="H308">
        <v>839665125</v>
      </c>
      <c r="I308" t="s">
        <v>16</v>
      </c>
      <c r="J308" t="s">
        <v>15</v>
      </c>
      <c r="K308" t="s">
        <v>64</v>
      </c>
      <c r="L308" s="16" t="str">
        <f>VLOOKUP(B308,'Input - companies list'!B:L,11,FALSE)</f>
        <v>Advanced Materials &amp; Coatings</v>
      </c>
    </row>
    <row r="309" spans="1:12" x14ac:dyDescent="0.2">
      <c r="A309" t="s">
        <v>197</v>
      </c>
      <c r="B309" t="s">
        <v>117</v>
      </c>
      <c r="C309" t="s">
        <v>118</v>
      </c>
      <c r="D309" t="s">
        <v>148</v>
      </c>
      <c r="E309" s="3">
        <v>42923</v>
      </c>
      <c r="F309">
        <v>3</v>
      </c>
      <c r="G309">
        <v>2017</v>
      </c>
      <c r="H309">
        <v>495887</v>
      </c>
      <c r="I309" t="s">
        <v>28</v>
      </c>
      <c r="J309" t="s">
        <v>120</v>
      </c>
      <c r="K309" t="s">
        <v>119</v>
      </c>
      <c r="L309" s="16" t="str">
        <f>VLOOKUP(B309,'Input - companies list'!B:L,11,FALSE)</f>
        <v>Advanced Materials &amp; Coatings</v>
      </c>
    </row>
    <row r="310" spans="1:12" x14ac:dyDescent="0.2">
      <c r="A310" t="s">
        <v>198</v>
      </c>
      <c r="B310" t="s">
        <v>199</v>
      </c>
      <c r="C310" t="s">
        <v>200</v>
      </c>
      <c r="D310" t="s">
        <v>9</v>
      </c>
      <c r="E310" s="3">
        <v>41548</v>
      </c>
      <c r="F310">
        <v>4</v>
      </c>
      <c r="G310">
        <v>2013</v>
      </c>
      <c r="H310">
        <v>30000000</v>
      </c>
      <c r="I310" t="s">
        <v>6</v>
      </c>
      <c r="J310" t="s">
        <v>35</v>
      </c>
      <c r="K310" t="s">
        <v>201</v>
      </c>
      <c r="L310" s="16" t="e">
        <f>VLOOKUP(B310,'Input - companies list'!B:L,11,FALSE)</f>
        <v>#N/A</v>
      </c>
    </row>
    <row r="311" spans="1:12" x14ac:dyDescent="0.2">
      <c r="A311" t="s">
        <v>202</v>
      </c>
      <c r="B311" t="s">
        <v>10</v>
      </c>
      <c r="C311" t="s">
        <v>11</v>
      </c>
      <c r="D311" t="s">
        <v>9</v>
      </c>
      <c r="E311" s="3">
        <v>42735</v>
      </c>
      <c r="F311">
        <v>4</v>
      </c>
      <c r="G311">
        <v>2016</v>
      </c>
      <c r="H311">
        <v>150000000</v>
      </c>
      <c r="I311" t="s">
        <v>6</v>
      </c>
      <c r="J311" t="s">
        <v>13</v>
      </c>
      <c r="K311" t="s">
        <v>12</v>
      </c>
      <c r="L311" s="16" t="str">
        <f>VLOOKUP(B311,'Input - companies list'!B:L,11,FALSE)</f>
        <v>Advanced Materials &amp; Coatings</v>
      </c>
    </row>
    <row r="312" spans="1:12" x14ac:dyDescent="0.2">
      <c r="A312" t="s">
        <v>203</v>
      </c>
      <c r="B312" t="s">
        <v>92</v>
      </c>
      <c r="C312" t="s">
        <v>93</v>
      </c>
      <c r="D312" t="s">
        <v>148</v>
      </c>
      <c r="E312" s="3">
        <v>41394</v>
      </c>
      <c r="F312">
        <v>2</v>
      </c>
      <c r="G312">
        <v>2013</v>
      </c>
      <c r="H312">
        <v>289721</v>
      </c>
      <c r="I312" t="s">
        <v>68</v>
      </c>
      <c r="J312" t="s">
        <v>95</v>
      </c>
      <c r="K312" t="s">
        <v>94</v>
      </c>
      <c r="L312" s="16" t="str">
        <f>VLOOKUP(B312,'Input - companies list'!B:L,11,FALSE)</f>
        <v>RFID, Cables, Asset Tracking</v>
      </c>
    </row>
    <row r="313" spans="1:12" x14ac:dyDescent="0.2">
      <c r="A313" t="s">
        <v>204</v>
      </c>
      <c r="B313" t="s">
        <v>205</v>
      </c>
      <c r="C313" t="s">
        <v>206</v>
      </c>
      <c r="D313" t="s">
        <v>9</v>
      </c>
      <c r="E313" s="3">
        <v>41226</v>
      </c>
      <c r="F313">
        <v>4</v>
      </c>
      <c r="G313">
        <v>2012</v>
      </c>
      <c r="H313" t="s">
        <v>149</v>
      </c>
      <c r="I313" t="s">
        <v>18</v>
      </c>
      <c r="J313" t="s">
        <v>17</v>
      </c>
      <c r="K313" t="s">
        <v>207</v>
      </c>
      <c r="L313" s="16" t="e">
        <f>VLOOKUP(B313,'Input - companies list'!B:L,11,FALSE)</f>
        <v>#N/A</v>
      </c>
    </row>
    <row r="314" spans="1:12" x14ac:dyDescent="0.2">
      <c r="A314" t="s">
        <v>208</v>
      </c>
      <c r="B314" t="s">
        <v>44</v>
      </c>
      <c r="C314" t="s">
        <v>45</v>
      </c>
      <c r="D314" t="s">
        <v>148</v>
      </c>
      <c r="E314" s="3">
        <v>41698</v>
      </c>
      <c r="F314">
        <v>1</v>
      </c>
      <c r="G314">
        <v>2014</v>
      </c>
      <c r="H314" t="s">
        <v>149</v>
      </c>
      <c r="I314" t="s">
        <v>47</v>
      </c>
      <c r="K314" t="s">
        <v>46</v>
      </c>
      <c r="L314" s="16" t="str">
        <f>VLOOKUP(B314,'Input - companies list'!B:L,11,FALSE)</f>
        <v>Hydraulics, Valves &amp; Pumps</v>
      </c>
    </row>
    <row r="315" spans="1:12" x14ac:dyDescent="0.2">
      <c r="A315" t="s">
        <v>209</v>
      </c>
      <c r="B315" t="s">
        <v>100</v>
      </c>
      <c r="C315" t="s">
        <v>101</v>
      </c>
      <c r="D315" t="s">
        <v>148</v>
      </c>
      <c r="E315" s="3">
        <v>42583</v>
      </c>
      <c r="F315">
        <v>3</v>
      </c>
      <c r="G315">
        <v>2016</v>
      </c>
      <c r="H315" t="s">
        <v>149</v>
      </c>
      <c r="I315" t="s">
        <v>5</v>
      </c>
      <c r="J315" t="s">
        <v>4</v>
      </c>
      <c r="K315" t="s">
        <v>3</v>
      </c>
      <c r="L315" s="16" t="str">
        <f>VLOOKUP(B315,'Input - companies list'!B:L,11,FALSE)</f>
        <v>Autonomous Vehicles, Artificial Intelligence</v>
      </c>
    </row>
    <row r="316" spans="1:12" x14ac:dyDescent="0.2">
      <c r="A316" t="s">
        <v>210</v>
      </c>
      <c r="B316" t="s">
        <v>79</v>
      </c>
      <c r="C316" t="s">
        <v>211</v>
      </c>
      <c r="D316" t="s">
        <v>9</v>
      </c>
      <c r="E316" s="3">
        <v>42940</v>
      </c>
      <c r="F316">
        <v>3</v>
      </c>
      <c r="G316">
        <v>2017</v>
      </c>
      <c r="H316" t="s">
        <v>149</v>
      </c>
      <c r="I316" t="s">
        <v>6</v>
      </c>
      <c r="J316" t="s">
        <v>81</v>
      </c>
      <c r="K316" t="s">
        <v>80</v>
      </c>
      <c r="L316" s="16" t="str">
        <f>VLOOKUP(B316,'Input - companies list'!B:L,11,FALSE)</f>
        <v>RFID, Cables, Asset Tracking</v>
      </c>
    </row>
    <row r="317" spans="1:12" x14ac:dyDescent="0.2">
      <c r="A317" t="s">
        <v>212</v>
      </c>
      <c r="B317" t="s">
        <v>61</v>
      </c>
      <c r="C317" t="s">
        <v>62</v>
      </c>
      <c r="D317" t="s">
        <v>9</v>
      </c>
      <c r="E317" s="3">
        <v>41954</v>
      </c>
      <c r="F317">
        <v>4</v>
      </c>
      <c r="G317">
        <v>2014</v>
      </c>
      <c r="H317" t="s">
        <v>149</v>
      </c>
      <c r="I317" t="s">
        <v>16</v>
      </c>
      <c r="J317" t="s">
        <v>15</v>
      </c>
      <c r="K317" t="s">
        <v>63</v>
      </c>
      <c r="L317" s="16" t="str">
        <f>VLOOKUP(B317,'Input - companies list'!B:L,11,FALSE)</f>
        <v>Aerial Surveying, Drones</v>
      </c>
    </row>
    <row r="318" spans="1:12" x14ac:dyDescent="0.2">
      <c r="A318" t="s">
        <v>213</v>
      </c>
      <c r="B318" t="s">
        <v>82</v>
      </c>
      <c r="C318" t="s">
        <v>83</v>
      </c>
      <c r="D318" t="s">
        <v>9</v>
      </c>
      <c r="E318" s="3">
        <v>42747</v>
      </c>
      <c r="F318">
        <v>1</v>
      </c>
      <c r="G318">
        <v>2017</v>
      </c>
      <c r="H318" t="s">
        <v>149</v>
      </c>
      <c r="I318" t="s">
        <v>16</v>
      </c>
      <c r="J318" t="s">
        <v>32</v>
      </c>
      <c r="K318" t="s">
        <v>84</v>
      </c>
      <c r="L318" s="16" t="str">
        <f>VLOOKUP(B318,'Input - companies list'!B:L,11,FALSE)</f>
        <v>Advanced Materials &amp; Coatings</v>
      </c>
    </row>
    <row r="319" spans="1:12" x14ac:dyDescent="0.2">
      <c r="A319" t="s">
        <v>214</v>
      </c>
      <c r="B319" s="2" t="s">
        <v>215</v>
      </c>
      <c r="C319" t="s">
        <v>216</v>
      </c>
      <c r="D319" t="s">
        <v>9</v>
      </c>
      <c r="E319" s="3">
        <v>42736</v>
      </c>
      <c r="F319">
        <v>1</v>
      </c>
      <c r="G319">
        <v>2017</v>
      </c>
      <c r="H319" t="s">
        <v>149</v>
      </c>
      <c r="I319" t="s">
        <v>16</v>
      </c>
      <c r="J319" t="s">
        <v>32</v>
      </c>
      <c r="K319" t="s">
        <v>217</v>
      </c>
      <c r="L319" s="16" t="e">
        <f>VLOOKUP(B319,'Input - companies list'!B:L,11,FALSE)</f>
        <v>#N/A</v>
      </c>
    </row>
    <row r="320" spans="1:12" x14ac:dyDescent="0.2">
      <c r="A320" t="s">
        <v>218</v>
      </c>
      <c r="B320" t="s">
        <v>54</v>
      </c>
      <c r="C320" t="s">
        <v>55</v>
      </c>
      <c r="D320" t="s">
        <v>9</v>
      </c>
      <c r="E320" s="3">
        <v>42095</v>
      </c>
      <c r="F320">
        <v>2</v>
      </c>
      <c r="G320">
        <v>2015</v>
      </c>
      <c r="H320">
        <v>105086808</v>
      </c>
      <c r="I320" t="s">
        <v>5</v>
      </c>
      <c r="J320" t="s">
        <v>27</v>
      </c>
      <c r="K320" t="s">
        <v>56</v>
      </c>
      <c r="L320" s="16" t="str">
        <f>VLOOKUP(B320,'Input - companies list'!B:L,11,FALSE)</f>
        <v>Cloud, IoT, Predictive Analytics</v>
      </c>
    </row>
    <row r="321" spans="1:12" x14ac:dyDescent="0.2">
      <c r="A321" t="s">
        <v>219</v>
      </c>
      <c r="B321" t="s">
        <v>85</v>
      </c>
      <c r="C321" t="s">
        <v>86</v>
      </c>
      <c r="D321" t="s">
        <v>148</v>
      </c>
      <c r="E321" s="3">
        <v>41969</v>
      </c>
      <c r="F321">
        <v>4</v>
      </c>
      <c r="G321">
        <v>2014</v>
      </c>
      <c r="H321" t="s">
        <v>149</v>
      </c>
      <c r="I321" t="s">
        <v>6</v>
      </c>
      <c r="J321" t="s">
        <v>70</v>
      </c>
      <c r="K321" t="s">
        <v>87</v>
      </c>
      <c r="L321" s="16" t="str">
        <f>VLOOKUP(B321,'Input - companies list'!B:L,11,FALSE)</f>
        <v>Mining Ops &amp; Analytics</v>
      </c>
    </row>
    <row r="322" spans="1:12" x14ac:dyDescent="0.2">
      <c r="A322" t="s">
        <v>220</v>
      </c>
      <c r="B322" t="s">
        <v>221</v>
      </c>
      <c r="C322" t="s">
        <v>222</v>
      </c>
      <c r="D322" t="s">
        <v>148</v>
      </c>
      <c r="E322" s="3">
        <v>42201</v>
      </c>
      <c r="F322">
        <v>3</v>
      </c>
      <c r="G322">
        <v>2015</v>
      </c>
      <c r="H322" t="s">
        <v>149</v>
      </c>
      <c r="I322" t="s">
        <v>6</v>
      </c>
      <c r="J322" t="s">
        <v>29</v>
      </c>
      <c r="K322" t="s">
        <v>223</v>
      </c>
      <c r="L322" s="16" t="e">
        <f>VLOOKUP(B322,'Input - companies list'!B:L,11,FALSE)</f>
        <v>#N/A</v>
      </c>
    </row>
    <row r="323" spans="1:12" x14ac:dyDescent="0.2">
      <c r="A323" t="s">
        <v>224</v>
      </c>
      <c r="B323" t="s">
        <v>22</v>
      </c>
      <c r="C323" t="s">
        <v>23</v>
      </c>
      <c r="D323" t="s">
        <v>148</v>
      </c>
      <c r="E323" s="3">
        <v>41234</v>
      </c>
      <c r="F323">
        <v>4</v>
      </c>
      <c r="G323">
        <v>2012</v>
      </c>
      <c r="H323">
        <v>40000</v>
      </c>
      <c r="I323" t="s">
        <v>6</v>
      </c>
      <c r="J323" t="s">
        <v>25</v>
      </c>
      <c r="K323" t="s">
        <v>24</v>
      </c>
      <c r="L323" s="16" t="str">
        <f>VLOOKUP(B323,'Input - companies list'!B:L,11,FALSE)</f>
        <v>Aerial Surveying, Drones</v>
      </c>
    </row>
    <row r="324" spans="1:12" x14ac:dyDescent="0.2">
      <c r="A324">
        <v>6465576</v>
      </c>
      <c r="B324" s="2" t="s">
        <v>65</v>
      </c>
      <c r="C324" t="s">
        <v>66</v>
      </c>
      <c r="D324" t="s">
        <v>148</v>
      </c>
      <c r="E324" s="3">
        <v>42870</v>
      </c>
      <c r="F324">
        <v>2</v>
      </c>
      <c r="G324">
        <v>2017</v>
      </c>
      <c r="H324">
        <v>1313610</v>
      </c>
      <c r="I324" t="s">
        <v>68</v>
      </c>
      <c r="K324" t="s">
        <v>67</v>
      </c>
      <c r="L324" s="16" t="str">
        <f>VLOOKUP(B324,'Input - companies list'!B:L,11,FALSE)</f>
        <v>Autonomous Vehicles, Artificial Intelligence</v>
      </c>
    </row>
    <row r="325" spans="1:12" x14ac:dyDescent="0.2">
      <c r="A325" t="s">
        <v>96</v>
      </c>
      <c r="E325" s="3"/>
      <c r="L325" s="16" t="e">
        <f>VLOOKUP(B325,'Input - companies list'!B:L,11,FALSE)</f>
        <v>#N/A</v>
      </c>
    </row>
    <row r="326" spans="1:12" x14ac:dyDescent="0.2">
      <c r="A326" t="s">
        <v>225</v>
      </c>
      <c r="B326" t="s">
        <v>112</v>
      </c>
      <c r="C326" t="s">
        <v>113</v>
      </c>
      <c r="D326" t="s">
        <v>9</v>
      </c>
      <c r="E326">
        <v>42415</v>
      </c>
      <c r="F326">
        <v>1</v>
      </c>
      <c r="G326">
        <v>2016</v>
      </c>
      <c r="H326" t="s">
        <v>149</v>
      </c>
      <c r="I326" t="s">
        <v>16</v>
      </c>
      <c r="J326" t="s">
        <v>31</v>
      </c>
      <c r="K326" t="s">
        <v>30</v>
      </c>
      <c r="L326" s="16" t="str">
        <f>VLOOKUP(B326,'Input - companies list'!B:L,11,FALSE)</f>
        <v>Mining Ops &amp; Analytics</v>
      </c>
    </row>
    <row r="327" spans="1:12" x14ac:dyDescent="0.2">
      <c r="E327" s="3"/>
      <c r="L327" s="16" t="e">
        <f>VLOOKUP(B327,'Input - companies list'!B:L,11,FALSE)</f>
        <v>#N/A</v>
      </c>
    </row>
    <row r="328" spans="1:12" x14ac:dyDescent="0.2">
      <c r="L328" s="16" t="e">
        <f>VLOOKUP(B328,'Input - companies list'!B:L,11,FALSE)</f>
        <v>#N/A</v>
      </c>
    </row>
    <row r="329" spans="1:12" x14ac:dyDescent="0.2">
      <c r="L329" s="16" t="e">
        <f>VLOOKUP(B329,'Input - companies list'!B:L,11,FALSE)</f>
        <v>#N/A</v>
      </c>
    </row>
    <row r="330" spans="1:12" x14ac:dyDescent="0.2">
      <c r="L330" s="16" t="e">
        <f>VLOOKUP(B330,'Input - companies list'!B:L,11,FALSE)</f>
        <v>#N/A</v>
      </c>
    </row>
    <row r="331" spans="1:12" x14ac:dyDescent="0.2">
      <c r="L331" s="16" t="e">
        <f>VLOOKUP(B331,'Input - companies list'!B:L,11,FALSE)</f>
        <v>#N/A</v>
      </c>
    </row>
    <row r="332" spans="1:12" x14ac:dyDescent="0.2">
      <c r="L332" s="16" t="e">
        <f>VLOOKUP(B332,'Input - companies list'!B:L,11,FALSE)</f>
        <v>#N/A</v>
      </c>
    </row>
    <row r="333" spans="1:12" x14ac:dyDescent="0.2">
      <c r="L333" s="16" t="e">
        <f>VLOOKUP(B333,'Input - companies list'!B:L,11,FALSE)</f>
        <v>#N/A</v>
      </c>
    </row>
    <row r="334" spans="1:12" x14ac:dyDescent="0.2">
      <c r="L334" s="16" t="e">
        <f>VLOOKUP(B334,'Input - companies list'!B:L,11,FALSE)</f>
        <v>#N/A</v>
      </c>
    </row>
    <row r="335" spans="1:12" x14ac:dyDescent="0.2">
      <c r="L335" s="16" t="e">
        <f>VLOOKUP(B335,'Input - companies list'!B:L,11,FALSE)</f>
        <v>#N/A</v>
      </c>
    </row>
    <row r="336" spans="1:12" x14ac:dyDescent="0.2">
      <c r="L336" s="16" t="e">
        <f>VLOOKUP(B336,'Input - companies list'!B:L,11,FALSE)</f>
        <v>#N/A</v>
      </c>
    </row>
    <row r="337" spans="12:12" x14ac:dyDescent="0.2">
      <c r="L337" s="16" t="e">
        <f>VLOOKUP(B337,'Input - companies list'!B:L,11,FALSE)</f>
        <v>#N/A</v>
      </c>
    </row>
    <row r="338" spans="12:12" x14ac:dyDescent="0.2">
      <c r="L338" s="16" t="e">
        <f>VLOOKUP(B338,'Input - companies list'!B:L,11,FALSE)</f>
        <v>#N/A</v>
      </c>
    </row>
    <row r="339" spans="12:12" x14ac:dyDescent="0.2">
      <c r="L339" s="16" t="e">
        <f>VLOOKUP(B339,'Input - companies list'!B:L,11,FALSE)</f>
        <v>#N/A</v>
      </c>
    </row>
    <row r="340" spans="12:12" x14ac:dyDescent="0.2">
      <c r="L340" s="16" t="e">
        <f>VLOOKUP(B340,'Input - companies list'!B:L,11,FALSE)</f>
        <v>#N/A</v>
      </c>
    </row>
    <row r="341" spans="12:12" x14ac:dyDescent="0.2">
      <c r="L341" s="16" t="e">
        <f>VLOOKUP(B341,'Input - companies list'!B:L,11,FALSE)</f>
        <v>#N/A</v>
      </c>
    </row>
    <row r="342" spans="12:12" x14ac:dyDescent="0.2">
      <c r="L342" s="16" t="e">
        <f>VLOOKUP(B342,'Input - companies list'!B:L,11,FALSE)</f>
        <v>#N/A</v>
      </c>
    </row>
    <row r="343" spans="12:12" x14ac:dyDescent="0.2">
      <c r="L343" s="16" t="e">
        <f>VLOOKUP(B343,'Input - companies list'!B:L,11,FALSE)</f>
        <v>#N/A</v>
      </c>
    </row>
    <row r="344" spans="12:12" x14ac:dyDescent="0.2">
      <c r="L344" s="16" t="e">
        <f>VLOOKUP(B344,'Input - companies list'!B:L,11,FALSE)</f>
        <v>#N/A</v>
      </c>
    </row>
    <row r="345" spans="12:12" x14ac:dyDescent="0.2">
      <c r="L345" s="16" t="e">
        <f>VLOOKUP(B345,'Input - companies list'!B:L,11,FALSE)</f>
        <v>#N/A</v>
      </c>
    </row>
    <row r="346" spans="12:12" x14ac:dyDescent="0.2">
      <c r="L346" s="16" t="e">
        <f>VLOOKUP(B346,'Input - companies list'!B:L,11,FALSE)</f>
        <v>#N/A</v>
      </c>
    </row>
    <row r="347" spans="12:12" x14ac:dyDescent="0.2">
      <c r="L347" s="16" t="e">
        <f>VLOOKUP(B347,'Input - companies list'!B:L,11,FALSE)</f>
        <v>#N/A</v>
      </c>
    </row>
    <row r="348" spans="12:12" x14ac:dyDescent="0.2">
      <c r="L348" s="16" t="e">
        <f>VLOOKUP(B348,'Input - companies list'!B:L,11,FALSE)</f>
        <v>#N/A</v>
      </c>
    </row>
    <row r="349" spans="12:12" x14ac:dyDescent="0.2">
      <c r="L349" s="16" t="e">
        <f>VLOOKUP(B349,'Input - companies list'!B:L,11,FALSE)</f>
        <v>#N/A</v>
      </c>
    </row>
    <row r="350" spans="12:12" x14ac:dyDescent="0.2">
      <c r="L350" s="16" t="e">
        <f>VLOOKUP(B350,'Input - companies list'!B:L,11,FALSE)</f>
        <v>#N/A</v>
      </c>
    </row>
    <row r="351" spans="12:12" x14ac:dyDescent="0.2">
      <c r="L351" s="16" t="e">
        <f>VLOOKUP(B351,'Input - companies list'!B:L,11,FALSE)</f>
        <v>#N/A</v>
      </c>
    </row>
    <row r="352" spans="12:12" x14ac:dyDescent="0.2">
      <c r="L352" s="16" t="e">
        <f>VLOOKUP(B352,'Input - companies list'!B:L,11,FALSE)</f>
        <v>#N/A</v>
      </c>
    </row>
    <row r="353" spans="12:12" x14ac:dyDescent="0.2">
      <c r="L353" s="16" t="e">
        <f>VLOOKUP(B353,'Input - companies list'!B:L,11,FALSE)</f>
        <v>#N/A</v>
      </c>
    </row>
    <row r="354" spans="12:12" x14ac:dyDescent="0.2">
      <c r="L354" s="16" t="e">
        <f>VLOOKUP(B354,'Input - companies list'!B:L,11,FALSE)</f>
        <v>#N/A</v>
      </c>
    </row>
    <row r="355" spans="12:12" x14ac:dyDescent="0.2">
      <c r="L355" s="16" t="e">
        <f>VLOOKUP(B355,'Input - companies list'!B:L,11,FALSE)</f>
        <v>#N/A</v>
      </c>
    </row>
    <row r="356" spans="12:12" x14ac:dyDescent="0.2">
      <c r="L356" s="16" t="e">
        <f>VLOOKUP(B356,'Input - companies list'!B:L,11,FALSE)</f>
        <v>#N/A</v>
      </c>
    </row>
    <row r="357" spans="12:12" x14ac:dyDescent="0.2">
      <c r="L357" s="16" t="e">
        <f>VLOOKUP(B357,'Input - companies list'!B:L,11,FALSE)</f>
        <v>#N/A</v>
      </c>
    </row>
    <row r="358" spans="12:12" x14ac:dyDescent="0.2">
      <c r="L358" s="16" t="e">
        <f>VLOOKUP(B358,'Input - companies list'!B:L,11,FALSE)</f>
        <v>#N/A</v>
      </c>
    </row>
    <row r="359" spans="12:12" x14ac:dyDescent="0.2">
      <c r="L359" s="16" t="e">
        <f>VLOOKUP(B359,'Input - companies list'!B:L,11,FALSE)</f>
        <v>#N/A</v>
      </c>
    </row>
    <row r="360" spans="12:12" x14ac:dyDescent="0.2">
      <c r="L360" s="16" t="e">
        <f>VLOOKUP(B360,'Input - companies list'!B:L,11,FALSE)</f>
        <v>#N/A</v>
      </c>
    </row>
    <row r="361" spans="12:12" x14ac:dyDescent="0.2">
      <c r="L361" s="16" t="e">
        <f>VLOOKUP(B361,'Input - companies list'!B:L,11,FALSE)</f>
        <v>#N/A</v>
      </c>
    </row>
    <row r="362" spans="12:12" x14ac:dyDescent="0.2">
      <c r="L362" s="16" t="e">
        <f>VLOOKUP(B362,'Input - companies list'!B:L,11,FALSE)</f>
        <v>#N/A</v>
      </c>
    </row>
    <row r="363" spans="12:12" x14ac:dyDescent="0.2">
      <c r="L363" s="16" t="e">
        <f>VLOOKUP(B363,'Input - companies list'!B:L,11,FALSE)</f>
        <v>#N/A</v>
      </c>
    </row>
    <row r="364" spans="12:12" x14ac:dyDescent="0.2">
      <c r="L364" s="16" t="e">
        <f>VLOOKUP(B364,'Input - companies list'!B:L,11,FALSE)</f>
        <v>#N/A</v>
      </c>
    </row>
    <row r="365" spans="12:12" x14ac:dyDescent="0.2">
      <c r="L365" s="16" t="e">
        <f>VLOOKUP(B365,'Input - companies list'!B:L,11,FALSE)</f>
        <v>#N/A</v>
      </c>
    </row>
    <row r="366" spans="12:12" x14ac:dyDescent="0.2">
      <c r="L366" s="16" t="e">
        <f>VLOOKUP(B366,'Input - companies list'!B:L,11,FALSE)</f>
        <v>#N/A</v>
      </c>
    </row>
    <row r="367" spans="12:12" x14ac:dyDescent="0.2">
      <c r="L367" s="16" t="e">
        <f>VLOOKUP(B367,'Input - companies list'!B:L,11,FALSE)</f>
        <v>#N/A</v>
      </c>
    </row>
    <row r="368" spans="12:12" x14ac:dyDescent="0.2">
      <c r="L368" s="16" t="e">
        <f>VLOOKUP(B368,'Input - companies list'!B:L,11,FALSE)</f>
        <v>#N/A</v>
      </c>
    </row>
    <row r="369" spans="12:12" x14ac:dyDescent="0.2">
      <c r="L369" s="16" t="e">
        <f>VLOOKUP(B369,'Input - companies list'!B:L,11,FALSE)</f>
        <v>#N/A</v>
      </c>
    </row>
    <row r="370" spans="12:12" x14ac:dyDescent="0.2">
      <c r="L370" s="16" t="e">
        <f>VLOOKUP(B370,'Input - companies list'!B:L,11,FALSE)</f>
        <v>#N/A</v>
      </c>
    </row>
    <row r="371" spans="12:12" x14ac:dyDescent="0.2">
      <c r="L371" s="16" t="e">
        <f>VLOOKUP(B371,'Input - companies list'!B:L,11,FALSE)</f>
        <v>#N/A</v>
      </c>
    </row>
    <row r="372" spans="12:12" x14ac:dyDescent="0.2">
      <c r="L372" s="16" t="e">
        <f>VLOOKUP(B372,'Input - companies list'!B:L,11,FALSE)</f>
        <v>#N/A</v>
      </c>
    </row>
    <row r="373" spans="12:12" x14ac:dyDescent="0.2">
      <c r="L373" s="16" t="e">
        <f>VLOOKUP(B373,'Input - companies list'!B:L,11,FALSE)</f>
        <v>#N/A</v>
      </c>
    </row>
    <row r="374" spans="12:12" x14ac:dyDescent="0.2">
      <c r="L374" s="16" t="e">
        <f>VLOOKUP(B374,'Input - companies list'!B:L,11,FALSE)</f>
        <v>#N/A</v>
      </c>
    </row>
    <row r="375" spans="12:12" x14ac:dyDescent="0.2">
      <c r="L375" s="16" t="e">
        <f>VLOOKUP(B375,'Input - companies list'!B:L,11,FALSE)</f>
        <v>#N/A</v>
      </c>
    </row>
    <row r="376" spans="12:12" x14ac:dyDescent="0.2">
      <c r="L376" s="16" t="e">
        <f>VLOOKUP(B376,'Input - companies list'!B:L,11,FALSE)</f>
        <v>#N/A</v>
      </c>
    </row>
    <row r="377" spans="12:12" x14ac:dyDescent="0.2">
      <c r="L377" s="16" t="e">
        <f>VLOOKUP(B377,'Input - companies list'!B:L,11,FALSE)</f>
        <v>#N/A</v>
      </c>
    </row>
    <row r="378" spans="12:12" x14ac:dyDescent="0.2">
      <c r="L378" s="16" t="e">
        <f>VLOOKUP(B378,'Input - companies list'!B:L,11,FALSE)</f>
        <v>#N/A</v>
      </c>
    </row>
    <row r="379" spans="12:12" x14ac:dyDescent="0.2">
      <c r="L379" s="16" t="e">
        <f>VLOOKUP(B379,'Input - companies list'!B:L,11,FALSE)</f>
        <v>#N/A</v>
      </c>
    </row>
    <row r="380" spans="12:12" x14ac:dyDescent="0.2">
      <c r="L380" s="16" t="e">
        <f>VLOOKUP(B380,'Input - companies list'!B:L,11,FALSE)</f>
        <v>#N/A</v>
      </c>
    </row>
    <row r="381" spans="12:12" x14ac:dyDescent="0.2">
      <c r="L381" s="16" t="e">
        <f>VLOOKUP(B381,'Input - companies list'!B:L,11,FALSE)</f>
        <v>#N/A</v>
      </c>
    </row>
    <row r="382" spans="12:12" x14ac:dyDescent="0.2">
      <c r="L382" s="16" t="e">
        <f>VLOOKUP(B382,'Input - companies list'!B:L,11,FALSE)</f>
        <v>#N/A</v>
      </c>
    </row>
    <row r="383" spans="12:12" x14ac:dyDescent="0.2">
      <c r="L383" s="16" t="e">
        <f>VLOOKUP(B383,'Input - companies list'!B:L,11,FALSE)</f>
        <v>#N/A</v>
      </c>
    </row>
    <row r="384" spans="12:12" x14ac:dyDescent="0.2">
      <c r="L384" s="16" t="e">
        <f>VLOOKUP(B384,'Input - companies list'!B:L,11,FALSE)</f>
        <v>#N/A</v>
      </c>
    </row>
    <row r="385" spans="12:12" x14ac:dyDescent="0.2">
      <c r="L385" s="16" t="e">
        <f>VLOOKUP(B385,'Input - companies list'!B:L,11,FALSE)</f>
        <v>#N/A</v>
      </c>
    </row>
    <row r="386" spans="12:12" x14ac:dyDescent="0.2">
      <c r="L386" s="16" t="e">
        <f>VLOOKUP(B386,'Input - companies list'!B:L,11,FALSE)</f>
        <v>#N/A</v>
      </c>
    </row>
    <row r="387" spans="12:12" x14ac:dyDescent="0.2">
      <c r="L387" s="16" t="e">
        <f>VLOOKUP(B387,'Input - companies list'!B:L,11,FALSE)</f>
        <v>#N/A</v>
      </c>
    </row>
    <row r="388" spans="12:12" x14ac:dyDescent="0.2">
      <c r="L388" s="16" t="e">
        <f>VLOOKUP(B388,'Input - companies list'!B:L,11,FALSE)</f>
        <v>#N/A</v>
      </c>
    </row>
    <row r="389" spans="12:12" x14ac:dyDescent="0.2">
      <c r="L389" s="16" t="e">
        <f>VLOOKUP(B389,'Input - companies list'!B:L,11,FALSE)</f>
        <v>#N/A</v>
      </c>
    </row>
    <row r="390" spans="12:12" x14ac:dyDescent="0.2">
      <c r="L390" s="16" t="e">
        <f>VLOOKUP(B390,'Input - companies list'!B:L,11,FALSE)</f>
        <v>#N/A</v>
      </c>
    </row>
    <row r="391" spans="12:12" x14ac:dyDescent="0.2">
      <c r="L391" s="16" t="e">
        <f>VLOOKUP(B391,'Input - companies list'!B:L,11,FALSE)</f>
        <v>#N/A</v>
      </c>
    </row>
    <row r="392" spans="12:12" x14ac:dyDescent="0.2">
      <c r="L392" s="16" t="e">
        <f>VLOOKUP(B392,'Input - companies list'!B:L,11,FALSE)</f>
        <v>#N/A</v>
      </c>
    </row>
    <row r="393" spans="12:12" x14ac:dyDescent="0.2">
      <c r="L393" s="16" t="e">
        <f>VLOOKUP(B393,'Input - companies list'!B:L,11,FALSE)</f>
        <v>#N/A</v>
      </c>
    </row>
    <row r="394" spans="12:12" x14ac:dyDescent="0.2">
      <c r="L394" s="16" t="e">
        <f>VLOOKUP(B394,'Input - companies list'!B:L,11,FALSE)</f>
        <v>#N/A</v>
      </c>
    </row>
    <row r="395" spans="12:12" x14ac:dyDescent="0.2">
      <c r="L395" s="16" t="e">
        <f>VLOOKUP(B395,'Input - companies list'!B:L,11,FALSE)</f>
        <v>#N/A</v>
      </c>
    </row>
    <row r="396" spans="12:12" x14ac:dyDescent="0.2">
      <c r="L396" s="16" t="e">
        <f>VLOOKUP(B396,'Input - companies list'!B:L,11,FALSE)</f>
        <v>#N/A</v>
      </c>
    </row>
    <row r="397" spans="12:12" x14ac:dyDescent="0.2">
      <c r="L397" s="16" t="e">
        <f>VLOOKUP(B397,'Input - companies list'!B:L,11,FALSE)</f>
        <v>#N/A</v>
      </c>
    </row>
    <row r="398" spans="12:12" x14ac:dyDescent="0.2">
      <c r="L398" s="16" t="e">
        <f>VLOOKUP(B398,'Input - companies list'!B:L,11,FALSE)</f>
        <v>#N/A</v>
      </c>
    </row>
    <row r="399" spans="12:12" x14ac:dyDescent="0.2">
      <c r="L399" s="16" t="e">
        <f>VLOOKUP(B399,'Input - companies list'!B:L,11,FALSE)</f>
        <v>#N/A</v>
      </c>
    </row>
    <row r="400" spans="12:12" x14ac:dyDescent="0.2">
      <c r="L400" s="16" t="e">
        <f>VLOOKUP(B400,'Input - companies list'!B:L,11,FALSE)</f>
        <v>#N/A</v>
      </c>
    </row>
    <row r="401" spans="12:12" x14ac:dyDescent="0.2">
      <c r="L401" s="16" t="e">
        <f>VLOOKUP(B401,'Input - companies list'!B:L,11,FALSE)</f>
        <v>#N/A</v>
      </c>
    </row>
    <row r="402" spans="12:12" x14ac:dyDescent="0.2">
      <c r="L402" s="16" t="e">
        <f>VLOOKUP(B402,'Input - companies list'!B:L,11,FALSE)</f>
        <v>#N/A</v>
      </c>
    </row>
    <row r="403" spans="12:12" x14ac:dyDescent="0.2">
      <c r="L403" s="16" t="e">
        <f>VLOOKUP(B403,'Input - companies list'!B:L,11,FALSE)</f>
        <v>#N/A</v>
      </c>
    </row>
    <row r="404" spans="12:12" x14ac:dyDescent="0.2">
      <c r="L404" s="16" t="e">
        <f>VLOOKUP(B404,'Input - companies list'!B:L,11,FALSE)</f>
        <v>#N/A</v>
      </c>
    </row>
    <row r="405" spans="12:12" x14ac:dyDescent="0.2">
      <c r="L405" s="16" t="e">
        <f>VLOOKUP(B405,'Input - companies list'!B:L,11,FALSE)</f>
        <v>#N/A</v>
      </c>
    </row>
    <row r="406" spans="12:12" x14ac:dyDescent="0.2">
      <c r="L406" s="16" t="e">
        <f>VLOOKUP(B406,'Input - companies list'!B:L,11,FALSE)</f>
        <v>#N/A</v>
      </c>
    </row>
    <row r="407" spans="12:12" x14ac:dyDescent="0.2">
      <c r="L407" s="16" t="e">
        <f>VLOOKUP(B407,'Input - companies list'!B:L,11,FALSE)</f>
        <v>#N/A</v>
      </c>
    </row>
    <row r="408" spans="12:12" x14ac:dyDescent="0.2">
      <c r="L408" s="16" t="e">
        <f>VLOOKUP(B408,'Input - companies list'!B:L,11,FALSE)</f>
        <v>#N/A</v>
      </c>
    </row>
    <row r="409" spans="12:12" x14ac:dyDescent="0.2">
      <c r="L409" s="16" t="e">
        <f>VLOOKUP(B409,'Input - companies list'!B:L,11,FALSE)</f>
        <v>#N/A</v>
      </c>
    </row>
    <row r="410" spans="12:12" x14ac:dyDescent="0.2">
      <c r="L410" s="16" t="e">
        <f>VLOOKUP(B410,'Input - companies list'!B:L,11,FALSE)</f>
        <v>#N/A</v>
      </c>
    </row>
    <row r="411" spans="12:12" x14ac:dyDescent="0.2">
      <c r="L411" s="16" t="e">
        <f>VLOOKUP(B411,'Input - companies list'!B:L,11,FALSE)</f>
        <v>#N/A</v>
      </c>
    </row>
    <row r="412" spans="12:12" x14ac:dyDescent="0.2">
      <c r="L412" s="16" t="e">
        <f>VLOOKUP(B412,'Input - companies list'!B:L,11,FALSE)</f>
        <v>#N/A</v>
      </c>
    </row>
    <row r="413" spans="12:12" x14ac:dyDescent="0.2">
      <c r="L413" s="16" t="e">
        <f>VLOOKUP(B413,'Input - companies list'!B:L,11,FALSE)</f>
        <v>#N/A</v>
      </c>
    </row>
    <row r="414" spans="12:12" x14ac:dyDescent="0.2">
      <c r="L414" s="16" t="e">
        <f>VLOOKUP(B414,'Input - companies list'!B:L,11,FALSE)</f>
        <v>#N/A</v>
      </c>
    </row>
    <row r="415" spans="12:12" x14ac:dyDescent="0.2">
      <c r="L415" s="16" t="e">
        <f>VLOOKUP(B415,'Input - companies list'!B:L,11,FALSE)</f>
        <v>#N/A</v>
      </c>
    </row>
    <row r="416" spans="12:12" x14ac:dyDescent="0.2">
      <c r="L416" s="16" t="e">
        <f>VLOOKUP(B416,'Input - companies list'!B:L,11,FALSE)</f>
        <v>#N/A</v>
      </c>
    </row>
    <row r="417" spans="12:12" x14ac:dyDescent="0.2">
      <c r="L417" s="16" t="e">
        <f>VLOOKUP(B417,'Input - companies list'!B:L,11,FALSE)</f>
        <v>#N/A</v>
      </c>
    </row>
    <row r="418" spans="12:12" x14ac:dyDescent="0.2">
      <c r="L418" s="16" t="e">
        <f>VLOOKUP(B418,'Input - companies list'!B:L,11,FALSE)</f>
        <v>#N/A</v>
      </c>
    </row>
    <row r="419" spans="12:12" x14ac:dyDescent="0.2">
      <c r="L419" s="16" t="e">
        <f>VLOOKUP(B419,'Input - companies list'!B:L,11,FALSE)</f>
        <v>#N/A</v>
      </c>
    </row>
    <row r="420" spans="12:12" x14ac:dyDescent="0.2">
      <c r="L420" s="16" t="e">
        <f>VLOOKUP(B420,'Input - companies list'!B:L,11,FALSE)</f>
        <v>#N/A</v>
      </c>
    </row>
    <row r="421" spans="12:12" x14ac:dyDescent="0.2">
      <c r="L421" s="16" t="e">
        <f>VLOOKUP(B421,'Input - companies list'!B:L,11,FALSE)</f>
        <v>#N/A</v>
      </c>
    </row>
    <row r="422" spans="12:12" x14ac:dyDescent="0.2">
      <c r="L422" s="16" t="e">
        <f>VLOOKUP(B422,'Input - companies list'!B:L,11,FALSE)</f>
        <v>#N/A</v>
      </c>
    </row>
    <row r="423" spans="12:12" x14ac:dyDescent="0.2">
      <c r="L423" s="16" t="e">
        <f>VLOOKUP(B423,'Input - companies list'!B:L,11,FALSE)</f>
        <v>#N/A</v>
      </c>
    </row>
    <row r="424" spans="12:12" x14ac:dyDescent="0.2">
      <c r="L424" s="16" t="e">
        <f>VLOOKUP(B424,'Input - companies list'!B:L,11,FALSE)</f>
        <v>#N/A</v>
      </c>
    </row>
    <row r="425" spans="12:12" x14ac:dyDescent="0.2">
      <c r="L425" s="16" t="e">
        <f>VLOOKUP(B425,'Input - companies list'!B:L,11,FALSE)</f>
        <v>#N/A</v>
      </c>
    </row>
    <row r="426" spans="12:12" x14ac:dyDescent="0.2">
      <c r="L426" s="16" t="e">
        <f>VLOOKUP(B426,'Input - companies list'!B:L,11,FALSE)</f>
        <v>#N/A</v>
      </c>
    </row>
    <row r="427" spans="12:12" x14ac:dyDescent="0.2">
      <c r="L427" s="16" t="e">
        <f>VLOOKUP(B427,'Input - companies list'!B:L,11,FALSE)</f>
        <v>#N/A</v>
      </c>
    </row>
    <row r="428" spans="12:12" x14ac:dyDescent="0.2">
      <c r="L428" s="16" t="e">
        <f>VLOOKUP(B428,'Input - companies list'!B:L,11,FALSE)</f>
        <v>#N/A</v>
      </c>
    </row>
    <row r="429" spans="12:12" x14ac:dyDescent="0.2">
      <c r="L429" s="16" t="e">
        <f>VLOOKUP(B429,'Input - companies list'!B:L,11,FALSE)</f>
        <v>#N/A</v>
      </c>
    </row>
    <row r="430" spans="12:12" x14ac:dyDescent="0.2">
      <c r="L430" s="16" t="e">
        <f>VLOOKUP(B430,'Input - companies list'!B:L,11,FALSE)</f>
        <v>#N/A</v>
      </c>
    </row>
    <row r="431" spans="12:12" x14ac:dyDescent="0.2">
      <c r="L431" s="16" t="e">
        <f>VLOOKUP(B431,'Input - companies list'!B:L,11,FALSE)</f>
        <v>#N/A</v>
      </c>
    </row>
    <row r="432" spans="12:12" x14ac:dyDescent="0.2">
      <c r="L432" s="16" t="e">
        <f>VLOOKUP(B432,'Input - companies list'!B:L,11,FALSE)</f>
        <v>#N/A</v>
      </c>
    </row>
    <row r="433" spans="12:12" x14ac:dyDescent="0.2">
      <c r="L433" s="16" t="e">
        <f>VLOOKUP(B433,'Input - companies list'!B:L,11,FALSE)</f>
        <v>#N/A</v>
      </c>
    </row>
    <row r="434" spans="12:12" x14ac:dyDescent="0.2">
      <c r="L434" s="16" t="e">
        <f>VLOOKUP(B434,'Input - companies list'!B:L,11,FALSE)</f>
        <v>#N/A</v>
      </c>
    </row>
    <row r="435" spans="12:12" x14ac:dyDescent="0.2">
      <c r="L435" s="16" t="e">
        <f>VLOOKUP(B435,'Input - companies list'!B:L,11,FALSE)</f>
        <v>#N/A</v>
      </c>
    </row>
    <row r="436" spans="12:12" x14ac:dyDescent="0.2">
      <c r="L436" s="16" t="e">
        <f>VLOOKUP(B436,'Input - companies list'!B:L,11,FALSE)</f>
        <v>#N/A</v>
      </c>
    </row>
    <row r="437" spans="12:12" x14ac:dyDescent="0.2">
      <c r="L437" s="16" t="e">
        <f>VLOOKUP(B437,'Input - companies list'!B:L,11,FALSE)</f>
        <v>#N/A</v>
      </c>
    </row>
    <row r="438" spans="12:12" x14ac:dyDescent="0.2">
      <c r="L438" s="16" t="e">
        <f>VLOOKUP(B438,'Input - companies list'!B:L,11,FALSE)</f>
        <v>#N/A</v>
      </c>
    </row>
    <row r="439" spans="12:12" x14ac:dyDescent="0.2">
      <c r="L439" s="16" t="e">
        <f>VLOOKUP(B439,'Input - companies list'!B:L,11,FALSE)</f>
        <v>#N/A</v>
      </c>
    </row>
    <row r="440" spans="12:12" x14ac:dyDescent="0.2">
      <c r="L440" s="16" t="e">
        <f>VLOOKUP(B440,'Input - companies list'!B:L,11,FALSE)</f>
        <v>#N/A</v>
      </c>
    </row>
    <row r="441" spans="12:12" x14ac:dyDescent="0.2">
      <c r="L441" s="16" t="e">
        <f>VLOOKUP(B441,'Input - companies list'!B:L,11,FALSE)</f>
        <v>#N/A</v>
      </c>
    </row>
    <row r="442" spans="12:12" x14ac:dyDescent="0.2">
      <c r="L442" s="16" t="e">
        <f>VLOOKUP(B442,'Input - companies list'!B:L,11,FALSE)</f>
        <v>#N/A</v>
      </c>
    </row>
    <row r="443" spans="12:12" x14ac:dyDescent="0.2">
      <c r="L443" s="16" t="e">
        <f>VLOOKUP(B443,'Input - companies list'!B:L,11,FALSE)</f>
        <v>#N/A</v>
      </c>
    </row>
    <row r="444" spans="12:12" x14ac:dyDescent="0.2">
      <c r="L444" s="16" t="e">
        <f>VLOOKUP(B444,'Input - companies list'!B:L,11,FALSE)</f>
        <v>#N/A</v>
      </c>
    </row>
    <row r="445" spans="12:12" x14ac:dyDescent="0.2">
      <c r="L445" s="16" t="e">
        <f>VLOOKUP(B445,'Input - companies list'!B:L,11,FALSE)</f>
        <v>#N/A</v>
      </c>
    </row>
    <row r="446" spans="12:12" x14ac:dyDescent="0.2">
      <c r="L446" s="16" t="e">
        <f>VLOOKUP(B446,'Input - companies list'!B:L,11,FALSE)</f>
        <v>#N/A</v>
      </c>
    </row>
    <row r="447" spans="12:12" x14ac:dyDescent="0.2">
      <c r="L447" s="16" t="e">
        <f>VLOOKUP(B447,'Input - companies list'!B:L,11,FALSE)</f>
        <v>#N/A</v>
      </c>
    </row>
    <row r="448" spans="12:12" x14ac:dyDescent="0.2">
      <c r="L448" s="16" t="e">
        <f>VLOOKUP(B448,'Input - companies list'!B:L,11,FALSE)</f>
        <v>#N/A</v>
      </c>
    </row>
    <row r="449" spans="12:12" x14ac:dyDescent="0.2">
      <c r="L449" s="16" t="e">
        <f>VLOOKUP(B449,'Input - companies list'!B:L,11,FALSE)</f>
        <v>#N/A</v>
      </c>
    </row>
    <row r="450" spans="12:12" x14ac:dyDescent="0.2">
      <c r="L450" s="16" t="e">
        <f>VLOOKUP(B450,'Input - companies list'!B:L,11,FALSE)</f>
        <v>#N/A</v>
      </c>
    </row>
    <row r="451" spans="12:12" x14ac:dyDescent="0.2">
      <c r="L451" s="16" t="e">
        <f>VLOOKUP(B451,'Input - companies list'!B:L,11,FALSE)</f>
        <v>#N/A</v>
      </c>
    </row>
    <row r="452" spans="12:12" x14ac:dyDescent="0.2">
      <c r="L452" s="16" t="e">
        <f>VLOOKUP(B452,'Input - companies list'!B:L,11,FALSE)</f>
        <v>#N/A</v>
      </c>
    </row>
    <row r="453" spans="12:12" x14ac:dyDescent="0.2">
      <c r="L453" s="16" t="e">
        <f>VLOOKUP(B453,'Input - companies list'!B:L,11,FALSE)</f>
        <v>#N/A</v>
      </c>
    </row>
    <row r="454" spans="12:12" x14ac:dyDescent="0.2">
      <c r="L454" s="16" t="e">
        <f>VLOOKUP(B454,'Input - companies list'!B:L,11,FALSE)</f>
        <v>#N/A</v>
      </c>
    </row>
    <row r="455" spans="12:12" x14ac:dyDescent="0.2">
      <c r="L455" s="16" t="e">
        <f>VLOOKUP(B455,'Input - companies list'!B:L,11,FALSE)</f>
        <v>#N/A</v>
      </c>
    </row>
    <row r="456" spans="12:12" x14ac:dyDescent="0.2">
      <c r="L456" s="16" t="e">
        <f>VLOOKUP(B456,'Input - companies list'!B:L,11,FALSE)</f>
        <v>#N/A</v>
      </c>
    </row>
    <row r="457" spans="12:12" x14ac:dyDescent="0.2">
      <c r="L457" s="16" t="e">
        <f>VLOOKUP(B457,'Input - companies list'!B:L,11,FALSE)</f>
        <v>#N/A</v>
      </c>
    </row>
    <row r="458" spans="12:12" x14ac:dyDescent="0.2">
      <c r="L458" s="16" t="e">
        <f>VLOOKUP(B458,'Input - companies list'!B:L,11,FALSE)</f>
        <v>#N/A</v>
      </c>
    </row>
    <row r="459" spans="12:12" x14ac:dyDescent="0.2">
      <c r="L459" s="16" t="e">
        <f>VLOOKUP(B459,'Input - companies list'!B:L,11,FALSE)</f>
        <v>#N/A</v>
      </c>
    </row>
    <row r="460" spans="12:12" x14ac:dyDescent="0.2">
      <c r="L460" s="16" t="e">
        <f>VLOOKUP(B460,'Input - companies list'!B:L,11,FALSE)</f>
        <v>#N/A</v>
      </c>
    </row>
    <row r="461" spans="12:12" x14ac:dyDescent="0.2">
      <c r="L461" s="16" t="e">
        <f>VLOOKUP(B461,'Input - companies list'!B:L,11,FALSE)</f>
        <v>#N/A</v>
      </c>
    </row>
    <row r="462" spans="12:12" x14ac:dyDescent="0.2">
      <c r="L462" s="16" t="e">
        <f>VLOOKUP(B462,'Input - companies list'!B:L,11,FALSE)</f>
        <v>#N/A</v>
      </c>
    </row>
    <row r="463" spans="12:12" x14ac:dyDescent="0.2">
      <c r="L463" s="16" t="e">
        <f>VLOOKUP(B463,'Input - companies list'!B:L,11,FALSE)</f>
        <v>#N/A</v>
      </c>
    </row>
    <row r="464" spans="12:12" x14ac:dyDescent="0.2">
      <c r="L464" s="16" t="e">
        <f>VLOOKUP(B464,'Input - companies list'!B:L,11,FALSE)</f>
        <v>#N/A</v>
      </c>
    </row>
    <row r="465" spans="12:12" x14ac:dyDescent="0.2">
      <c r="L465" s="16" t="e">
        <f>VLOOKUP(B465,'Input - companies list'!B:L,11,FALSE)</f>
        <v>#N/A</v>
      </c>
    </row>
    <row r="466" spans="12:12" x14ac:dyDescent="0.2">
      <c r="L466" s="16" t="e">
        <f>VLOOKUP(B466,'Input - companies list'!B:L,11,FALSE)</f>
        <v>#N/A</v>
      </c>
    </row>
    <row r="467" spans="12:12" x14ac:dyDescent="0.2">
      <c r="L467" s="16" t="e">
        <f>VLOOKUP(B467,'Input - companies list'!B:L,11,FALSE)</f>
        <v>#N/A</v>
      </c>
    </row>
    <row r="468" spans="12:12" x14ac:dyDescent="0.2">
      <c r="L468" s="16" t="e">
        <f>VLOOKUP(B468,'Input - companies list'!B:L,11,FALSE)</f>
        <v>#N/A</v>
      </c>
    </row>
    <row r="469" spans="12:12" x14ac:dyDescent="0.2">
      <c r="L469" s="16" t="e">
        <f>VLOOKUP(B469,'Input - companies list'!B:L,11,FALSE)</f>
        <v>#N/A</v>
      </c>
    </row>
    <row r="470" spans="12:12" x14ac:dyDescent="0.2">
      <c r="L470" s="16" t="e">
        <f>VLOOKUP(B470,'Input - companies list'!B:L,11,FALSE)</f>
        <v>#N/A</v>
      </c>
    </row>
    <row r="471" spans="12:12" x14ac:dyDescent="0.2">
      <c r="L471" s="16" t="e">
        <f>VLOOKUP(B471,'Input - companies list'!B:L,11,FALSE)</f>
        <v>#N/A</v>
      </c>
    </row>
    <row r="472" spans="12:12" x14ac:dyDescent="0.2">
      <c r="L472" s="16" t="e">
        <f>VLOOKUP(B472,'Input - companies list'!B:L,11,FALSE)</f>
        <v>#N/A</v>
      </c>
    </row>
    <row r="473" spans="12:12" x14ac:dyDescent="0.2">
      <c r="L473" s="16" t="e">
        <f>VLOOKUP(B473,'Input - companies list'!B:L,11,FALSE)</f>
        <v>#N/A</v>
      </c>
    </row>
    <row r="474" spans="12:12" x14ac:dyDescent="0.2">
      <c r="L474" s="16" t="e">
        <f>VLOOKUP(B474,'Input - companies list'!B:L,11,FALSE)</f>
        <v>#N/A</v>
      </c>
    </row>
    <row r="475" spans="12:12" x14ac:dyDescent="0.2">
      <c r="L475" s="16" t="e">
        <f>VLOOKUP(B475,'Input - companies list'!B:L,11,FALSE)</f>
        <v>#N/A</v>
      </c>
    </row>
    <row r="476" spans="12:12" x14ac:dyDescent="0.2">
      <c r="L476" s="16" t="e">
        <f>VLOOKUP(B476,'Input - companies list'!B:L,11,FALSE)</f>
        <v>#N/A</v>
      </c>
    </row>
    <row r="477" spans="12:12" x14ac:dyDescent="0.2">
      <c r="L477" s="16" t="e">
        <f>VLOOKUP(B477,'Input - companies list'!B:L,11,FALSE)</f>
        <v>#N/A</v>
      </c>
    </row>
    <row r="478" spans="12:12" x14ac:dyDescent="0.2">
      <c r="L478" s="16" t="e">
        <f>VLOOKUP(B478,'Input - companies list'!B:L,11,FALSE)</f>
        <v>#N/A</v>
      </c>
    </row>
    <row r="479" spans="12:12" x14ac:dyDescent="0.2">
      <c r="L479" s="16" t="e">
        <f>VLOOKUP(B479,'Input - companies list'!B:L,11,FALSE)</f>
        <v>#N/A</v>
      </c>
    </row>
    <row r="480" spans="12:12" x14ac:dyDescent="0.2">
      <c r="L480" s="16" t="e">
        <f>VLOOKUP(B480,'Input - companies list'!B:L,11,FALSE)</f>
        <v>#N/A</v>
      </c>
    </row>
    <row r="481" spans="12:12" x14ac:dyDescent="0.2">
      <c r="L481" s="16" t="e">
        <f>VLOOKUP(B481,'Input - companies list'!B:L,11,FALSE)</f>
        <v>#N/A</v>
      </c>
    </row>
    <row r="482" spans="12:12" x14ac:dyDescent="0.2">
      <c r="L482" s="16" t="e">
        <f>VLOOKUP(B482,'Input - companies list'!B:L,11,FALSE)</f>
        <v>#N/A</v>
      </c>
    </row>
    <row r="483" spans="12:12" x14ac:dyDescent="0.2">
      <c r="L483" s="16" t="e">
        <f>VLOOKUP(B483,'Input - companies list'!B:L,11,FALSE)</f>
        <v>#N/A</v>
      </c>
    </row>
    <row r="484" spans="12:12" x14ac:dyDescent="0.2">
      <c r="L484" s="16" t="e">
        <f>VLOOKUP(B484,'Input - companies list'!B:L,11,FALSE)</f>
        <v>#N/A</v>
      </c>
    </row>
    <row r="485" spans="12:12" x14ac:dyDescent="0.2">
      <c r="L485" s="16" t="e">
        <f>VLOOKUP(B485,'Input - companies list'!B:L,11,FALSE)</f>
        <v>#N/A</v>
      </c>
    </row>
    <row r="486" spans="12:12" x14ac:dyDescent="0.2">
      <c r="L486" s="16" t="e">
        <f>VLOOKUP(B486,'Input - companies list'!B:L,11,FALSE)</f>
        <v>#N/A</v>
      </c>
    </row>
    <row r="487" spans="12:12" x14ac:dyDescent="0.2">
      <c r="L487" s="16" t="e">
        <f>VLOOKUP(B487,'Input - companies list'!B:L,11,FALSE)</f>
        <v>#N/A</v>
      </c>
    </row>
    <row r="488" spans="12:12" x14ac:dyDescent="0.2">
      <c r="L488" s="16" t="e">
        <f>VLOOKUP(B488,'Input - companies list'!B:L,11,FALSE)</f>
        <v>#N/A</v>
      </c>
    </row>
    <row r="489" spans="12:12" x14ac:dyDescent="0.2">
      <c r="L489" s="16" t="e">
        <f>VLOOKUP(B489,'Input - companies list'!B:L,11,FALSE)</f>
        <v>#N/A</v>
      </c>
    </row>
    <row r="490" spans="12:12" x14ac:dyDescent="0.2">
      <c r="L490" s="16" t="e">
        <f>VLOOKUP(B490,'Input - companies list'!B:L,11,FALSE)</f>
        <v>#N/A</v>
      </c>
    </row>
    <row r="491" spans="12:12" x14ac:dyDescent="0.2">
      <c r="L491" s="16" t="e">
        <f>VLOOKUP(B491,'Input - companies list'!B:L,11,FALSE)</f>
        <v>#N/A</v>
      </c>
    </row>
    <row r="492" spans="12:12" x14ac:dyDescent="0.2">
      <c r="L492" s="16" t="e">
        <f>VLOOKUP(B492,'Input - companies list'!B:L,11,FALSE)</f>
        <v>#N/A</v>
      </c>
    </row>
    <row r="493" spans="12:12" x14ac:dyDescent="0.2">
      <c r="L493" s="16" t="e">
        <f>VLOOKUP(B493,'Input - companies list'!B:L,11,FALSE)</f>
        <v>#N/A</v>
      </c>
    </row>
    <row r="494" spans="12:12" x14ac:dyDescent="0.2">
      <c r="L494" s="16" t="e">
        <f>VLOOKUP(B494,'Input - companies list'!B:L,11,FALSE)</f>
        <v>#N/A</v>
      </c>
    </row>
    <row r="495" spans="12:12" x14ac:dyDescent="0.2">
      <c r="L495" s="16" t="e">
        <f>VLOOKUP(B495,'Input - companies list'!B:L,11,FALSE)</f>
        <v>#N/A</v>
      </c>
    </row>
    <row r="496" spans="12:12" x14ac:dyDescent="0.2">
      <c r="L496" s="16" t="e">
        <f>VLOOKUP(B496,'Input - companies list'!B:L,11,FALSE)</f>
        <v>#N/A</v>
      </c>
    </row>
    <row r="497" spans="12:12" x14ac:dyDescent="0.2">
      <c r="L497" s="16" t="e">
        <f>VLOOKUP(B497,'Input - companies list'!B:L,11,FALSE)</f>
        <v>#N/A</v>
      </c>
    </row>
    <row r="498" spans="12:12" x14ac:dyDescent="0.2">
      <c r="L498" s="16" t="e">
        <f>VLOOKUP(B498,'Input - companies list'!B:L,11,FALSE)</f>
        <v>#N/A</v>
      </c>
    </row>
    <row r="499" spans="12:12" x14ac:dyDescent="0.2">
      <c r="L499" s="16" t="e">
        <f>VLOOKUP(B499,'Input - companies list'!B:L,11,FALSE)</f>
        <v>#N/A</v>
      </c>
    </row>
    <row r="500" spans="12:12" x14ac:dyDescent="0.2">
      <c r="L500" s="16" t="e">
        <f>VLOOKUP(B500,'Input - companies list'!B:L,11,FALSE)</f>
        <v>#N/A</v>
      </c>
    </row>
    <row r="501" spans="12:12" x14ac:dyDescent="0.2">
      <c r="L501" s="16" t="e">
        <f>VLOOKUP(B501,'Input - companies list'!B:L,11,FALSE)</f>
        <v>#N/A</v>
      </c>
    </row>
    <row r="502" spans="12:12" x14ac:dyDescent="0.2">
      <c r="L502" s="16" t="e">
        <f>VLOOKUP(B502,'Input - companies list'!B:L,11,FALSE)</f>
        <v>#N/A</v>
      </c>
    </row>
    <row r="503" spans="12:12" x14ac:dyDescent="0.2">
      <c r="L503" s="16" t="e">
        <f>VLOOKUP(B503,'Input - companies list'!B:L,11,FALSE)</f>
        <v>#N/A</v>
      </c>
    </row>
    <row r="504" spans="12:12" x14ac:dyDescent="0.2">
      <c r="L504" s="16" t="e">
        <f>VLOOKUP(B504,'Input - companies list'!B:L,11,FALSE)</f>
        <v>#N/A</v>
      </c>
    </row>
    <row r="505" spans="12:12" x14ac:dyDescent="0.2">
      <c r="L505" s="16" t="e">
        <f>VLOOKUP(B505,'Input - companies list'!B:L,11,FALSE)</f>
        <v>#N/A</v>
      </c>
    </row>
    <row r="506" spans="12:12" x14ac:dyDescent="0.2">
      <c r="L506" s="16" t="e">
        <f>VLOOKUP(B506,'Input - companies list'!B:L,11,FALSE)</f>
        <v>#N/A</v>
      </c>
    </row>
    <row r="507" spans="12:12" x14ac:dyDescent="0.2">
      <c r="L507" s="16" t="e">
        <f>VLOOKUP(B507,'Input - companies list'!B:L,11,FALSE)</f>
        <v>#N/A</v>
      </c>
    </row>
    <row r="508" spans="12:12" x14ac:dyDescent="0.2">
      <c r="L508" s="16" t="e">
        <f>VLOOKUP(B508,'Input - companies list'!B:L,11,FALSE)</f>
        <v>#N/A</v>
      </c>
    </row>
    <row r="509" spans="12:12" x14ac:dyDescent="0.2">
      <c r="L509" s="16" t="e">
        <f>VLOOKUP(B509,'Input - companies list'!B:L,11,FALSE)</f>
        <v>#N/A</v>
      </c>
    </row>
    <row r="510" spans="12:12" x14ac:dyDescent="0.2">
      <c r="L510" s="16" t="e">
        <f>VLOOKUP(B510,'Input - companies list'!B:L,11,FALSE)</f>
        <v>#N/A</v>
      </c>
    </row>
    <row r="511" spans="12:12" x14ac:dyDescent="0.2">
      <c r="L511" s="16" t="e">
        <f>VLOOKUP(B511,'Input - companies list'!B:L,11,FALSE)</f>
        <v>#N/A</v>
      </c>
    </row>
    <row r="512" spans="12:12" x14ac:dyDescent="0.2">
      <c r="L512" s="16" t="e">
        <f>VLOOKUP(B512,'Input - companies list'!B:L,11,FALSE)</f>
        <v>#N/A</v>
      </c>
    </row>
    <row r="513" spans="12:12" x14ac:dyDescent="0.2">
      <c r="L513" s="16" t="e">
        <f>VLOOKUP(B513,'Input - companies list'!B:L,11,FALSE)</f>
        <v>#N/A</v>
      </c>
    </row>
    <row r="514" spans="12:12" x14ac:dyDescent="0.2">
      <c r="L514" s="16" t="e">
        <f>VLOOKUP(B514,'Input - companies list'!B:L,11,FALSE)</f>
        <v>#N/A</v>
      </c>
    </row>
    <row r="515" spans="12:12" x14ac:dyDescent="0.2">
      <c r="L515" s="16" t="e">
        <f>VLOOKUP(B515,'Input - companies list'!B:L,11,FALSE)</f>
        <v>#N/A</v>
      </c>
    </row>
    <row r="516" spans="12:12" x14ac:dyDescent="0.2">
      <c r="L516" s="16" t="e">
        <f>VLOOKUP(B516,'Input - companies list'!B:L,11,FALSE)</f>
        <v>#N/A</v>
      </c>
    </row>
    <row r="517" spans="12:12" x14ac:dyDescent="0.2">
      <c r="L517" s="16" t="e">
        <f>VLOOKUP(B517,'Input - companies list'!B:L,11,FALSE)</f>
        <v>#N/A</v>
      </c>
    </row>
    <row r="518" spans="12:12" x14ac:dyDescent="0.2">
      <c r="L518" s="16" t="e">
        <f>VLOOKUP(B518,'Input - companies list'!B:L,11,FALSE)</f>
        <v>#N/A</v>
      </c>
    </row>
    <row r="519" spans="12:12" x14ac:dyDescent="0.2">
      <c r="L519" s="16" t="e">
        <f>VLOOKUP(B519,'Input - companies list'!B:L,11,FALSE)</f>
        <v>#N/A</v>
      </c>
    </row>
    <row r="520" spans="12:12" x14ac:dyDescent="0.2">
      <c r="L520" s="16" t="e">
        <f>VLOOKUP(B520,'Input - companies list'!B:L,11,FALSE)</f>
        <v>#N/A</v>
      </c>
    </row>
    <row r="521" spans="12:12" x14ac:dyDescent="0.2">
      <c r="L521" s="16" t="e">
        <f>VLOOKUP(B521,'Input - companies list'!B:L,11,FALSE)</f>
        <v>#N/A</v>
      </c>
    </row>
    <row r="522" spans="12:12" x14ac:dyDescent="0.2">
      <c r="L522" s="16" t="e">
        <f>VLOOKUP(B522,'Input - companies list'!B:L,11,FALSE)</f>
        <v>#N/A</v>
      </c>
    </row>
    <row r="523" spans="12:12" x14ac:dyDescent="0.2">
      <c r="L523" s="16" t="e">
        <f>VLOOKUP(B523,'Input - companies list'!B:L,11,FALSE)</f>
        <v>#N/A</v>
      </c>
    </row>
    <row r="524" spans="12:12" x14ac:dyDescent="0.2">
      <c r="L524" s="16" t="e">
        <f>VLOOKUP(B524,'Input - companies list'!B:L,11,FALSE)</f>
        <v>#N/A</v>
      </c>
    </row>
    <row r="525" spans="12:12" x14ac:dyDescent="0.2">
      <c r="L525" s="16" t="e">
        <f>VLOOKUP(B525,'Input - companies list'!B:L,11,FALSE)</f>
        <v>#N/A</v>
      </c>
    </row>
    <row r="526" spans="12:12" x14ac:dyDescent="0.2">
      <c r="L526" s="16" t="e">
        <f>VLOOKUP(B526,'Input - companies list'!B:L,11,FALSE)</f>
        <v>#N/A</v>
      </c>
    </row>
    <row r="527" spans="12:12" x14ac:dyDescent="0.2">
      <c r="L527" s="16" t="e">
        <f>VLOOKUP(B527,'Input - companies list'!B:L,11,FALSE)</f>
        <v>#N/A</v>
      </c>
    </row>
    <row r="528" spans="12:12" x14ac:dyDescent="0.2">
      <c r="L528" s="16" t="e">
        <f>VLOOKUP(B528,'Input - companies list'!B:L,11,FALSE)</f>
        <v>#N/A</v>
      </c>
    </row>
    <row r="529" spans="12:12" x14ac:dyDescent="0.2">
      <c r="L529" s="16" t="e">
        <f>VLOOKUP(B529,'Input - companies list'!B:L,11,FALSE)</f>
        <v>#N/A</v>
      </c>
    </row>
    <row r="530" spans="12:12" x14ac:dyDescent="0.2">
      <c r="L530" s="16" t="e">
        <f>VLOOKUP(B530,'Input - companies list'!B:L,11,FALSE)</f>
        <v>#N/A</v>
      </c>
    </row>
    <row r="531" spans="12:12" x14ac:dyDescent="0.2">
      <c r="L531" s="16" t="e">
        <f>VLOOKUP(B531,'Input - companies list'!B:L,11,FALSE)</f>
        <v>#N/A</v>
      </c>
    </row>
    <row r="532" spans="12:12" x14ac:dyDescent="0.2">
      <c r="L532" s="16" t="e">
        <f>VLOOKUP(B532,'Input - companies list'!B:L,11,FALSE)</f>
        <v>#N/A</v>
      </c>
    </row>
    <row r="533" spans="12:12" x14ac:dyDescent="0.2">
      <c r="L533" s="16" t="e">
        <f>VLOOKUP(B533,'Input - companies list'!B:L,11,FALSE)</f>
        <v>#N/A</v>
      </c>
    </row>
    <row r="534" spans="12:12" x14ac:dyDescent="0.2">
      <c r="L534" s="16" t="e">
        <f>VLOOKUP(B534,'Input - companies list'!B:L,11,FALSE)</f>
        <v>#N/A</v>
      </c>
    </row>
    <row r="535" spans="12:12" x14ac:dyDescent="0.2">
      <c r="L535" s="16" t="e">
        <f>VLOOKUP(B535,'Input - companies list'!B:L,11,FALSE)</f>
        <v>#N/A</v>
      </c>
    </row>
    <row r="536" spans="12:12" x14ac:dyDescent="0.2">
      <c r="L536" s="16" t="e">
        <f>VLOOKUP(B536,'Input - companies list'!B:L,11,FALSE)</f>
        <v>#N/A</v>
      </c>
    </row>
    <row r="537" spans="12:12" x14ac:dyDescent="0.2">
      <c r="L537" s="16" t="e">
        <f>VLOOKUP(B537,'Input - companies list'!B:L,11,FALSE)</f>
        <v>#N/A</v>
      </c>
    </row>
    <row r="538" spans="12:12" x14ac:dyDescent="0.2">
      <c r="L538" s="16" t="e">
        <f>VLOOKUP(B538,'Input - companies list'!B:L,11,FALSE)</f>
        <v>#N/A</v>
      </c>
    </row>
    <row r="539" spans="12:12" x14ac:dyDescent="0.2">
      <c r="L539" s="16" t="e">
        <f>VLOOKUP(B539,'Input - companies list'!B:L,11,FALSE)</f>
        <v>#N/A</v>
      </c>
    </row>
    <row r="540" spans="12:12" x14ac:dyDescent="0.2">
      <c r="L540" s="16" t="e">
        <f>VLOOKUP(B540,'Input - companies list'!B:L,11,FALSE)</f>
        <v>#N/A</v>
      </c>
    </row>
    <row r="541" spans="12:12" x14ac:dyDescent="0.2">
      <c r="L541" s="16" t="e">
        <f>VLOOKUP(B541,'Input - companies list'!B:L,11,FALSE)</f>
        <v>#N/A</v>
      </c>
    </row>
    <row r="542" spans="12:12" x14ac:dyDescent="0.2">
      <c r="L542" s="16" t="e">
        <f>VLOOKUP(B542,'Input - companies list'!B:L,11,FALSE)</f>
        <v>#N/A</v>
      </c>
    </row>
    <row r="543" spans="12:12" x14ac:dyDescent="0.2">
      <c r="L543" s="16" t="e">
        <f>VLOOKUP(B543,'Input - companies list'!B:L,11,FALSE)</f>
        <v>#N/A</v>
      </c>
    </row>
    <row r="544" spans="12:12" x14ac:dyDescent="0.2">
      <c r="L544" s="16" t="e">
        <f>VLOOKUP(B544,'Input - companies list'!B:L,11,FALSE)</f>
        <v>#N/A</v>
      </c>
    </row>
    <row r="545" spans="12:12" x14ac:dyDescent="0.2">
      <c r="L545" s="16" t="e">
        <f>VLOOKUP(B545,'Input - companies list'!B:L,11,FALSE)</f>
        <v>#N/A</v>
      </c>
    </row>
    <row r="546" spans="12:12" x14ac:dyDescent="0.2">
      <c r="L546" s="16" t="e">
        <f>VLOOKUP(B546,'Input - companies list'!B:L,11,FALSE)</f>
        <v>#N/A</v>
      </c>
    </row>
    <row r="547" spans="12:12" x14ac:dyDescent="0.2">
      <c r="L547" s="16" t="e">
        <f>VLOOKUP(B547,'Input - companies list'!B:L,11,FALSE)</f>
        <v>#N/A</v>
      </c>
    </row>
    <row r="548" spans="12:12" x14ac:dyDescent="0.2">
      <c r="L548" s="16" t="e">
        <f>VLOOKUP(B548,'Input - companies list'!B:L,11,FALSE)</f>
        <v>#N/A</v>
      </c>
    </row>
    <row r="549" spans="12:12" x14ac:dyDescent="0.2">
      <c r="L549" s="16" t="e">
        <f>VLOOKUP(B549,'Input - companies list'!B:L,11,FALSE)</f>
        <v>#N/A</v>
      </c>
    </row>
    <row r="550" spans="12:12" x14ac:dyDescent="0.2">
      <c r="L550" s="16" t="e">
        <f>VLOOKUP(B550,'Input - companies list'!B:L,11,FALSE)</f>
        <v>#N/A</v>
      </c>
    </row>
    <row r="551" spans="12:12" x14ac:dyDescent="0.2">
      <c r="L551" s="16" t="e">
        <f>VLOOKUP(B551,'Input - companies list'!B:L,11,FALSE)</f>
        <v>#N/A</v>
      </c>
    </row>
    <row r="552" spans="12:12" x14ac:dyDescent="0.2">
      <c r="L552" s="16" t="e">
        <f>VLOOKUP(B552,'Input - companies list'!B:L,11,FALSE)</f>
        <v>#N/A</v>
      </c>
    </row>
    <row r="553" spans="12:12" x14ac:dyDescent="0.2">
      <c r="L553" s="16" t="e">
        <f>VLOOKUP(B553,'Input - companies list'!B:L,11,FALSE)</f>
        <v>#N/A</v>
      </c>
    </row>
    <row r="554" spans="12:12" x14ac:dyDescent="0.2">
      <c r="L554" s="16" t="e">
        <f>VLOOKUP(B554,'Input - companies list'!B:L,11,FALSE)</f>
        <v>#N/A</v>
      </c>
    </row>
    <row r="555" spans="12:12" x14ac:dyDescent="0.2">
      <c r="L555" s="16" t="e">
        <f>VLOOKUP(B555,'Input - companies list'!B:L,11,FALSE)</f>
        <v>#N/A</v>
      </c>
    </row>
    <row r="556" spans="12:12" x14ac:dyDescent="0.2">
      <c r="L556" s="16" t="e">
        <f>VLOOKUP(B556,'Input - companies list'!B:L,11,FALSE)</f>
        <v>#N/A</v>
      </c>
    </row>
    <row r="557" spans="12:12" x14ac:dyDescent="0.2">
      <c r="L557" s="16" t="e">
        <f>VLOOKUP(B557,'Input - companies list'!B:L,11,FALSE)</f>
        <v>#N/A</v>
      </c>
    </row>
    <row r="558" spans="12:12" x14ac:dyDescent="0.2">
      <c r="L558" s="16" t="e">
        <f>VLOOKUP(B558,'Input - companies list'!B:L,11,FALSE)</f>
        <v>#N/A</v>
      </c>
    </row>
    <row r="559" spans="12:12" x14ac:dyDescent="0.2">
      <c r="L559" s="16" t="e">
        <f>VLOOKUP(B559,'Input - companies list'!B:L,11,FALSE)</f>
        <v>#N/A</v>
      </c>
    </row>
    <row r="560" spans="12:12" x14ac:dyDescent="0.2">
      <c r="L560" s="16" t="e">
        <f>VLOOKUP(B560,'Input - companies list'!B:L,11,FALSE)</f>
        <v>#N/A</v>
      </c>
    </row>
    <row r="561" spans="12:12" x14ac:dyDescent="0.2">
      <c r="L561" s="16" t="e">
        <f>VLOOKUP(B561,'Input - companies list'!B:L,11,FALSE)</f>
        <v>#N/A</v>
      </c>
    </row>
    <row r="562" spans="12:12" x14ac:dyDescent="0.2">
      <c r="L562" s="16" t="e">
        <f>VLOOKUP(B562,'Input - companies list'!B:L,11,FALSE)</f>
        <v>#N/A</v>
      </c>
    </row>
    <row r="563" spans="12:12" x14ac:dyDescent="0.2">
      <c r="L563" s="16" t="e">
        <f>VLOOKUP(B563,'Input - companies list'!B:L,11,FALSE)</f>
        <v>#N/A</v>
      </c>
    </row>
    <row r="564" spans="12:12" x14ac:dyDescent="0.2">
      <c r="L564" s="16" t="e">
        <f>VLOOKUP(B564,'Input - companies list'!B:L,11,FALSE)</f>
        <v>#N/A</v>
      </c>
    </row>
    <row r="565" spans="12:12" x14ac:dyDescent="0.2">
      <c r="L565" s="16" t="e">
        <f>VLOOKUP(B565,'Input - companies list'!B:L,11,FALSE)</f>
        <v>#N/A</v>
      </c>
    </row>
    <row r="566" spans="12:12" x14ac:dyDescent="0.2">
      <c r="L566" s="16" t="e">
        <f>VLOOKUP(B566,'Input - companies list'!B:L,11,FALSE)</f>
        <v>#N/A</v>
      </c>
    </row>
    <row r="567" spans="12:12" x14ac:dyDescent="0.2">
      <c r="L567" s="16" t="e">
        <f>VLOOKUP(B567,'Input - companies list'!B:L,11,FALSE)</f>
        <v>#N/A</v>
      </c>
    </row>
    <row r="568" spans="12:12" x14ac:dyDescent="0.2">
      <c r="L568" s="16" t="e">
        <f>VLOOKUP(B568,'Input - companies list'!B:L,11,FALSE)</f>
        <v>#N/A</v>
      </c>
    </row>
    <row r="569" spans="12:12" x14ac:dyDescent="0.2">
      <c r="L569" s="16" t="e">
        <f>VLOOKUP(B569,'Input - companies list'!B:L,11,FALSE)</f>
        <v>#N/A</v>
      </c>
    </row>
    <row r="570" spans="12:12" x14ac:dyDescent="0.2">
      <c r="L570" s="16" t="e">
        <f>VLOOKUP(B570,'Input - companies list'!B:L,11,FALSE)</f>
        <v>#N/A</v>
      </c>
    </row>
    <row r="571" spans="12:12" x14ac:dyDescent="0.2">
      <c r="L571" s="16" t="e">
        <f>VLOOKUP(B571,'Input - companies list'!B:L,11,FALSE)</f>
        <v>#N/A</v>
      </c>
    </row>
    <row r="572" spans="12:12" x14ac:dyDescent="0.2">
      <c r="L572" s="16" t="e">
        <f>VLOOKUP(B572,'Input - companies list'!B:L,11,FALSE)</f>
        <v>#N/A</v>
      </c>
    </row>
    <row r="573" spans="12:12" x14ac:dyDescent="0.2">
      <c r="L573" s="16" t="e">
        <f>VLOOKUP(B573,'Input - companies list'!B:L,11,FALSE)</f>
        <v>#N/A</v>
      </c>
    </row>
    <row r="574" spans="12:12" x14ac:dyDescent="0.2">
      <c r="L574" s="16" t="e">
        <f>VLOOKUP(B574,'Input - companies list'!B:L,11,FALSE)</f>
        <v>#N/A</v>
      </c>
    </row>
    <row r="575" spans="12:12" x14ac:dyDescent="0.2">
      <c r="L575" s="16" t="e">
        <f>VLOOKUP(B575,'Input - companies list'!B:L,11,FALSE)</f>
        <v>#N/A</v>
      </c>
    </row>
    <row r="576" spans="12:12" x14ac:dyDescent="0.2">
      <c r="L576" s="16" t="e">
        <f>VLOOKUP(B576,'Input - companies list'!B:L,11,FALSE)</f>
        <v>#N/A</v>
      </c>
    </row>
    <row r="577" spans="12:12" x14ac:dyDescent="0.2">
      <c r="L577" s="16" t="e">
        <f>VLOOKUP(B577,'Input - companies list'!B:L,11,FALSE)</f>
        <v>#N/A</v>
      </c>
    </row>
    <row r="578" spans="12:12" x14ac:dyDescent="0.2">
      <c r="L578" s="16" t="e">
        <f>VLOOKUP(B578,'Input - companies list'!B:L,11,FALSE)</f>
        <v>#N/A</v>
      </c>
    </row>
    <row r="579" spans="12:12" x14ac:dyDescent="0.2">
      <c r="L579" s="16" t="e">
        <f>VLOOKUP(B579,'Input - companies list'!B:L,11,FALSE)</f>
        <v>#N/A</v>
      </c>
    </row>
    <row r="580" spans="12:12" x14ac:dyDescent="0.2">
      <c r="L580" s="16" t="e">
        <f>VLOOKUP(B580,'Input - companies list'!B:L,11,FALSE)</f>
        <v>#N/A</v>
      </c>
    </row>
    <row r="581" spans="12:12" x14ac:dyDescent="0.2">
      <c r="L581" s="16" t="e">
        <f>VLOOKUP(B581,'Input - companies list'!B:L,11,FALSE)</f>
        <v>#N/A</v>
      </c>
    </row>
    <row r="582" spans="12:12" x14ac:dyDescent="0.2">
      <c r="L582" s="16" t="e">
        <f>VLOOKUP(B582,'Input - companies list'!B:L,11,FALSE)</f>
        <v>#N/A</v>
      </c>
    </row>
    <row r="583" spans="12:12" x14ac:dyDescent="0.2">
      <c r="L583" s="16" t="e">
        <f>VLOOKUP(B583,'Input - companies list'!B:L,11,FALSE)</f>
        <v>#N/A</v>
      </c>
    </row>
    <row r="584" spans="12:12" x14ac:dyDescent="0.2">
      <c r="L584" s="16" t="e">
        <f>VLOOKUP(B584,'Input - companies list'!B:L,11,FALSE)</f>
        <v>#N/A</v>
      </c>
    </row>
    <row r="585" spans="12:12" x14ac:dyDescent="0.2">
      <c r="L585" s="16" t="e">
        <f>VLOOKUP(B585,'Input - companies list'!B:L,11,FALSE)</f>
        <v>#N/A</v>
      </c>
    </row>
    <row r="586" spans="12:12" x14ac:dyDescent="0.2">
      <c r="L586" s="16" t="e">
        <f>VLOOKUP(B586,'Input - companies list'!B:L,11,FALSE)</f>
        <v>#N/A</v>
      </c>
    </row>
    <row r="587" spans="12:12" x14ac:dyDescent="0.2">
      <c r="L587" s="16" t="e">
        <f>VLOOKUP(B587,'Input - companies list'!B:L,11,FALSE)</f>
        <v>#N/A</v>
      </c>
    </row>
    <row r="588" spans="12:12" x14ac:dyDescent="0.2">
      <c r="L588" s="16" t="e">
        <f>VLOOKUP(B588,'Input - companies list'!B:L,11,FALSE)</f>
        <v>#N/A</v>
      </c>
    </row>
    <row r="589" spans="12:12" x14ac:dyDescent="0.2">
      <c r="L589" s="16" t="e">
        <f>VLOOKUP(B589,'Input - companies list'!B:L,11,FALSE)</f>
        <v>#N/A</v>
      </c>
    </row>
    <row r="590" spans="12:12" x14ac:dyDescent="0.2">
      <c r="L590" s="16" t="e">
        <f>VLOOKUP(B590,'Input - companies list'!B:L,11,FALSE)</f>
        <v>#N/A</v>
      </c>
    </row>
    <row r="591" spans="12:12" x14ac:dyDescent="0.2">
      <c r="L591" s="16" t="e">
        <f>VLOOKUP(B591,'Input - companies list'!B:L,11,FALSE)</f>
        <v>#N/A</v>
      </c>
    </row>
    <row r="592" spans="12:12" x14ac:dyDescent="0.2">
      <c r="L592" s="16" t="e">
        <f>VLOOKUP(B592,'Input - companies list'!B:L,11,FALSE)</f>
        <v>#N/A</v>
      </c>
    </row>
    <row r="593" spans="12:12" x14ac:dyDescent="0.2">
      <c r="L593" s="16" t="e">
        <f>VLOOKUP(B593,'Input - companies list'!B:L,11,FALSE)</f>
        <v>#N/A</v>
      </c>
    </row>
    <row r="594" spans="12:12" x14ac:dyDescent="0.2">
      <c r="L594" s="16" t="e">
        <f>VLOOKUP(B594,'Input - companies list'!B:L,11,FALSE)</f>
        <v>#N/A</v>
      </c>
    </row>
    <row r="595" spans="12:12" x14ac:dyDescent="0.2">
      <c r="L595" s="16" t="e">
        <f>VLOOKUP(B595,'Input - companies list'!B:L,11,FALSE)</f>
        <v>#N/A</v>
      </c>
    </row>
    <row r="596" spans="12:12" x14ac:dyDescent="0.2">
      <c r="L596" s="16" t="e">
        <f>VLOOKUP(B596,'Input - companies list'!B:L,11,FALSE)</f>
        <v>#N/A</v>
      </c>
    </row>
    <row r="597" spans="12:12" x14ac:dyDescent="0.2">
      <c r="L597" s="16" t="e">
        <f>VLOOKUP(B597,'Input - companies list'!B:L,11,FALSE)</f>
        <v>#N/A</v>
      </c>
    </row>
    <row r="598" spans="12:12" x14ac:dyDescent="0.2">
      <c r="L598" s="16" t="e">
        <f>VLOOKUP(B598,'Input - companies list'!B:L,11,FALSE)</f>
        <v>#N/A</v>
      </c>
    </row>
    <row r="599" spans="12:12" x14ac:dyDescent="0.2">
      <c r="L599" s="16" t="e">
        <f>VLOOKUP(B599,'Input - companies list'!B:L,11,FALSE)</f>
        <v>#N/A</v>
      </c>
    </row>
    <row r="600" spans="12:12" x14ac:dyDescent="0.2">
      <c r="L600" s="16" t="e">
        <f>VLOOKUP(B600,'Input - companies list'!B:L,11,FALSE)</f>
        <v>#N/A</v>
      </c>
    </row>
    <row r="601" spans="12:12" x14ac:dyDescent="0.2">
      <c r="L601" s="16" t="e">
        <f>VLOOKUP(B601,'Input - companies list'!B:L,11,FALSE)</f>
        <v>#N/A</v>
      </c>
    </row>
    <row r="602" spans="12:12" x14ac:dyDescent="0.2">
      <c r="L602" s="16" t="e">
        <f>VLOOKUP(B602,'Input - companies list'!B:L,11,FALSE)</f>
        <v>#N/A</v>
      </c>
    </row>
    <row r="603" spans="12:12" x14ac:dyDescent="0.2">
      <c r="L603" s="16" t="e">
        <f>VLOOKUP(B603,'Input - companies list'!B:L,11,FALSE)</f>
        <v>#N/A</v>
      </c>
    </row>
    <row r="604" spans="12:12" x14ac:dyDescent="0.2">
      <c r="L604" s="16" t="e">
        <f>VLOOKUP(B604,'Input - companies list'!B:L,11,FALSE)</f>
        <v>#N/A</v>
      </c>
    </row>
    <row r="605" spans="12:12" x14ac:dyDescent="0.2">
      <c r="L605" s="16" t="e">
        <f>VLOOKUP(B605,'Input - companies list'!B:L,11,FALSE)</f>
        <v>#N/A</v>
      </c>
    </row>
    <row r="606" spans="12:12" x14ac:dyDescent="0.2">
      <c r="L606" s="16" t="e">
        <f>VLOOKUP(B606,'Input - companies list'!B:L,11,FALSE)</f>
        <v>#N/A</v>
      </c>
    </row>
    <row r="607" spans="12:12" x14ac:dyDescent="0.2">
      <c r="L607" s="16" t="e">
        <f>VLOOKUP(B607,'Input - companies list'!B:L,11,FALSE)</f>
        <v>#N/A</v>
      </c>
    </row>
    <row r="608" spans="12:12" x14ac:dyDescent="0.2">
      <c r="L608" s="16" t="e">
        <f>VLOOKUP(B608,'Input - companies list'!B:L,11,FALSE)</f>
        <v>#N/A</v>
      </c>
    </row>
    <row r="609" spans="12:12" x14ac:dyDescent="0.2">
      <c r="L609" s="16" t="e">
        <f>VLOOKUP(B609,'Input - companies list'!B:L,11,FALSE)</f>
        <v>#N/A</v>
      </c>
    </row>
    <row r="610" spans="12:12" x14ac:dyDescent="0.2">
      <c r="L610" s="16" t="e">
        <f>VLOOKUP(B610,'Input - companies list'!B:L,11,FALSE)</f>
        <v>#N/A</v>
      </c>
    </row>
    <row r="611" spans="12:12" x14ac:dyDescent="0.2">
      <c r="L611" s="16" t="e">
        <f>VLOOKUP(B611,'Input - companies list'!B:L,11,FALSE)</f>
        <v>#N/A</v>
      </c>
    </row>
    <row r="612" spans="12:12" x14ac:dyDescent="0.2">
      <c r="L612" s="16" t="e">
        <f>VLOOKUP(B612,'Input - companies list'!B:L,11,FALSE)</f>
        <v>#N/A</v>
      </c>
    </row>
    <row r="613" spans="12:12" x14ac:dyDescent="0.2">
      <c r="L613" s="16" t="e">
        <f>VLOOKUP(B613,'Input - companies list'!B:L,11,FALSE)</f>
        <v>#N/A</v>
      </c>
    </row>
    <row r="614" spans="12:12" x14ac:dyDescent="0.2">
      <c r="L614" s="16" t="e">
        <f>VLOOKUP(B614,'Input - companies list'!B:L,11,FALSE)</f>
        <v>#N/A</v>
      </c>
    </row>
    <row r="615" spans="12:12" x14ac:dyDescent="0.2">
      <c r="L615" s="16" t="e">
        <f>VLOOKUP(B615,'Input - companies list'!B:L,11,FALSE)</f>
        <v>#N/A</v>
      </c>
    </row>
    <row r="616" spans="12:12" x14ac:dyDescent="0.2">
      <c r="L616" s="16" t="e">
        <f>VLOOKUP(B616,'Input - companies list'!B:L,11,FALSE)</f>
        <v>#N/A</v>
      </c>
    </row>
    <row r="617" spans="12:12" x14ac:dyDescent="0.2">
      <c r="L617" s="16" t="e">
        <f>VLOOKUP(B617,'Input - companies list'!B:L,11,FALSE)</f>
        <v>#N/A</v>
      </c>
    </row>
    <row r="618" spans="12:12" x14ac:dyDescent="0.2">
      <c r="L618" s="16" t="e">
        <f>VLOOKUP(B618,'Input - companies list'!B:L,11,FALSE)</f>
        <v>#N/A</v>
      </c>
    </row>
    <row r="619" spans="12:12" x14ac:dyDescent="0.2">
      <c r="L619" s="16" t="e">
        <f>VLOOKUP(B619,'Input - companies list'!B:L,11,FALSE)</f>
        <v>#N/A</v>
      </c>
    </row>
    <row r="620" spans="12:12" x14ac:dyDescent="0.2">
      <c r="L620" s="16" t="e">
        <f>VLOOKUP(B620,'Input - companies list'!B:L,11,FALSE)</f>
        <v>#N/A</v>
      </c>
    </row>
    <row r="621" spans="12:12" x14ac:dyDescent="0.2">
      <c r="L621" s="16" t="e">
        <f>VLOOKUP(B621,'Input - companies list'!B:L,11,FALSE)</f>
        <v>#N/A</v>
      </c>
    </row>
    <row r="622" spans="12:12" x14ac:dyDescent="0.2">
      <c r="L622" s="16" t="e">
        <f>VLOOKUP(B622,'Input - companies list'!B:L,11,FALSE)</f>
        <v>#N/A</v>
      </c>
    </row>
    <row r="623" spans="12:12" x14ac:dyDescent="0.2">
      <c r="L623" s="16" t="e">
        <f>VLOOKUP(B623,'Input - companies list'!B:L,11,FALSE)</f>
        <v>#N/A</v>
      </c>
    </row>
    <row r="624" spans="12:12" x14ac:dyDescent="0.2">
      <c r="L624" s="16" t="e">
        <f>VLOOKUP(B624,'Input - companies list'!B:L,11,FALSE)</f>
        <v>#N/A</v>
      </c>
    </row>
    <row r="625" spans="12:12" x14ac:dyDescent="0.2">
      <c r="L625" s="16" t="e">
        <f>VLOOKUP(B625,'Input - companies list'!B:L,11,FALSE)</f>
        <v>#N/A</v>
      </c>
    </row>
    <row r="626" spans="12:12" x14ac:dyDescent="0.2">
      <c r="L626" s="16" t="e">
        <f>VLOOKUP(B626,'Input - companies list'!B:L,11,FALSE)</f>
        <v>#N/A</v>
      </c>
    </row>
    <row r="627" spans="12:12" x14ac:dyDescent="0.2">
      <c r="L627" s="16" t="e">
        <f>VLOOKUP(B627,'Input - companies list'!B:L,11,FALSE)</f>
        <v>#N/A</v>
      </c>
    </row>
    <row r="628" spans="12:12" x14ac:dyDescent="0.2">
      <c r="L628" s="16" t="e">
        <f>VLOOKUP(B628,'Input - companies list'!B:L,11,FALSE)</f>
        <v>#N/A</v>
      </c>
    </row>
    <row r="629" spans="12:12" x14ac:dyDescent="0.2">
      <c r="L629" s="16" t="e">
        <f>VLOOKUP(B629,'Input - companies list'!B:L,11,FALSE)</f>
        <v>#N/A</v>
      </c>
    </row>
    <row r="630" spans="12:12" x14ac:dyDescent="0.2">
      <c r="L630" s="16" t="e">
        <f>VLOOKUP(B630,'Input - companies list'!B:L,11,FALSE)</f>
        <v>#N/A</v>
      </c>
    </row>
    <row r="631" spans="12:12" x14ac:dyDescent="0.2">
      <c r="L631" s="16" t="e">
        <f>VLOOKUP(B631,'Input - companies list'!B:L,11,FALSE)</f>
        <v>#N/A</v>
      </c>
    </row>
    <row r="632" spans="12:12" x14ac:dyDescent="0.2">
      <c r="L632" s="16" t="e">
        <f>VLOOKUP(B632,'Input - companies list'!B:L,11,FALSE)</f>
        <v>#N/A</v>
      </c>
    </row>
    <row r="633" spans="12:12" x14ac:dyDescent="0.2">
      <c r="L633" s="16" t="e">
        <f>VLOOKUP(B633,'Input - companies list'!B:L,11,FALSE)</f>
        <v>#N/A</v>
      </c>
    </row>
    <row r="634" spans="12:12" x14ac:dyDescent="0.2">
      <c r="L634" s="16" t="e">
        <f>VLOOKUP(B634,'Input - companies list'!B:L,11,FALSE)</f>
        <v>#N/A</v>
      </c>
    </row>
    <row r="635" spans="12:12" x14ac:dyDescent="0.2">
      <c r="L635" s="16" t="e">
        <f>VLOOKUP(B635,'Input - companies list'!B:L,11,FALSE)</f>
        <v>#N/A</v>
      </c>
    </row>
    <row r="636" spans="12:12" x14ac:dyDescent="0.2">
      <c r="L636" s="16" t="e">
        <f>VLOOKUP(B636,'Input - companies list'!B:L,11,FALSE)</f>
        <v>#N/A</v>
      </c>
    </row>
    <row r="637" spans="12:12" x14ac:dyDescent="0.2">
      <c r="L637" s="16" t="e">
        <f>VLOOKUP(B637,'Input - companies list'!B:L,11,FALSE)</f>
        <v>#N/A</v>
      </c>
    </row>
    <row r="638" spans="12:12" x14ac:dyDescent="0.2">
      <c r="L638" s="16" t="e">
        <f>VLOOKUP(B638,'Input - companies list'!B:L,11,FALSE)</f>
        <v>#N/A</v>
      </c>
    </row>
    <row r="639" spans="12:12" x14ac:dyDescent="0.2">
      <c r="L639" s="16" t="e">
        <f>VLOOKUP(B639,'Input - companies list'!B:L,11,FALSE)</f>
        <v>#N/A</v>
      </c>
    </row>
    <row r="640" spans="12:12" x14ac:dyDescent="0.2">
      <c r="L640" s="16" t="e">
        <f>VLOOKUP(B640,'Input - companies list'!B:L,11,FALSE)</f>
        <v>#N/A</v>
      </c>
    </row>
    <row r="641" spans="12:12" x14ac:dyDescent="0.2">
      <c r="L641" s="16" t="e">
        <f>VLOOKUP(B641,'Input - companies list'!B:L,11,FALSE)</f>
        <v>#N/A</v>
      </c>
    </row>
    <row r="642" spans="12:12" x14ac:dyDescent="0.2">
      <c r="L642" s="16" t="e">
        <f>VLOOKUP(B642,'Input - companies list'!B:L,11,FALSE)</f>
        <v>#N/A</v>
      </c>
    </row>
    <row r="643" spans="12:12" x14ac:dyDescent="0.2">
      <c r="L643" s="16" t="e">
        <f>VLOOKUP(B643,'Input - companies list'!B:L,11,FALSE)</f>
        <v>#N/A</v>
      </c>
    </row>
    <row r="644" spans="12:12" x14ac:dyDescent="0.2">
      <c r="L644" s="16" t="e">
        <f>VLOOKUP(B644,'Input - companies list'!B:L,11,FALSE)</f>
        <v>#N/A</v>
      </c>
    </row>
    <row r="645" spans="12:12" x14ac:dyDescent="0.2">
      <c r="L645" s="16" t="e">
        <f>VLOOKUP(B645,'Input - companies list'!B:L,11,FALSE)</f>
        <v>#N/A</v>
      </c>
    </row>
    <row r="646" spans="12:12" x14ac:dyDescent="0.2">
      <c r="L646" s="16" t="e">
        <f>VLOOKUP(B646,'Input - companies list'!B:L,11,FALSE)</f>
        <v>#N/A</v>
      </c>
    </row>
    <row r="647" spans="12:12" x14ac:dyDescent="0.2">
      <c r="L647" s="16" t="e">
        <f>VLOOKUP(B647,'Input - companies list'!B:L,11,FALSE)</f>
        <v>#N/A</v>
      </c>
    </row>
    <row r="648" spans="12:12" x14ac:dyDescent="0.2">
      <c r="L648" s="16" t="e">
        <f>VLOOKUP(B648,'Input - companies list'!B:L,11,FALSE)</f>
        <v>#N/A</v>
      </c>
    </row>
    <row r="649" spans="12:12" x14ac:dyDescent="0.2">
      <c r="L649" s="16" t="e">
        <f>VLOOKUP(B649,'Input - companies list'!B:L,11,FALSE)</f>
        <v>#N/A</v>
      </c>
    </row>
    <row r="650" spans="12:12" x14ac:dyDescent="0.2">
      <c r="L650" s="16" t="e">
        <f>VLOOKUP(B650,'Input - companies list'!B:L,11,FALSE)</f>
        <v>#N/A</v>
      </c>
    </row>
    <row r="651" spans="12:12" x14ac:dyDescent="0.2">
      <c r="L651" s="16" t="e">
        <f>VLOOKUP(B651,'Input - companies list'!B:L,11,FALSE)</f>
        <v>#N/A</v>
      </c>
    </row>
    <row r="652" spans="12:12" x14ac:dyDescent="0.2">
      <c r="L652" s="16" t="e">
        <f>VLOOKUP(B652,'Input - companies list'!B:L,11,FALSE)</f>
        <v>#N/A</v>
      </c>
    </row>
    <row r="653" spans="12:12" x14ac:dyDescent="0.2">
      <c r="L653" s="16" t="e">
        <f>VLOOKUP(B653,'Input - companies list'!B:L,11,FALSE)</f>
        <v>#N/A</v>
      </c>
    </row>
    <row r="654" spans="12:12" x14ac:dyDescent="0.2">
      <c r="L654" s="16" t="e">
        <f>VLOOKUP(B654,'Input - companies list'!B:L,11,FALSE)</f>
        <v>#N/A</v>
      </c>
    </row>
    <row r="655" spans="12:12" x14ac:dyDescent="0.2">
      <c r="L655" s="16" t="e">
        <f>VLOOKUP(B655,'Input - companies list'!B:L,11,FALSE)</f>
        <v>#N/A</v>
      </c>
    </row>
    <row r="656" spans="12:12" x14ac:dyDescent="0.2">
      <c r="L656" s="16" t="e">
        <f>VLOOKUP(B656,'Input - companies list'!B:L,11,FALSE)</f>
        <v>#N/A</v>
      </c>
    </row>
    <row r="657" spans="12:12" x14ac:dyDescent="0.2">
      <c r="L657" s="16" t="e">
        <f>VLOOKUP(B657,'Input - companies list'!B:L,11,FALSE)</f>
        <v>#N/A</v>
      </c>
    </row>
    <row r="658" spans="12:12" x14ac:dyDescent="0.2">
      <c r="L658" s="16" t="e">
        <f>VLOOKUP(B658,'Input - companies list'!B:L,11,FALSE)</f>
        <v>#N/A</v>
      </c>
    </row>
    <row r="659" spans="12:12" x14ac:dyDescent="0.2">
      <c r="L659" s="16" t="e">
        <f>VLOOKUP(B659,'Input - companies list'!B:L,11,FALSE)</f>
        <v>#N/A</v>
      </c>
    </row>
    <row r="660" spans="12:12" x14ac:dyDescent="0.2">
      <c r="L660" s="16" t="e">
        <f>VLOOKUP(B660,'Input - companies list'!B:L,11,FALSE)</f>
        <v>#N/A</v>
      </c>
    </row>
    <row r="661" spans="12:12" x14ac:dyDescent="0.2">
      <c r="L661" s="16" t="e">
        <f>VLOOKUP(B661,'Input - companies list'!B:L,11,FALSE)</f>
        <v>#N/A</v>
      </c>
    </row>
    <row r="662" spans="12:12" x14ac:dyDescent="0.2">
      <c r="L662" s="16" t="e">
        <f>VLOOKUP(B662,'Input - companies list'!B:L,11,FALSE)</f>
        <v>#N/A</v>
      </c>
    </row>
    <row r="663" spans="12:12" x14ac:dyDescent="0.2">
      <c r="L663" s="16" t="e">
        <f>VLOOKUP(B663,'Input - companies list'!B:L,11,FALSE)</f>
        <v>#N/A</v>
      </c>
    </row>
    <row r="664" spans="12:12" x14ac:dyDescent="0.2">
      <c r="L664" s="16" t="e">
        <f>VLOOKUP(B664,'Input - companies list'!B:L,11,FALSE)</f>
        <v>#N/A</v>
      </c>
    </row>
    <row r="665" spans="12:12" x14ac:dyDescent="0.2">
      <c r="L665" s="16" t="e">
        <f>VLOOKUP(B665,'Input - companies list'!B:L,11,FALSE)</f>
        <v>#N/A</v>
      </c>
    </row>
    <row r="666" spans="12:12" x14ac:dyDescent="0.2">
      <c r="L666" s="16" t="e">
        <f>VLOOKUP(B666,'Input - companies list'!B:L,11,FALSE)</f>
        <v>#N/A</v>
      </c>
    </row>
    <row r="667" spans="12:12" x14ac:dyDescent="0.2">
      <c r="L667" s="16" t="e">
        <f>VLOOKUP(B667,'Input - companies list'!B:L,11,FALSE)</f>
        <v>#N/A</v>
      </c>
    </row>
    <row r="668" spans="12:12" x14ac:dyDescent="0.2">
      <c r="L668" s="16" t="e">
        <f>VLOOKUP(B668,'Input - companies list'!B:L,11,FALSE)</f>
        <v>#N/A</v>
      </c>
    </row>
    <row r="669" spans="12:12" x14ac:dyDescent="0.2">
      <c r="L669" s="16" t="e">
        <f>VLOOKUP(B669,'Input - companies list'!B:L,11,FALSE)</f>
        <v>#N/A</v>
      </c>
    </row>
    <row r="670" spans="12:12" x14ac:dyDescent="0.2">
      <c r="L670" s="16" t="e">
        <f>VLOOKUP(B670,'Input - companies list'!B:L,11,FALSE)</f>
        <v>#N/A</v>
      </c>
    </row>
    <row r="671" spans="12:12" x14ac:dyDescent="0.2">
      <c r="L671" s="16" t="e">
        <f>VLOOKUP(B671,'Input - companies list'!B:L,11,FALSE)</f>
        <v>#N/A</v>
      </c>
    </row>
    <row r="672" spans="12:12" x14ac:dyDescent="0.2">
      <c r="L672" s="16" t="e">
        <f>VLOOKUP(B672,'Input - companies list'!B:L,11,FALSE)</f>
        <v>#N/A</v>
      </c>
    </row>
    <row r="673" spans="12:12" x14ac:dyDescent="0.2">
      <c r="L673" s="16" t="e">
        <f>VLOOKUP(B673,'Input - companies list'!B:L,11,FALSE)</f>
        <v>#N/A</v>
      </c>
    </row>
    <row r="674" spans="12:12" x14ac:dyDescent="0.2">
      <c r="L674" s="16" t="e">
        <f>VLOOKUP(B674,'Input - companies list'!B:L,11,FALSE)</f>
        <v>#N/A</v>
      </c>
    </row>
    <row r="675" spans="12:12" x14ac:dyDescent="0.2">
      <c r="L675" s="16" t="e">
        <f>VLOOKUP(B675,'Input - companies list'!B:L,11,FALSE)</f>
        <v>#N/A</v>
      </c>
    </row>
    <row r="676" spans="12:12" x14ac:dyDescent="0.2">
      <c r="L676" s="16" t="e">
        <f>VLOOKUP(B676,'Input - companies list'!B:L,11,FALSE)</f>
        <v>#N/A</v>
      </c>
    </row>
    <row r="677" spans="12:12" x14ac:dyDescent="0.2">
      <c r="L677" s="16" t="e">
        <f>VLOOKUP(B677,'Input - companies list'!B:L,11,FALSE)</f>
        <v>#N/A</v>
      </c>
    </row>
    <row r="678" spans="12:12" x14ac:dyDescent="0.2">
      <c r="L678" s="16" t="e">
        <f>VLOOKUP(B678,'Input - companies list'!B:L,11,FALSE)</f>
        <v>#N/A</v>
      </c>
    </row>
    <row r="679" spans="12:12" x14ac:dyDescent="0.2">
      <c r="L679" s="16" t="e">
        <f>VLOOKUP(B679,'Input - companies list'!B:L,11,FALSE)</f>
        <v>#N/A</v>
      </c>
    </row>
    <row r="680" spans="12:12" x14ac:dyDescent="0.2">
      <c r="L680" s="16" t="e">
        <f>VLOOKUP(B680,'Input - companies list'!B:L,11,FALSE)</f>
        <v>#N/A</v>
      </c>
    </row>
    <row r="681" spans="12:12" x14ac:dyDescent="0.2">
      <c r="L681" s="16" t="e">
        <f>VLOOKUP(B681,'Input - companies list'!B:L,11,FALSE)</f>
        <v>#N/A</v>
      </c>
    </row>
    <row r="682" spans="12:12" x14ac:dyDescent="0.2">
      <c r="L682" s="16" t="e">
        <f>VLOOKUP(B682,'Input - companies list'!B:L,11,FALSE)</f>
        <v>#N/A</v>
      </c>
    </row>
    <row r="683" spans="12:12" x14ac:dyDescent="0.2">
      <c r="L683" s="16" t="e">
        <f>VLOOKUP(B683,'Input - companies list'!B:L,11,FALSE)</f>
        <v>#N/A</v>
      </c>
    </row>
    <row r="684" spans="12:12" x14ac:dyDescent="0.2">
      <c r="L684" s="16" t="e">
        <f>VLOOKUP(B684,'Input - companies list'!B:L,11,FALSE)</f>
        <v>#N/A</v>
      </c>
    </row>
    <row r="685" spans="12:12" x14ac:dyDescent="0.2">
      <c r="L685" s="16" t="e">
        <f>VLOOKUP(B685,'Input - companies list'!B:L,11,FALSE)</f>
        <v>#N/A</v>
      </c>
    </row>
    <row r="686" spans="12:12" x14ac:dyDescent="0.2">
      <c r="L686" s="16" t="e">
        <f>VLOOKUP(B686,'Input - companies list'!B:L,11,FALSE)</f>
        <v>#N/A</v>
      </c>
    </row>
    <row r="687" spans="12:12" x14ac:dyDescent="0.2">
      <c r="L687" s="16" t="e">
        <f>VLOOKUP(B687,'Input - companies list'!B:L,11,FALSE)</f>
        <v>#N/A</v>
      </c>
    </row>
    <row r="688" spans="12:12" x14ac:dyDescent="0.2">
      <c r="L688" s="16" t="e">
        <f>VLOOKUP(B688,'Input - companies list'!B:L,11,FALSE)</f>
        <v>#N/A</v>
      </c>
    </row>
    <row r="689" spans="12:12" x14ac:dyDescent="0.2">
      <c r="L689" s="16" t="e">
        <f>VLOOKUP(B689,'Input - companies list'!B:L,11,FALSE)</f>
        <v>#N/A</v>
      </c>
    </row>
    <row r="690" spans="12:12" x14ac:dyDescent="0.2">
      <c r="L690" s="16" t="e">
        <f>VLOOKUP(B690,'Input - companies list'!B:L,11,FALSE)</f>
        <v>#N/A</v>
      </c>
    </row>
    <row r="691" spans="12:12" x14ac:dyDescent="0.2">
      <c r="L691" s="16" t="e">
        <f>VLOOKUP(B691,'Input - companies list'!B:L,11,FALSE)</f>
        <v>#N/A</v>
      </c>
    </row>
    <row r="692" spans="12:12" x14ac:dyDescent="0.2">
      <c r="L692" s="16" t="e">
        <f>VLOOKUP(B692,'Input - companies list'!B:L,11,FALSE)</f>
        <v>#N/A</v>
      </c>
    </row>
    <row r="693" spans="12:12" x14ac:dyDescent="0.2">
      <c r="L693" s="16" t="e">
        <f>VLOOKUP(B693,'Input - companies list'!B:L,11,FALSE)</f>
        <v>#N/A</v>
      </c>
    </row>
    <row r="694" spans="12:12" x14ac:dyDescent="0.2">
      <c r="L694" s="16" t="e">
        <f>VLOOKUP(B694,'Input - companies list'!B:L,11,FALSE)</f>
        <v>#N/A</v>
      </c>
    </row>
    <row r="695" spans="12:12" x14ac:dyDescent="0.2">
      <c r="L695" s="16" t="e">
        <f>VLOOKUP(B695,'Input - companies list'!B:L,11,FALSE)</f>
        <v>#N/A</v>
      </c>
    </row>
    <row r="696" spans="12:12" x14ac:dyDescent="0.2">
      <c r="L696" s="16" t="e">
        <f>VLOOKUP(B696,'Input - companies list'!B:L,11,FALSE)</f>
        <v>#N/A</v>
      </c>
    </row>
    <row r="697" spans="12:12" x14ac:dyDescent="0.2">
      <c r="L697" s="16" t="e">
        <f>VLOOKUP(B697,'Input - companies list'!B:L,11,FALSE)</f>
        <v>#N/A</v>
      </c>
    </row>
    <row r="698" spans="12:12" x14ac:dyDescent="0.2">
      <c r="L698" s="16" t="e">
        <f>VLOOKUP(B698,'Input - companies list'!B:L,11,FALSE)</f>
        <v>#N/A</v>
      </c>
    </row>
    <row r="699" spans="12:12" x14ac:dyDescent="0.2">
      <c r="L699" s="16" t="e">
        <f>VLOOKUP(B699,'Input - companies list'!B:L,11,FALSE)</f>
        <v>#N/A</v>
      </c>
    </row>
    <row r="700" spans="12:12" x14ac:dyDescent="0.2">
      <c r="L700" s="16" t="e">
        <f>VLOOKUP(B700,'Input - companies list'!B:L,11,FALSE)</f>
        <v>#N/A</v>
      </c>
    </row>
    <row r="701" spans="12:12" x14ac:dyDescent="0.2">
      <c r="L701" s="16" t="e">
        <f>VLOOKUP(B701,'Input - companies list'!B:L,11,FALSE)</f>
        <v>#N/A</v>
      </c>
    </row>
    <row r="702" spans="12:12" x14ac:dyDescent="0.2">
      <c r="L702" s="16" t="e">
        <f>VLOOKUP(B702,'Input - companies list'!B:L,11,FALSE)</f>
        <v>#N/A</v>
      </c>
    </row>
    <row r="703" spans="12:12" x14ac:dyDescent="0.2">
      <c r="L703" s="16" t="e">
        <f>VLOOKUP(B703,'Input - companies list'!B:L,11,FALSE)</f>
        <v>#N/A</v>
      </c>
    </row>
    <row r="704" spans="12:12" x14ac:dyDescent="0.2">
      <c r="L704" s="16" t="e">
        <f>VLOOKUP(B704,'Input - companies list'!B:L,11,FALSE)</f>
        <v>#N/A</v>
      </c>
    </row>
    <row r="705" spans="12:12" x14ac:dyDescent="0.2">
      <c r="L705" s="16" t="e">
        <f>VLOOKUP(B705,'Input - companies list'!B:L,11,FALSE)</f>
        <v>#N/A</v>
      </c>
    </row>
    <row r="706" spans="12:12" x14ac:dyDescent="0.2">
      <c r="L706" s="16" t="e">
        <f>VLOOKUP(B706,'Input - companies list'!B:L,11,FALSE)</f>
        <v>#N/A</v>
      </c>
    </row>
    <row r="707" spans="12:12" x14ac:dyDescent="0.2">
      <c r="L707" s="16" t="e">
        <f>VLOOKUP(B707,'Input - companies list'!B:L,11,FALSE)</f>
        <v>#N/A</v>
      </c>
    </row>
    <row r="708" spans="12:12" x14ac:dyDescent="0.2">
      <c r="L708" s="16" t="e">
        <f>VLOOKUP(B708,'Input - companies list'!B:L,11,FALSE)</f>
        <v>#N/A</v>
      </c>
    </row>
    <row r="709" spans="12:12" x14ac:dyDescent="0.2">
      <c r="L709" s="16" t="e">
        <f>VLOOKUP(B709,'Input - companies list'!B:L,11,FALSE)</f>
        <v>#N/A</v>
      </c>
    </row>
    <row r="710" spans="12:12" x14ac:dyDescent="0.2">
      <c r="L710" s="16" t="e">
        <f>VLOOKUP(B710,'Input - companies list'!B:L,11,FALSE)</f>
        <v>#N/A</v>
      </c>
    </row>
    <row r="711" spans="12:12" x14ac:dyDescent="0.2">
      <c r="L711" s="16" t="e">
        <f>VLOOKUP(B711,'Input - companies list'!B:L,11,FALSE)</f>
        <v>#N/A</v>
      </c>
    </row>
    <row r="712" spans="12:12" x14ac:dyDescent="0.2">
      <c r="L712" s="16" t="e">
        <f>VLOOKUP(B712,'Input - companies list'!B:L,11,FALSE)</f>
        <v>#N/A</v>
      </c>
    </row>
    <row r="713" spans="12:12" x14ac:dyDescent="0.2">
      <c r="L713" s="16" t="e">
        <f>VLOOKUP(B713,'Input - companies list'!B:L,11,FALSE)</f>
        <v>#N/A</v>
      </c>
    </row>
    <row r="714" spans="12:12" x14ac:dyDescent="0.2">
      <c r="L714" s="16" t="e">
        <f>VLOOKUP(B714,'Input - companies list'!B:L,11,FALSE)</f>
        <v>#N/A</v>
      </c>
    </row>
    <row r="715" spans="12:12" x14ac:dyDescent="0.2">
      <c r="L715" s="16" t="e">
        <f>VLOOKUP(B715,'Input - companies list'!B:L,11,FALSE)</f>
        <v>#N/A</v>
      </c>
    </row>
    <row r="716" spans="12:12" x14ac:dyDescent="0.2">
      <c r="L716" s="16" t="e">
        <f>VLOOKUP(B716,'Input - companies list'!B:L,11,FALSE)</f>
        <v>#N/A</v>
      </c>
    </row>
    <row r="717" spans="12:12" x14ac:dyDescent="0.2">
      <c r="L717" s="16" t="e">
        <f>VLOOKUP(B717,'Input - companies list'!B:L,11,FALSE)</f>
        <v>#N/A</v>
      </c>
    </row>
    <row r="718" spans="12:12" x14ac:dyDescent="0.2">
      <c r="L718" s="16" t="e">
        <f>VLOOKUP(B718,'Input - companies list'!B:L,11,FALSE)</f>
        <v>#N/A</v>
      </c>
    </row>
    <row r="719" spans="12:12" x14ac:dyDescent="0.2">
      <c r="L719" s="16" t="e">
        <f>VLOOKUP(B719,'Input - companies list'!B:L,11,FALSE)</f>
        <v>#N/A</v>
      </c>
    </row>
    <row r="720" spans="12:12" x14ac:dyDescent="0.2">
      <c r="L720" s="16" t="e">
        <f>VLOOKUP(B720,'Input - companies list'!B:L,11,FALSE)</f>
        <v>#N/A</v>
      </c>
    </row>
    <row r="721" spans="12:12" x14ac:dyDescent="0.2">
      <c r="L721" s="16" t="e">
        <f>VLOOKUP(B721,'Input - companies list'!B:L,11,FALSE)</f>
        <v>#N/A</v>
      </c>
    </row>
    <row r="722" spans="12:12" x14ac:dyDescent="0.2">
      <c r="L722" s="16" t="e">
        <f>VLOOKUP(B722,'Input - companies list'!B:L,11,FALSE)</f>
        <v>#N/A</v>
      </c>
    </row>
    <row r="723" spans="12:12" x14ac:dyDescent="0.2">
      <c r="L723" s="16" t="e">
        <f>VLOOKUP(B723,'Input - companies list'!B:L,11,FALSE)</f>
        <v>#N/A</v>
      </c>
    </row>
    <row r="724" spans="12:12" x14ac:dyDescent="0.2">
      <c r="L724" s="16" t="e">
        <f>VLOOKUP(B724,'Input - companies list'!B:L,11,FALSE)</f>
        <v>#N/A</v>
      </c>
    </row>
    <row r="725" spans="12:12" x14ac:dyDescent="0.2">
      <c r="L725" s="16" t="e">
        <f>VLOOKUP(B725,'Input - companies list'!B:L,11,FALSE)</f>
        <v>#N/A</v>
      </c>
    </row>
    <row r="726" spans="12:12" x14ac:dyDescent="0.2">
      <c r="L726" s="16" t="e">
        <f>VLOOKUP(B726,'Input - companies list'!B:L,11,FALSE)</f>
        <v>#N/A</v>
      </c>
    </row>
    <row r="727" spans="12:12" x14ac:dyDescent="0.2">
      <c r="L727" s="16" t="e">
        <f>VLOOKUP(B727,'Input - companies list'!B:L,11,FALSE)</f>
        <v>#N/A</v>
      </c>
    </row>
    <row r="728" spans="12:12" x14ac:dyDescent="0.2">
      <c r="L728" s="16" t="e">
        <f>VLOOKUP(B728,'Input - companies list'!B:L,11,FALSE)</f>
        <v>#N/A</v>
      </c>
    </row>
    <row r="729" spans="12:12" x14ac:dyDescent="0.2">
      <c r="L729" s="16" t="e">
        <f>VLOOKUP(B729,'Input - companies list'!B:L,11,FALSE)</f>
        <v>#N/A</v>
      </c>
    </row>
    <row r="730" spans="12:12" x14ac:dyDescent="0.2">
      <c r="L730" s="16" t="e">
        <f>VLOOKUP(B730,'Input - companies list'!B:L,11,FALSE)</f>
        <v>#N/A</v>
      </c>
    </row>
    <row r="731" spans="12:12" x14ac:dyDescent="0.2">
      <c r="L731" s="16" t="e">
        <f>VLOOKUP(B731,'Input - companies list'!B:L,11,FALSE)</f>
        <v>#N/A</v>
      </c>
    </row>
    <row r="732" spans="12:12" x14ac:dyDescent="0.2">
      <c r="L732" s="16" t="e">
        <f>VLOOKUP(B732,'Input - companies list'!B:L,11,FALSE)</f>
        <v>#N/A</v>
      </c>
    </row>
    <row r="733" spans="12:12" x14ac:dyDescent="0.2">
      <c r="L733" s="16" t="e">
        <f>VLOOKUP(B733,'Input - companies list'!B:L,11,FALSE)</f>
        <v>#N/A</v>
      </c>
    </row>
    <row r="734" spans="12:12" x14ac:dyDescent="0.2">
      <c r="L734" s="16" t="e">
        <f>VLOOKUP(B734,'Input - companies list'!B:L,11,FALSE)</f>
        <v>#N/A</v>
      </c>
    </row>
    <row r="735" spans="12:12" x14ac:dyDescent="0.2">
      <c r="L735" s="16" t="e">
        <f>VLOOKUP(B735,'Input - companies list'!B:L,11,FALSE)</f>
        <v>#N/A</v>
      </c>
    </row>
    <row r="736" spans="12:12" x14ac:dyDescent="0.2">
      <c r="L736" s="16" t="e">
        <f>VLOOKUP(B736,'Input - companies list'!B:L,11,FALSE)</f>
        <v>#N/A</v>
      </c>
    </row>
    <row r="737" spans="12:12" x14ac:dyDescent="0.2">
      <c r="L737" s="16" t="e">
        <f>VLOOKUP(B737,'Input - companies list'!B:L,11,FALSE)</f>
        <v>#N/A</v>
      </c>
    </row>
    <row r="738" spans="12:12" x14ac:dyDescent="0.2">
      <c r="L738" s="16" t="e">
        <f>VLOOKUP(B738,'Input - companies list'!B:L,11,FALSE)</f>
        <v>#N/A</v>
      </c>
    </row>
    <row r="739" spans="12:12" x14ac:dyDescent="0.2">
      <c r="L739" s="16" t="e">
        <f>VLOOKUP(B739,'Input - companies list'!B:L,11,FALSE)</f>
        <v>#N/A</v>
      </c>
    </row>
    <row r="740" spans="12:12" x14ac:dyDescent="0.2">
      <c r="L740" s="16" t="e">
        <f>VLOOKUP(B740,'Input - companies list'!B:L,11,FALSE)</f>
        <v>#N/A</v>
      </c>
    </row>
    <row r="741" spans="12:12" x14ac:dyDescent="0.2">
      <c r="L741" s="16" t="e">
        <f>VLOOKUP(B741,'Input - companies list'!B:L,11,FALSE)</f>
        <v>#N/A</v>
      </c>
    </row>
    <row r="742" spans="12:12" x14ac:dyDescent="0.2">
      <c r="L742" s="16" t="e">
        <f>VLOOKUP(B742,'Input - companies list'!B:L,11,FALSE)</f>
        <v>#N/A</v>
      </c>
    </row>
    <row r="743" spans="12:12" x14ac:dyDescent="0.2">
      <c r="L743" s="16" t="e">
        <f>VLOOKUP(B743,'Input - companies list'!B:L,11,FALSE)</f>
        <v>#N/A</v>
      </c>
    </row>
    <row r="744" spans="12:12" x14ac:dyDescent="0.2">
      <c r="L744" s="16" t="e">
        <f>VLOOKUP(B744,'Input - companies list'!B:L,11,FALSE)</f>
        <v>#N/A</v>
      </c>
    </row>
    <row r="745" spans="12:12" x14ac:dyDescent="0.2">
      <c r="L745" s="16" t="e">
        <f>VLOOKUP(B745,'Input - companies list'!B:L,11,FALSE)</f>
        <v>#N/A</v>
      </c>
    </row>
    <row r="746" spans="12:12" x14ac:dyDescent="0.2">
      <c r="L746" s="16" t="e">
        <f>VLOOKUP(B746,'Input - companies list'!B:L,11,FALSE)</f>
        <v>#N/A</v>
      </c>
    </row>
    <row r="747" spans="12:12" x14ac:dyDescent="0.2">
      <c r="L747" s="16" t="e">
        <f>VLOOKUP(B747,'Input - companies list'!B:L,11,FALSE)</f>
        <v>#N/A</v>
      </c>
    </row>
    <row r="748" spans="12:12" x14ac:dyDescent="0.2">
      <c r="L748" s="16" t="e">
        <f>VLOOKUP(B748,'Input - companies list'!B:L,11,FALSE)</f>
        <v>#N/A</v>
      </c>
    </row>
    <row r="749" spans="12:12" x14ac:dyDescent="0.2">
      <c r="L749" s="16" t="e">
        <f>VLOOKUP(B749,'Input - companies list'!B:L,11,FALSE)</f>
        <v>#N/A</v>
      </c>
    </row>
    <row r="750" spans="12:12" x14ac:dyDescent="0.2">
      <c r="L750" s="16" t="e">
        <f>VLOOKUP(B750,'Input - companies list'!B:L,11,FALSE)</f>
        <v>#N/A</v>
      </c>
    </row>
    <row r="751" spans="12:12" x14ac:dyDescent="0.2">
      <c r="L751" s="16" t="e">
        <f>VLOOKUP(B751,'Input - companies list'!B:L,11,FALSE)</f>
        <v>#N/A</v>
      </c>
    </row>
    <row r="752" spans="12:12" x14ac:dyDescent="0.2">
      <c r="L752" s="16" t="e">
        <f>VLOOKUP(B752,'Input - companies list'!B:L,11,FALSE)</f>
        <v>#N/A</v>
      </c>
    </row>
    <row r="753" spans="12:12" x14ac:dyDescent="0.2">
      <c r="L753" s="16" t="e">
        <f>VLOOKUP(B753,'Input - companies list'!B:L,11,FALSE)</f>
        <v>#N/A</v>
      </c>
    </row>
    <row r="754" spans="12:12" x14ac:dyDescent="0.2">
      <c r="L754" s="16" t="e">
        <f>VLOOKUP(B754,'Input - companies list'!B:L,11,FALSE)</f>
        <v>#N/A</v>
      </c>
    </row>
    <row r="755" spans="12:12" x14ac:dyDescent="0.2">
      <c r="L755" s="16" t="e">
        <f>VLOOKUP(B755,'Input - companies list'!B:L,11,FALSE)</f>
        <v>#N/A</v>
      </c>
    </row>
    <row r="756" spans="12:12" x14ac:dyDescent="0.2">
      <c r="L756" s="16" t="e">
        <f>VLOOKUP(B756,'Input - companies list'!B:L,11,FALSE)</f>
        <v>#N/A</v>
      </c>
    </row>
    <row r="757" spans="12:12" x14ac:dyDescent="0.2">
      <c r="L757" s="16" t="e">
        <f>VLOOKUP(B757,'Input - companies list'!B:L,11,FALSE)</f>
        <v>#N/A</v>
      </c>
    </row>
    <row r="758" spans="12:12" x14ac:dyDescent="0.2">
      <c r="L758" s="16" t="e">
        <f>VLOOKUP(B758,'Input - companies list'!B:L,11,FALSE)</f>
        <v>#N/A</v>
      </c>
    </row>
    <row r="759" spans="12:12" x14ac:dyDescent="0.2">
      <c r="L759" s="16" t="e">
        <f>VLOOKUP(B759,'Input - companies list'!B:L,11,FALSE)</f>
        <v>#N/A</v>
      </c>
    </row>
    <row r="760" spans="12:12" x14ac:dyDescent="0.2">
      <c r="L760" s="16" t="e">
        <f>VLOOKUP(B760,'Input - companies list'!B:L,11,FALSE)</f>
        <v>#N/A</v>
      </c>
    </row>
    <row r="761" spans="12:12" x14ac:dyDescent="0.2">
      <c r="L761" s="16" t="e">
        <f>VLOOKUP(B761,'Input - companies list'!B:L,11,FALSE)</f>
        <v>#N/A</v>
      </c>
    </row>
    <row r="762" spans="12:12" x14ac:dyDescent="0.2">
      <c r="L762" s="16" t="e">
        <f>VLOOKUP(B762,'Input - companies list'!B:L,11,FALSE)</f>
        <v>#N/A</v>
      </c>
    </row>
    <row r="763" spans="12:12" x14ac:dyDescent="0.2">
      <c r="L763" s="16" t="e">
        <f>VLOOKUP(B763,'Input - companies list'!B:L,11,FALSE)</f>
        <v>#N/A</v>
      </c>
    </row>
    <row r="764" spans="12:12" x14ac:dyDescent="0.2">
      <c r="L764" s="16" t="e">
        <f>VLOOKUP(B764,'Input - companies list'!B:L,11,FALSE)</f>
        <v>#N/A</v>
      </c>
    </row>
    <row r="765" spans="12:12" x14ac:dyDescent="0.2">
      <c r="L765" s="16" t="e">
        <f>VLOOKUP(B765,'Input - companies list'!B:L,11,FALSE)</f>
        <v>#N/A</v>
      </c>
    </row>
    <row r="766" spans="12:12" x14ac:dyDescent="0.2">
      <c r="L766" s="16" t="e">
        <f>VLOOKUP(B766,'Input - companies list'!B:L,11,FALSE)</f>
        <v>#N/A</v>
      </c>
    </row>
    <row r="767" spans="12:12" x14ac:dyDescent="0.2">
      <c r="L767" s="16" t="e">
        <f>VLOOKUP(B767,'Input - companies list'!B:L,11,FALSE)</f>
        <v>#N/A</v>
      </c>
    </row>
    <row r="768" spans="12:12" x14ac:dyDescent="0.2">
      <c r="L768" s="16" t="e">
        <f>VLOOKUP(B768,'Input - companies list'!B:L,11,FALSE)</f>
        <v>#N/A</v>
      </c>
    </row>
    <row r="769" spans="12:12" x14ac:dyDescent="0.2">
      <c r="L769" s="16" t="e">
        <f>VLOOKUP(B769,'Input - companies list'!B:L,11,FALSE)</f>
        <v>#N/A</v>
      </c>
    </row>
    <row r="770" spans="12:12" x14ac:dyDescent="0.2">
      <c r="L770" s="16" t="e">
        <f>VLOOKUP(B770,'Input - companies list'!B:L,11,FALSE)</f>
        <v>#N/A</v>
      </c>
    </row>
    <row r="771" spans="12:12" x14ac:dyDescent="0.2">
      <c r="L771" s="16" t="e">
        <f>VLOOKUP(B771,'Input - companies list'!B:L,11,FALSE)</f>
        <v>#N/A</v>
      </c>
    </row>
    <row r="772" spans="12:12" x14ac:dyDescent="0.2">
      <c r="L772" s="16" t="e">
        <f>VLOOKUP(B772,'Input - companies list'!B:L,11,FALSE)</f>
        <v>#N/A</v>
      </c>
    </row>
    <row r="773" spans="12:12" x14ac:dyDescent="0.2">
      <c r="L773" s="16" t="e">
        <f>VLOOKUP(B773,'Input - companies list'!B:L,11,FALSE)</f>
        <v>#N/A</v>
      </c>
    </row>
    <row r="774" spans="12:12" x14ac:dyDescent="0.2">
      <c r="L774" s="16" t="e">
        <f>VLOOKUP(B774,'Input - companies list'!B:L,11,FALSE)</f>
        <v>#N/A</v>
      </c>
    </row>
    <row r="775" spans="12:12" x14ac:dyDescent="0.2">
      <c r="L775" s="16" t="e">
        <f>VLOOKUP(B775,'Input - companies list'!B:L,11,FALSE)</f>
        <v>#N/A</v>
      </c>
    </row>
    <row r="776" spans="12:12" x14ac:dyDescent="0.2">
      <c r="L776" s="16" t="e">
        <f>VLOOKUP(B776,'Input - companies list'!B:L,11,FALSE)</f>
        <v>#N/A</v>
      </c>
    </row>
    <row r="777" spans="12:12" x14ac:dyDescent="0.2">
      <c r="L777" s="16" t="e">
        <f>VLOOKUP(B777,'Input - companies list'!B:L,11,FALSE)</f>
        <v>#N/A</v>
      </c>
    </row>
    <row r="778" spans="12:12" x14ac:dyDescent="0.2">
      <c r="L778" s="16" t="e">
        <f>VLOOKUP(B778,'Input - companies list'!B:L,11,FALSE)</f>
        <v>#N/A</v>
      </c>
    </row>
    <row r="779" spans="12:12" x14ac:dyDescent="0.2">
      <c r="L779" s="16" t="e">
        <f>VLOOKUP(B779,'Input - companies list'!B:L,11,FALSE)</f>
        <v>#N/A</v>
      </c>
    </row>
    <row r="780" spans="12:12" x14ac:dyDescent="0.2">
      <c r="L780" s="16" t="e">
        <f>VLOOKUP(B780,'Input - companies list'!B:L,11,FALSE)</f>
        <v>#N/A</v>
      </c>
    </row>
    <row r="781" spans="12:12" x14ac:dyDescent="0.2">
      <c r="L781" s="16" t="e">
        <f>VLOOKUP(B781,'Input - companies list'!B:L,11,FALSE)</f>
        <v>#N/A</v>
      </c>
    </row>
    <row r="782" spans="12:12" x14ac:dyDescent="0.2">
      <c r="L782" s="16" t="e">
        <f>VLOOKUP(B782,'Input - companies list'!B:L,11,FALSE)</f>
        <v>#N/A</v>
      </c>
    </row>
    <row r="783" spans="12:12" x14ac:dyDescent="0.2">
      <c r="L783" s="16" t="e">
        <f>VLOOKUP(B783,'Input - companies list'!B:L,11,FALSE)</f>
        <v>#N/A</v>
      </c>
    </row>
    <row r="784" spans="12:12" x14ac:dyDescent="0.2">
      <c r="L784" s="16" t="e">
        <f>VLOOKUP(B784,'Input - companies list'!B:L,11,FALSE)</f>
        <v>#N/A</v>
      </c>
    </row>
    <row r="785" spans="12:12" x14ac:dyDescent="0.2">
      <c r="L785" s="16" t="e">
        <f>VLOOKUP(B785,'Input - companies list'!B:L,11,FALSE)</f>
        <v>#N/A</v>
      </c>
    </row>
    <row r="786" spans="12:12" x14ac:dyDescent="0.2">
      <c r="L786" s="16" t="e">
        <f>VLOOKUP(B786,'Input - companies list'!B:L,11,FALSE)</f>
        <v>#N/A</v>
      </c>
    </row>
    <row r="787" spans="12:12" x14ac:dyDescent="0.2">
      <c r="L787" s="16" t="e">
        <f>VLOOKUP(B787,'Input - companies list'!B:L,11,FALSE)</f>
        <v>#N/A</v>
      </c>
    </row>
    <row r="788" spans="12:12" x14ac:dyDescent="0.2">
      <c r="L788" s="16" t="e">
        <f>VLOOKUP(B788,'Input - companies list'!B:L,11,FALSE)</f>
        <v>#N/A</v>
      </c>
    </row>
    <row r="789" spans="12:12" x14ac:dyDescent="0.2">
      <c r="L789" s="16" t="e">
        <f>VLOOKUP(B789,'Input - companies list'!B:L,11,FALSE)</f>
        <v>#N/A</v>
      </c>
    </row>
    <row r="790" spans="12:12" x14ac:dyDescent="0.2">
      <c r="L790" s="16" t="e">
        <f>VLOOKUP(B790,'Input - companies list'!B:L,11,FALSE)</f>
        <v>#N/A</v>
      </c>
    </row>
    <row r="791" spans="12:12" x14ac:dyDescent="0.2">
      <c r="L791" s="16" t="e">
        <f>VLOOKUP(B791,'Input - companies list'!B:L,11,FALSE)</f>
        <v>#N/A</v>
      </c>
    </row>
    <row r="792" spans="12:12" x14ac:dyDescent="0.2">
      <c r="L792" s="16" t="e">
        <f>VLOOKUP(B792,'Input - companies list'!B:L,11,FALSE)</f>
        <v>#N/A</v>
      </c>
    </row>
    <row r="793" spans="12:12" x14ac:dyDescent="0.2">
      <c r="L793" s="16" t="e">
        <f>VLOOKUP(B793,'Input - companies list'!B:L,11,FALSE)</f>
        <v>#N/A</v>
      </c>
    </row>
    <row r="794" spans="12:12" x14ac:dyDescent="0.2">
      <c r="L794" s="16" t="e">
        <f>VLOOKUP(B794,'Input - companies list'!B:L,11,FALSE)</f>
        <v>#N/A</v>
      </c>
    </row>
    <row r="795" spans="12:12" x14ac:dyDescent="0.2">
      <c r="L795" s="16" t="e">
        <f>VLOOKUP(B795,'Input - companies list'!B:L,11,FALSE)</f>
        <v>#N/A</v>
      </c>
    </row>
    <row r="796" spans="12:12" x14ac:dyDescent="0.2">
      <c r="L796" s="16" t="e">
        <f>VLOOKUP(B796,'Input - companies list'!B:L,11,FALSE)</f>
        <v>#N/A</v>
      </c>
    </row>
    <row r="797" spans="12:12" x14ac:dyDescent="0.2">
      <c r="L797" s="16" t="e">
        <f>VLOOKUP(B797,'Input - companies list'!B:L,11,FALSE)</f>
        <v>#N/A</v>
      </c>
    </row>
    <row r="798" spans="12:12" x14ac:dyDescent="0.2">
      <c r="L798" s="16" t="e">
        <f>VLOOKUP(B798,'Input - companies list'!B:L,11,FALSE)</f>
        <v>#N/A</v>
      </c>
    </row>
    <row r="799" spans="12:12" x14ac:dyDescent="0.2">
      <c r="L799" s="16" t="e">
        <f>VLOOKUP(B799,'Input - companies list'!B:L,11,FALSE)</f>
        <v>#N/A</v>
      </c>
    </row>
    <row r="800" spans="12:12" x14ac:dyDescent="0.2">
      <c r="L800" s="16" t="e">
        <f>VLOOKUP(B800,'Input - companies list'!B:L,11,FALSE)</f>
        <v>#N/A</v>
      </c>
    </row>
    <row r="801" spans="12:12" x14ac:dyDescent="0.2">
      <c r="L801" s="16" t="e">
        <f>VLOOKUP(B801,'Input - companies list'!B:L,11,FALSE)</f>
        <v>#N/A</v>
      </c>
    </row>
    <row r="802" spans="12:12" x14ac:dyDescent="0.2">
      <c r="L802" s="16" t="e">
        <f>VLOOKUP(B802,'Input - companies list'!B:L,11,FALSE)</f>
        <v>#N/A</v>
      </c>
    </row>
    <row r="803" spans="12:12" x14ac:dyDescent="0.2">
      <c r="L803" s="16" t="e">
        <f>VLOOKUP(B803,'Input - companies list'!B:L,11,FALSE)</f>
        <v>#N/A</v>
      </c>
    </row>
    <row r="804" spans="12:12" x14ac:dyDescent="0.2">
      <c r="L804" s="16" t="e">
        <f>VLOOKUP(B804,'Input - companies list'!B:L,11,FALSE)</f>
        <v>#N/A</v>
      </c>
    </row>
    <row r="805" spans="12:12" x14ac:dyDescent="0.2">
      <c r="L805" s="16" t="e">
        <f>VLOOKUP(B805,'Input - companies list'!B:L,11,FALSE)</f>
        <v>#N/A</v>
      </c>
    </row>
    <row r="806" spans="12:12" x14ac:dyDescent="0.2">
      <c r="L806" s="16" t="e">
        <f>VLOOKUP(B806,'Input - companies list'!B:L,11,FALSE)</f>
        <v>#N/A</v>
      </c>
    </row>
    <row r="807" spans="12:12" x14ac:dyDescent="0.2">
      <c r="L807" s="16" t="e">
        <f>VLOOKUP(B807,'Input - companies list'!B:L,11,FALSE)</f>
        <v>#N/A</v>
      </c>
    </row>
    <row r="808" spans="12:12" x14ac:dyDescent="0.2">
      <c r="L808" s="16" t="e">
        <f>VLOOKUP(B808,'Input - companies list'!B:L,11,FALSE)</f>
        <v>#N/A</v>
      </c>
    </row>
    <row r="809" spans="12:12" x14ac:dyDescent="0.2">
      <c r="L809" s="16" t="e">
        <f>VLOOKUP(B809,'Input - companies list'!B:L,11,FALSE)</f>
        <v>#N/A</v>
      </c>
    </row>
    <row r="810" spans="12:12" x14ac:dyDescent="0.2">
      <c r="L810" s="16" t="e">
        <f>VLOOKUP(B810,'Input - companies list'!B:L,11,FALSE)</f>
        <v>#N/A</v>
      </c>
    </row>
    <row r="811" spans="12:12" x14ac:dyDescent="0.2">
      <c r="L811" s="16" t="e">
        <f>VLOOKUP(B811,'Input - companies list'!B:L,11,FALSE)</f>
        <v>#N/A</v>
      </c>
    </row>
    <row r="812" spans="12:12" x14ac:dyDescent="0.2">
      <c r="L812" s="16" t="e">
        <f>VLOOKUP(B812,'Input - companies list'!B:L,11,FALSE)</f>
        <v>#N/A</v>
      </c>
    </row>
    <row r="813" spans="12:12" x14ac:dyDescent="0.2">
      <c r="L813" s="16" t="e">
        <f>VLOOKUP(B813,'Input - companies list'!B:L,11,FALSE)</f>
        <v>#N/A</v>
      </c>
    </row>
    <row r="814" spans="12:12" x14ac:dyDescent="0.2">
      <c r="L814" s="16" t="e">
        <f>VLOOKUP(B814,'Input - companies list'!B:L,11,FALSE)</f>
        <v>#N/A</v>
      </c>
    </row>
    <row r="815" spans="12:12" x14ac:dyDescent="0.2">
      <c r="L815" s="16" t="e">
        <f>VLOOKUP(B815,'Input - companies list'!B:L,11,FALSE)</f>
        <v>#N/A</v>
      </c>
    </row>
    <row r="816" spans="12:12" x14ac:dyDescent="0.2">
      <c r="L816" s="16" t="e">
        <f>VLOOKUP(B816,'Input - companies list'!B:L,11,FALSE)</f>
        <v>#N/A</v>
      </c>
    </row>
    <row r="817" spans="12:12" x14ac:dyDescent="0.2">
      <c r="L817" s="16" t="e">
        <f>VLOOKUP(B817,'Input - companies list'!B:L,11,FALSE)</f>
        <v>#N/A</v>
      </c>
    </row>
    <row r="818" spans="12:12" x14ac:dyDescent="0.2">
      <c r="L818" s="16" t="e">
        <f>VLOOKUP(B818,'Input - companies list'!B:L,11,FALSE)</f>
        <v>#N/A</v>
      </c>
    </row>
    <row r="819" spans="12:12" x14ac:dyDescent="0.2">
      <c r="L819" s="16" t="e">
        <f>VLOOKUP(B819,'Input - companies list'!B:L,11,FALSE)</f>
        <v>#N/A</v>
      </c>
    </row>
    <row r="820" spans="12:12" x14ac:dyDescent="0.2">
      <c r="L820" s="16" t="e">
        <f>VLOOKUP(B820,'Input - companies list'!B:L,11,FALSE)</f>
        <v>#N/A</v>
      </c>
    </row>
    <row r="821" spans="12:12" x14ac:dyDescent="0.2">
      <c r="L821" s="16" t="e">
        <f>VLOOKUP(B821,'Input - companies list'!B:L,11,FALSE)</f>
        <v>#N/A</v>
      </c>
    </row>
    <row r="822" spans="12:12" x14ac:dyDescent="0.2">
      <c r="L822" s="16" t="e">
        <f>VLOOKUP(B822,'Input - companies list'!B:L,11,FALSE)</f>
        <v>#N/A</v>
      </c>
    </row>
    <row r="823" spans="12:12" x14ac:dyDescent="0.2">
      <c r="L823" s="16" t="e">
        <f>VLOOKUP(B823,'Input - companies list'!B:L,11,FALSE)</f>
        <v>#N/A</v>
      </c>
    </row>
    <row r="824" spans="12:12" x14ac:dyDescent="0.2">
      <c r="L824" s="16" t="e">
        <f>VLOOKUP(B824,'Input - companies list'!B:L,11,FALSE)</f>
        <v>#N/A</v>
      </c>
    </row>
    <row r="825" spans="12:12" x14ac:dyDescent="0.2">
      <c r="L825" s="16" t="e">
        <f>VLOOKUP(B825,'Input - companies list'!B:L,11,FALSE)</f>
        <v>#N/A</v>
      </c>
    </row>
    <row r="826" spans="12:12" x14ac:dyDescent="0.2">
      <c r="L826" s="16" t="e">
        <f>VLOOKUP(B826,'Input - companies list'!B:L,11,FALSE)</f>
        <v>#N/A</v>
      </c>
    </row>
    <row r="827" spans="12:12" x14ac:dyDescent="0.2">
      <c r="L827" s="16" t="e">
        <f>VLOOKUP(B827,'Input - companies list'!B:L,11,FALSE)</f>
        <v>#N/A</v>
      </c>
    </row>
    <row r="828" spans="12:12" x14ac:dyDescent="0.2">
      <c r="L828" s="16" t="e">
        <f>VLOOKUP(B828,'Input - companies list'!B:L,11,FALSE)</f>
        <v>#N/A</v>
      </c>
    </row>
    <row r="829" spans="12:12" x14ac:dyDescent="0.2">
      <c r="L829" s="16" t="e">
        <f>VLOOKUP(B829,'Input - companies list'!B:L,11,FALSE)</f>
        <v>#N/A</v>
      </c>
    </row>
    <row r="830" spans="12:12" x14ac:dyDescent="0.2">
      <c r="L830" s="16" t="e">
        <f>VLOOKUP(B830,'Input - companies list'!B:L,11,FALSE)</f>
        <v>#N/A</v>
      </c>
    </row>
    <row r="831" spans="12:12" x14ac:dyDescent="0.2">
      <c r="L831" s="16" t="e">
        <f>VLOOKUP(B831,'Input - companies list'!B:L,11,FALSE)</f>
        <v>#N/A</v>
      </c>
    </row>
    <row r="832" spans="12:12" x14ac:dyDescent="0.2">
      <c r="L832" s="16" t="e">
        <f>VLOOKUP(B832,'Input - companies list'!B:L,11,FALSE)</f>
        <v>#N/A</v>
      </c>
    </row>
    <row r="833" spans="12:12" x14ac:dyDescent="0.2">
      <c r="L833" s="16" t="e">
        <f>VLOOKUP(B833,'Input - companies list'!B:L,11,FALSE)</f>
        <v>#N/A</v>
      </c>
    </row>
    <row r="834" spans="12:12" x14ac:dyDescent="0.2">
      <c r="L834" s="16" t="e">
        <f>VLOOKUP(B834,'Input - companies list'!B:L,11,FALSE)</f>
        <v>#N/A</v>
      </c>
    </row>
    <row r="835" spans="12:12" x14ac:dyDescent="0.2">
      <c r="L835" s="16" t="e">
        <f>VLOOKUP(B835,'Input - companies list'!B:L,11,FALSE)</f>
        <v>#N/A</v>
      </c>
    </row>
    <row r="836" spans="12:12" x14ac:dyDescent="0.2">
      <c r="L836" s="16" t="e">
        <f>VLOOKUP(B836,'Input - companies list'!B:L,11,FALSE)</f>
        <v>#N/A</v>
      </c>
    </row>
    <row r="837" spans="12:12" x14ac:dyDescent="0.2">
      <c r="L837" s="16" t="e">
        <f>VLOOKUP(B837,'Input - companies list'!B:L,11,FALSE)</f>
        <v>#N/A</v>
      </c>
    </row>
    <row r="838" spans="12:12" x14ac:dyDescent="0.2">
      <c r="L838" s="16" t="e">
        <f>VLOOKUP(B838,'Input - companies list'!B:L,11,FALSE)</f>
        <v>#N/A</v>
      </c>
    </row>
    <row r="839" spans="12:12" x14ac:dyDescent="0.2">
      <c r="L839" s="16" t="e">
        <f>VLOOKUP(B839,'Input - companies list'!B:L,11,FALSE)</f>
        <v>#N/A</v>
      </c>
    </row>
    <row r="840" spans="12:12" x14ac:dyDescent="0.2">
      <c r="L840" s="16" t="e">
        <f>VLOOKUP(B840,'Input - companies list'!B:L,11,FALSE)</f>
        <v>#N/A</v>
      </c>
    </row>
    <row r="841" spans="12:12" x14ac:dyDescent="0.2">
      <c r="L841" s="16" t="e">
        <f>VLOOKUP(B841,'Input - companies list'!B:L,11,FALSE)</f>
        <v>#N/A</v>
      </c>
    </row>
    <row r="842" spans="12:12" x14ac:dyDescent="0.2">
      <c r="L842" s="16" t="e">
        <f>VLOOKUP(B842,'Input - companies list'!B:L,11,FALSE)</f>
        <v>#N/A</v>
      </c>
    </row>
    <row r="843" spans="12:12" x14ac:dyDescent="0.2">
      <c r="L843" s="16" t="e">
        <f>VLOOKUP(B843,'Input - companies list'!B:L,11,FALSE)</f>
        <v>#N/A</v>
      </c>
    </row>
    <row r="844" spans="12:12" x14ac:dyDescent="0.2">
      <c r="L844" s="16" t="e">
        <f>VLOOKUP(B844,'Input - companies list'!B:L,11,FALSE)</f>
        <v>#N/A</v>
      </c>
    </row>
    <row r="845" spans="12:12" x14ac:dyDescent="0.2">
      <c r="L845" s="16" t="e">
        <f>VLOOKUP(B845,'Input - companies list'!B:L,11,FALSE)</f>
        <v>#N/A</v>
      </c>
    </row>
    <row r="846" spans="12:12" x14ac:dyDescent="0.2">
      <c r="L846" s="16" t="e">
        <f>VLOOKUP(B846,'Input - companies list'!B:L,11,FALSE)</f>
        <v>#N/A</v>
      </c>
    </row>
    <row r="847" spans="12:12" x14ac:dyDescent="0.2">
      <c r="L847" s="16" t="e">
        <f>VLOOKUP(B847,'Input - companies list'!B:L,11,FALSE)</f>
        <v>#N/A</v>
      </c>
    </row>
    <row r="848" spans="12:12" x14ac:dyDescent="0.2">
      <c r="L848" s="16" t="e">
        <f>VLOOKUP(B848,'Input - companies list'!B:L,11,FALSE)</f>
        <v>#N/A</v>
      </c>
    </row>
    <row r="849" spans="12:12" x14ac:dyDescent="0.2">
      <c r="L849" s="16" t="e">
        <f>VLOOKUP(B849,'Input - companies list'!B:L,11,FALSE)</f>
        <v>#N/A</v>
      </c>
    </row>
    <row r="850" spans="12:12" x14ac:dyDescent="0.2">
      <c r="L850" s="16" t="e">
        <f>VLOOKUP(B850,'Input - companies list'!B:L,11,FALSE)</f>
        <v>#N/A</v>
      </c>
    </row>
    <row r="851" spans="12:12" x14ac:dyDescent="0.2">
      <c r="L851" s="16" t="e">
        <f>VLOOKUP(B851,'Input - companies list'!B:L,11,FALSE)</f>
        <v>#N/A</v>
      </c>
    </row>
    <row r="852" spans="12:12" x14ac:dyDescent="0.2">
      <c r="L852" s="16" t="e">
        <f>VLOOKUP(B852,'Input - companies list'!B:L,11,FALSE)</f>
        <v>#N/A</v>
      </c>
    </row>
    <row r="853" spans="12:12" x14ac:dyDescent="0.2">
      <c r="L853" s="16" t="e">
        <f>VLOOKUP(B853,'Input - companies list'!B:L,11,FALSE)</f>
        <v>#N/A</v>
      </c>
    </row>
    <row r="854" spans="12:12" x14ac:dyDescent="0.2">
      <c r="L854" s="16" t="e">
        <f>VLOOKUP(B854,'Input - companies list'!B:L,11,FALSE)</f>
        <v>#N/A</v>
      </c>
    </row>
    <row r="855" spans="12:12" x14ac:dyDescent="0.2">
      <c r="L855" s="16" t="e">
        <f>VLOOKUP(B855,'Input - companies list'!B:L,11,FALSE)</f>
        <v>#N/A</v>
      </c>
    </row>
    <row r="856" spans="12:12" x14ac:dyDescent="0.2">
      <c r="L856" s="16" t="e">
        <f>VLOOKUP(B856,'Input - companies list'!B:L,11,FALSE)</f>
        <v>#N/A</v>
      </c>
    </row>
    <row r="857" spans="12:12" x14ac:dyDescent="0.2">
      <c r="L857" s="16" t="e">
        <f>VLOOKUP(B857,'Input - companies list'!B:L,11,FALSE)</f>
        <v>#N/A</v>
      </c>
    </row>
    <row r="858" spans="12:12" x14ac:dyDescent="0.2">
      <c r="L858" s="16" t="e">
        <f>VLOOKUP(B858,'Input - companies list'!B:L,11,FALSE)</f>
        <v>#N/A</v>
      </c>
    </row>
    <row r="859" spans="12:12" x14ac:dyDescent="0.2">
      <c r="L859" s="16" t="e">
        <f>VLOOKUP(B859,'Input - companies list'!B:L,11,FALSE)</f>
        <v>#N/A</v>
      </c>
    </row>
    <row r="860" spans="12:12" x14ac:dyDescent="0.2">
      <c r="L860" s="16" t="e">
        <f>VLOOKUP(B860,'Input - companies list'!B:L,11,FALSE)</f>
        <v>#N/A</v>
      </c>
    </row>
    <row r="861" spans="12:12" x14ac:dyDescent="0.2">
      <c r="L861" s="16" t="e">
        <f>VLOOKUP(B861,'Input - companies list'!B:L,11,FALSE)</f>
        <v>#N/A</v>
      </c>
    </row>
    <row r="862" spans="12:12" x14ac:dyDescent="0.2">
      <c r="L862" s="16" t="e">
        <f>VLOOKUP(B862,'Input - companies list'!B:L,11,FALSE)</f>
        <v>#N/A</v>
      </c>
    </row>
    <row r="863" spans="12:12" x14ac:dyDescent="0.2">
      <c r="L863" s="16" t="e">
        <f>VLOOKUP(B863,'Input - companies list'!B:L,11,FALSE)</f>
        <v>#N/A</v>
      </c>
    </row>
    <row r="864" spans="12:12" x14ac:dyDescent="0.2">
      <c r="L864" s="16" t="e">
        <f>VLOOKUP(B864,'Input - companies list'!B:L,11,FALSE)</f>
        <v>#N/A</v>
      </c>
    </row>
    <row r="865" spans="12:12" x14ac:dyDescent="0.2">
      <c r="L865" s="16" t="e">
        <f>VLOOKUP(B865,'Input - companies list'!B:L,11,FALSE)</f>
        <v>#N/A</v>
      </c>
    </row>
    <row r="866" spans="12:12" x14ac:dyDescent="0.2">
      <c r="L866" s="16" t="e">
        <f>VLOOKUP(B866,'Input - companies list'!B:L,11,FALSE)</f>
        <v>#N/A</v>
      </c>
    </row>
    <row r="867" spans="12:12" x14ac:dyDescent="0.2">
      <c r="L867" s="16" t="e">
        <f>VLOOKUP(B867,'Input - companies list'!B:L,11,FALSE)</f>
        <v>#N/A</v>
      </c>
    </row>
    <row r="868" spans="12:12" x14ac:dyDescent="0.2">
      <c r="L868" s="16" t="e">
        <f>VLOOKUP(B868,'Input - companies list'!B:L,11,FALSE)</f>
        <v>#N/A</v>
      </c>
    </row>
    <row r="869" spans="12:12" x14ac:dyDescent="0.2">
      <c r="L869" s="16" t="e">
        <f>VLOOKUP(B869,'Input - companies list'!B:L,11,FALSE)</f>
        <v>#N/A</v>
      </c>
    </row>
    <row r="870" spans="12:12" x14ac:dyDescent="0.2">
      <c r="L870" s="16" t="e">
        <f>VLOOKUP(B870,'Input - companies list'!B:L,11,FALSE)</f>
        <v>#N/A</v>
      </c>
    </row>
    <row r="871" spans="12:12" x14ac:dyDescent="0.2">
      <c r="L871" s="16" t="e">
        <f>VLOOKUP(B871,'Input - companies list'!B:L,11,FALSE)</f>
        <v>#N/A</v>
      </c>
    </row>
    <row r="872" spans="12:12" x14ac:dyDescent="0.2">
      <c r="L872" s="16" t="e">
        <f>VLOOKUP(B872,'Input - companies list'!B:L,11,FALSE)</f>
        <v>#N/A</v>
      </c>
    </row>
    <row r="873" spans="12:12" x14ac:dyDescent="0.2">
      <c r="L873" s="16" t="e">
        <f>VLOOKUP(B873,'Input - companies list'!B:L,11,FALSE)</f>
        <v>#N/A</v>
      </c>
    </row>
    <row r="874" spans="12:12" x14ac:dyDescent="0.2">
      <c r="L874" s="16" t="e">
        <f>VLOOKUP(B874,'Input - companies list'!B:L,11,FALSE)</f>
        <v>#N/A</v>
      </c>
    </row>
    <row r="875" spans="12:12" x14ac:dyDescent="0.2">
      <c r="L875" s="16" t="e">
        <f>VLOOKUP(B875,'Input - companies list'!B:L,11,FALSE)</f>
        <v>#N/A</v>
      </c>
    </row>
    <row r="876" spans="12:12" x14ac:dyDescent="0.2">
      <c r="L876" s="16" t="e">
        <f>VLOOKUP(B876,'Input - companies list'!B:L,11,FALSE)</f>
        <v>#N/A</v>
      </c>
    </row>
    <row r="877" spans="12:12" x14ac:dyDescent="0.2">
      <c r="L877" s="16" t="e">
        <f>VLOOKUP(B877,'Input - companies list'!B:L,11,FALSE)</f>
        <v>#N/A</v>
      </c>
    </row>
    <row r="878" spans="12:12" x14ac:dyDescent="0.2">
      <c r="L878" s="16" t="e">
        <f>VLOOKUP(B878,'Input - companies list'!B:L,11,FALSE)</f>
        <v>#N/A</v>
      </c>
    </row>
    <row r="879" spans="12:12" x14ac:dyDescent="0.2">
      <c r="L879" s="16" t="e">
        <f>VLOOKUP(B879,'Input - companies list'!B:L,11,FALSE)</f>
        <v>#N/A</v>
      </c>
    </row>
    <row r="880" spans="12:12" x14ac:dyDescent="0.2">
      <c r="L880" s="16" t="e">
        <f>VLOOKUP(B880,'Input - companies list'!B:L,11,FALSE)</f>
        <v>#N/A</v>
      </c>
    </row>
    <row r="881" spans="12:12" x14ac:dyDescent="0.2">
      <c r="L881" s="16" t="e">
        <f>VLOOKUP(B881,'Input - companies list'!B:L,11,FALSE)</f>
        <v>#N/A</v>
      </c>
    </row>
    <row r="882" spans="12:12" x14ac:dyDescent="0.2">
      <c r="L882" s="16" t="e">
        <f>VLOOKUP(B882,'Input - companies list'!B:L,11,FALSE)</f>
        <v>#N/A</v>
      </c>
    </row>
    <row r="883" spans="12:12" x14ac:dyDescent="0.2">
      <c r="L883" s="16" t="e">
        <f>VLOOKUP(B883,'Input - companies list'!B:L,11,FALSE)</f>
        <v>#N/A</v>
      </c>
    </row>
    <row r="884" spans="12:12" x14ac:dyDescent="0.2">
      <c r="L884" s="16" t="e">
        <f>VLOOKUP(B884,'Input - companies list'!B:L,11,FALSE)</f>
        <v>#N/A</v>
      </c>
    </row>
    <row r="885" spans="12:12" x14ac:dyDescent="0.2">
      <c r="L885" s="16" t="e">
        <f>VLOOKUP(B885,'Input - companies list'!B:L,11,FALSE)</f>
        <v>#N/A</v>
      </c>
    </row>
    <row r="886" spans="12:12" x14ac:dyDescent="0.2">
      <c r="L886" s="16" t="e">
        <f>VLOOKUP(B886,'Input - companies list'!B:L,11,FALSE)</f>
        <v>#N/A</v>
      </c>
    </row>
    <row r="887" spans="12:12" x14ac:dyDescent="0.2">
      <c r="L887" s="16" t="e">
        <f>VLOOKUP(B887,'Input - companies list'!B:L,11,FALSE)</f>
        <v>#N/A</v>
      </c>
    </row>
    <row r="888" spans="12:12" x14ac:dyDescent="0.2">
      <c r="L888" s="16" t="e">
        <f>VLOOKUP(B888,'Input - companies list'!B:L,11,FALSE)</f>
        <v>#N/A</v>
      </c>
    </row>
    <row r="889" spans="12:12" x14ac:dyDescent="0.2">
      <c r="L889" s="16" t="e">
        <f>VLOOKUP(B889,'Input - companies list'!B:L,11,FALSE)</f>
        <v>#N/A</v>
      </c>
    </row>
    <row r="890" spans="12:12" x14ac:dyDescent="0.2">
      <c r="L890" s="16" t="e">
        <f>VLOOKUP(B890,'Input - companies list'!B:L,11,FALSE)</f>
        <v>#N/A</v>
      </c>
    </row>
    <row r="891" spans="12:12" x14ac:dyDescent="0.2">
      <c r="L891" s="16" t="e">
        <f>VLOOKUP(B891,'Input - companies list'!B:L,11,FALSE)</f>
        <v>#N/A</v>
      </c>
    </row>
    <row r="892" spans="12:12" x14ac:dyDescent="0.2">
      <c r="L892" s="16" t="e">
        <f>VLOOKUP(B892,'Input - companies list'!B:L,11,FALSE)</f>
        <v>#N/A</v>
      </c>
    </row>
    <row r="893" spans="12:12" x14ac:dyDescent="0.2">
      <c r="L893" s="16" t="e">
        <f>VLOOKUP(B893,'Input - companies list'!B:L,11,FALSE)</f>
        <v>#N/A</v>
      </c>
    </row>
    <row r="894" spans="12:12" x14ac:dyDescent="0.2">
      <c r="L894" s="16" t="e">
        <f>VLOOKUP(B894,'Input - companies list'!B:L,11,FALSE)</f>
        <v>#N/A</v>
      </c>
    </row>
    <row r="895" spans="12:12" x14ac:dyDescent="0.2">
      <c r="L895" s="16" t="e">
        <f>VLOOKUP(B895,'Input - companies list'!B:L,11,FALSE)</f>
        <v>#N/A</v>
      </c>
    </row>
    <row r="896" spans="12:12" x14ac:dyDescent="0.2">
      <c r="L896" s="16" t="e">
        <f>VLOOKUP(B896,'Input - companies list'!B:L,11,FALSE)</f>
        <v>#N/A</v>
      </c>
    </row>
    <row r="897" spans="12:12" x14ac:dyDescent="0.2">
      <c r="L897" s="16" t="e">
        <f>VLOOKUP(B897,'Input - companies list'!B:L,11,FALSE)</f>
        <v>#N/A</v>
      </c>
    </row>
    <row r="898" spans="12:12" x14ac:dyDescent="0.2">
      <c r="L898" s="16" t="e">
        <f>VLOOKUP(B898,'Input - companies list'!B:L,11,FALSE)</f>
        <v>#N/A</v>
      </c>
    </row>
    <row r="899" spans="12:12" x14ac:dyDescent="0.2">
      <c r="L899" s="16" t="e">
        <f>VLOOKUP(B899,'Input - companies list'!B:L,11,FALSE)</f>
        <v>#N/A</v>
      </c>
    </row>
    <row r="900" spans="12:12" x14ac:dyDescent="0.2">
      <c r="L900" s="16" t="e">
        <f>VLOOKUP(B900,'Input - companies list'!B:L,11,FALSE)</f>
        <v>#N/A</v>
      </c>
    </row>
    <row r="901" spans="12:12" x14ac:dyDescent="0.2">
      <c r="L901" s="16" t="e">
        <f>VLOOKUP(B901,'Input - companies list'!B:L,11,FALSE)</f>
        <v>#N/A</v>
      </c>
    </row>
    <row r="902" spans="12:12" x14ac:dyDescent="0.2">
      <c r="L902" s="16" t="e">
        <f>VLOOKUP(B902,'Input - companies list'!B:L,11,FALSE)</f>
        <v>#N/A</v>
      </c>
    </row>
    <row r="903" spans="12:12" x14ac:dyDescent="0.2">
      <c r="L903" s="16" t="e">
        <f>VLOOKUP(B903,'Input - companies list'!B:L,11,FALSE)</f>
        <v>#N/A</v>
      </c>
    </row>
    <row r="904" spans="12:12" x14ac:dyDescent="0.2">
      <c r="L904" s="16" t="e">
        <f>VLOOKUP(B904,'Input - companies list'!B:L,11,FALSE)</f>
        <v>#N/A</v>
      </c>
    </row>
    <row r="905" spans="12:12" x14ac:dyDescent="0.2">
      <c r="L905" s="16" t="e">
        <f>VLOOKUP(B905,'Input - companies list'!B:L,11,FALSE)</f>
        <v>#N/A</v>
      </c>
    </row>
    <row r="906" spans="12:12" x14ac:dyDescent="0.2">
      <c r="L906" s="16" t="e">
        <f>VLOOKUP(B906,'Input - companies list'!B:L,11,FALSE)</f>
        <v>#N/A</v>
      </c>
    </row>
    <row r="907" spans="12:12" x14ac:dyDescent="0.2">
      <c r="L907" s="16" t="e">
        <f>VLOOKUP(B907,'Input - companies list'!B:L,11,FALSE)</f>
        <v>#N/A</v>
      </c>
    </row>
    <row r="908" spans="12:12" x14ac:dyDescent="0.2">
      <c r="L908" s="16" t="e">
        <f>VLOOKUP(B908,'Input - companies list'!B:L,11,FALSE)</f>
        <v>#N/A</v>
      </c>
    </row>
    <row r="909" spans="12:12" x14ac:dyDescent="0.2">
      <c r="L909" s="16" t="e">
        <f>VLOOKUP(B909,'Input - companies list'!B:L,11,FALSE)</f>
        <v>#N/A</v>
      </c>
    </row>
    <row r="910" spans="12:12" x14ac:dyDescent="0.2">
      <c r="L910" s="16" t="e">
        <f>VLOOKUP(B910,'Input - companies list'!B:L,11,FALSE)</f>
        <v>#N/A</v>
      </c>
    </row>
    <row r="911" spans="12:12" x14ac:dyDescent="0.2">
      <c r="L911" s="16" t="e">
        <f>VLOOKUP(B911,'Input - companies list'!B:L,11,FALSE)</f>
        <v>#N/A</v>
      </c>
    </row>
    <row r="912" spans="12:12" x14ac:dyDescent="0.2">
      <c r="L912" s="16" t="e">
        <f>VLOOKUP(B912,'Input - companies list'!B:L,11,FALSE)</f>
        <v>#N/A</v>
      </c>
    </row>
    <row r="913" spans="12:12" x14ac:dyDescent="0.2">
      <c r="L913" s="16" t="e">
        <f>VLOOKUP(B913,'Input - companies list'!B:L,11,FALSE)</f>
        <v>#N/A</v>
      </c>
    </row>
    <row r="914" spans="12:12" x14ac:dyDescent="0.2">
      <c r="L914" s="16" t="e">
        <f>VLOOKUP(B914,'Input - companies list'!B:L,11,FALSE)</f>
        <v>#N/A</v>
      </c>
    </row>
    <row r="915" spans="12:12" x14ac:dyDescent="0.2">
      <c r="L915" s="16" t="e">
        <f>VLOOKUP(B915,'Input - companies list'!B:L,11,FALSE)</f>
        <v>#N/A</v>
      </c>
    </row>
    <row r="916" spans="12:12" x14ac:dyDescent="0.2">
      <c r="L916" s="16" t="e">
        <f>VLOOKUP(B916,'Input - companies list'!B:L,11,FALSE)</f>
        <v>#N/A</v>
      </c>
    </row>
    <row r="917" spans="12:12" x14ac:dyDescent="0.2">
      <c r="L917" s="16" t="e">
        <f>VLOOKUP(B917,'Input - companies list'!B:L,11,FALSE)</f>
        <v>#N/A</v>
      </c>
    </row>
    <row r="918" spans="12:12" x14ac:dyDescent="0.2">
      <c r="L918" s="16" t="e">
        <f>VLOOKUP(B918,'Input - companies list'!B:L,11,FALSE)</f>
        <v>#N/A</v>
      </c>
    </row>
    <row r="919" spans="12:12" x14ac:dyDescent="0.2">
      <c r="L919" s="16" t="e">
        <f>VLOOKUP(B919,'Input - companies list'!B:L,11,FALSE)</f>
        <v>#N/A</v>
      </c>
    </row>
    <row r="920" spans="12:12" x14ac:dyDescent="0.2">
      <c r="L920" s="16" t="e">
        <f>VLOOKUP(B920,'Input - companies list'!B:L,11,FALSE)</f>
        <v>#N/A</v>
      </c>
    </row>
    <row r="921" spans="12:12" x14ac:dyDescent="0.2">
      <c r="L921" s="16" t="e">
        <f>VLOOKUP(B921,'Input - companies list'!B:L,11,FALSE)</f>
        <v>#N/A</v>
      </c>
    </row>
    <row r="922" spans="12:12" x14ac:dyDescent="0.2">
      <c r="L922" s="16" t="e">
        <f>VLOOKUP(B922,'Input - companies list'!B:L,11,FALSE)</f>
        <v>#N/A</v>
      </c>
    </row>
    <row r="923" spans="12:12" x14ac:dyDescent="0.2">
      <c r="L923" s="16" t="e">
        <f>VLOOKUP(B923,'Input - companies list'!B:L,11,FALSE)</f>
        <v>#N/A</v>
      </c>
    </row>
    <row r="924" spans="12:12" x14ac:dyDescent="0.2">
      <c r="L924" s="16" t="e">
        <f>VLOOKUP(B924,'Input - companies list'!B:L,11,FALSE)</f>
        <v>#N/A</v>
      </c>
    </row>
    <row r="925" spans="12:12" x14ac:dyDescent="0.2">
      <c r="L925" s="16" t="e">
        <f>VLOOKUP(B925,'Input - companies list'!B:L,11,FALSE)</f>
        <v>#N/A</v>
      </c>
    </row>
    <row r="926" spans="12:12" x14ac:dyDescent="0.2">
      <c r="L926" s="16" t="e">
        <f>VLOOKUP(B926,'Input - companies list'!B:L,11,FALSE)</f>
        <v>#N/A</v>
      </c>
    </row>
    <row r="927" spans="12:12" x14ac:dyDescent="0.2">
      <c r="L927" s="16" t="e">
        <f>VLOOKUP(B927,'Input - companies list'!B:L,11,FALSE)</f>
        <v>#N/A</v>
      </c>
    </row>
    <row r="928" spans="12:12" x14ac:dyDescent="0.2">
      <c r="L928" s="16" t="e">
        <f>VLOOKUP(B928,'Input - companies list'!B:L,11,FALSE)</f>
        <v>#N/A</v>
      </c>
    </row>
    <row r="929" spans="12:12" x14ac:dyDescent="0.2">
      <c r="L929" s="16" t="e">
        <f>VLOOKUP(B929,'Input - companies list'!B:L,11,FALSE)</f>
        <v>#N/A</v>
      </c>
    </row>
    <row r="930" spans="12:12" x14ac:dyDescent="0.2">
      <c r="L930" s="16" t="e">
        <f>VLOOKUP(B930,'Input - companies list'!B:L,11,FALSE)</f>
        <v>#N/A</v>
      </c>
    </row>
    <row r="931" spans="12:12" x14ac:dyDescent="0.2">
      <c r="L931" s="16" t="e">
        <f>VLOOKUP(B931,'Input - companies list'!B:L,11,FALSE)</f>
        <v>#N/A</v>
      </c>
    </row>
    <row r="932" spans="12:12" x14ac:dyDescent="0.2">
      <c r="L932" s="16" t="e">
        <f>VLOOKUP(B932,'Input - companies list'!B:L,11,FALSE)</f>
        <v>#N/A</v>
      </c>
    </row>
    <row r="933" spans="12:12" x14ac:dyDescent="0.2">
      <c r="L933" s="16" t="e">
        <f>VLOOKUP(B933,'Input - companies list'!B:L,11,FALSE)</f>
        <v>#N/A</v>
      </c>
    </row>
    <row r="934" spans="12:12" x14ac:dyDescent="0.2">
      <c r="L934" s="16" t="e">
        <f>VLOOKUP(B934,'Input - companies list'!B:L,11,FALSE)</f>
        <v>#N/A</v>
      </c>
    </row>
    <row r="935" spans="12:12" x14ac:dyDescent="0.2">
      <c r="L935" s="16" t="e">
        <f>VLOOKUP(B935,'Input - companies list'!B:L,11,FALSE)</f>
        <v>#N/A</v>
      </c>
    </row>
    <row r="936" spans="12:12" x14ac:dyDescent="0.2">
      <c r="L936" s="16" t="e">
        <f>VLOOKUP(B936,'Input - companies list'!B:L,11,FALSE)</f>
        <v>#N/A</v>
      </c>
    </row>
    <row r="937" spans="12:12" x14ac:dyDescent="0.2">
      <c r="L937" s="16" t="e">
        <f>VLOOKUP(B937,'Input - companies list'!B:L,11,FALSE)</f>
        <v>#N/A</v>
      </c>
    </row>
    <row r="938" spans="12:12" x14ac:dyDescent="0.2">
      <c r="L938" s="16" t="e">
        <f>VLOOKUP(B938,'Input - companies list'!B:L,11,FALSE)</f>
        <v>#N/A</v>
      </c>
    </row>
    <row r="939" spans="12:12" x14ac:dyDescent="0.2">
      <c r="L939" s="16" t="e">
        <f>VLOOKUP(B939,'Input - companies list'!B:L,11,FALSE)</f>
        <v>#N/A</v>
      </c>
    </row>
    <row r="940" spans="12:12" x14ac:dyDescent="0.2">
      <c r="L940" s="16" t="e">
        <f>VLOOKUP(B940,'Input - companies list'!B:L,11,FALSE)</f>
        <v>#N/A</v>
      </c>
    </row>
    <row r="941" spans="12:12" x14ac:dyDescent="0.2">
      <c r="L941" s="16" t="e">
        <f>VLOOKUP(B941,'Input - companies list'!B:L,11,FALSE)</f>
        <v>#N/A</v>
      </c>
    </row>
    <row r="942" spans="12:12" x14ac:dyDescent="0.2">
      <c r="L942" s="16" t="e">
        <f>VLOOKUP(B942,'Input - companies list'!B:L,11,FALSE)</f>
        <v>#N/A</v>
      </c>
    </row>
    <row r="943" spans="12:12" x14ac:dyDescent="0.2">
      <c r="L943" s="16" t="e">
        <f>VLOOKUP(B943,'Input - companies list'!B:L,11,FALSE)</f>
        <v>#N/A</v>
      </c>
    </row>
    <row r="944" spans="12:12" x14ac:dyDescent="0.2">
      <c r="L944" s="16" t="e">
        <f>VLOOKUP(B944,'Input - companies list'!B:L,11,FALSE)</f>
        <v>#N/A</v>
      </c>
    </row>
    <row r="945" spans="12:12" x14ac:dyDescent="0.2">
      <c r="L945" s="16" t="e">
        <f>VLOOKUP(B945,'Input - companies list'!B:L,11,FALSE)</f>
        <v>#N/A</v>
      </c>
    </row>
    <row r="946" spans="12:12" x14ac:dyDescent="0.2">
      <c r="L946" s="16" t="e">
        <f>VLOOKUP(B946,'Input - companies list'!B:L,11,FALSE)</f>
        <v>#N/A</v>
      </c>
    </row>
    <row r="947" spans="12:12" x14ac:dyDescent="0.2">
      <c r="L947" s="16" t="e">
        <f>VLOOKUP(B947,'Input - companies list'!B:L,11,FALSE)</f>
        <v>#N/A</v>
      </c>
    </row>
    <row r="948" spans="12:12" x14ac:dyDescent="0.2">
      <c r="L948" s="16" t="e">
        <f>VLOOKUP(B948,'Input - companies list'!B:L,11,FALSE)</f>
        <v>#N/A</v>
      </c>
    </row>
    <row r="949" spans="12:12" x14ac:dyDescent="0.2">
      <c r="L949" s="16" t="e">
        <f>VLOOKUP(B949,'Input - companies list'!B:L,11,FALSE)</f>
        <v>#N/A</v>
      </c>
    </row>
    <row r="950" spans="12:12" x14ac:dyDescent="0.2">
      <c r="L950" s="16" t="e">
        <f>VLOOKUP(B950,'Input - companies list'!B:L,11,FALSE)</f>
        <v>#N/A</v>
      </c>
    </row>
    <row r="951" spans="12:12" x14ac:dyDescent="0.2">
      <c r="L951" s="16" t="e">
        <f>VLOOKUP(B951,'Input - companies list'!B:L,11,FALSE)</f>
        <v>#N/A</v>
      </c>
    </row>
    <row r="952" spans="12:12" x14ac:dyDescent="0.2">
      <c r="L952" s="16" t="e">
        <f>VLOOKUP(B952,'Input - companies list'!B:L,11,FALSE)</f>
        <v>#N/A</v>
      </c>
    </row>
    <row r="953" spans="12:12" x14ac:dyDescent="0.2">
      <c r="L953" s="16" t="e">
        <f>VLOOKUP(B953,'Input - companies list'!B:L,11,FALSE)</f>
        <v>#N/A</v>
      </c>
    </row>
    <row r="954" spans="12:12" x14ac:dyDescent="0.2">
      <c r="L954" s="16" t="e">
        <f>VLOOKUP(B954,'Input - companies list'!B:L,11,FALSE)</f>
        <v>#N/A</v>
      </c>
    </row>
    <row r="955" spans="12:12" x14ac:dyDescent="0.2">
      <c r="L955" s="16" t="e">
        <f>VLOOKUP(B955,'Input - companies list'!B:L,11,FALSE)</f>
        <v>#N/A</v>
      </c>
    </row>
    <row r="956" spans="12:12" x14ac:dyDescent="0.2">
      <c r="L956" s="16" t="e">
        <f>VLOOKUP(B956,'Input - companies list'!B:L,11,FALSE)</f>
        <v>#N/A</v>
      </c>
    </row>
    <row r="957" spans="12:12" x14ac:dyDescent="0.2">
      <c r="L957" s="16" t="e">
        <f>VLOOKUP(B957,'Input - companies list'!B:L,11,FALSE)</f>
        <v>#N/A</v>
      </c>
    </row>
    <row r="958" spans="12:12" x14ac:dyDescent="0.2">
      <c r="L958" s="16" t="e">
        <f>VLOOKUP(B958,'Input - companies list'!B:L,11,FALSE)</f>
        <v>#N/A</v>
      </c>
    </row>
    <row r="959" spans="12:12" x14ac:dyDescent="0.2">
      <c r="L959" s="16" t="e">
        <f>VLOOKUP(B959,'Input - companies list'!B:L,11,FALSE)</f>
        <v>#N/A</v>
      </c>
    </row>
    <row r="960" spans="12:12" x14ac:dyDescent="0.2">
      <c r="L960" s="16" t="e">
        <f>VLOOKUP(B960,'Input - companies list'!B:L,11,FALSE)</f>
        <v>#N/A</v>
      </c>
    </row>
    <row r="961" spans="12:12" x14ac:dyDescent="0.2">
      <c r="L961" s="16" t="e">
        <f>VLOOKUP(B961,'Input - companies list'!B:L,11,FALSE)</f>
        <v>#N/A</v>
      </c>
    </row>
    <row r="962" spans="12:12" x14ac:dyDescent="0.2">
      <c r="L962" s="16" t="e">
        <f>VLOOKUP(B962,'Input - companies list'!B:L,11,FALSE)</f>
        <v>#N/A</v>
      </c>
    </row>
    <row r="963" spans="12:12" x14ac:dyDescent="0.2">
      <c r="L963" s="16" t="e">
        <f>VLOOKUP(B963,'Input - companies list'!B:L,11,FALSE)</f>
        <v>#N/A</v>
      </c>
    </row>
    <row r="964" spans="12:12" x14ac:dyDescent="0.2">
      <c r="L964" s="16" t="e">
        <f>VLOOKUP(B964,'Input - companies list'!B:L,11,FALSE)</f>
        <v>#N/A</v>
      </c>
    </row>
    <row r="965" spans="12:12" x14ac:dyDescent="0.2">
      <c r="L965" s="16" t="e">
        <f>VLOOKUP(B965,'Input - companies list'!B:L,11,FALSE)</f>
        <v>#N/A</v>
      </c>
    </row>
    <row r="966" spans="12:12" x14ac:dyDescent="0.2">
      <c r="L966" s="16" t="e">
        <f>VLOOKUP(B966,'Input - companies list'!B:L,11,FALSE)</f>
        <v>#N/A</v>
      </c>
    </row>
    <row r="967" spans="12:12" x14ac:dyDescent="0.2">
      <c r="L967" s="16" t="e">
        <f>VLOOKUP(B967,'Input - companies list'!B:L,11,FALSE)</f>
        <v>#N/A</v>
      </c>
    </row>
    <row r="968" spans="12:12" x14ac:dyDescent="0.2">
      <c r="L968" s="16" t="e">
        <f>VLOOKUP(B968,'Input - companies list'!B:L,11,FALSE)</f>
        <v>#N/A</v>
      </c>
    </row>
    <row r="969" spans="12:12" x14ac:dyDescent="0.2">
      <c r="L969" s="16" t="e">
        <f>VLOOKUP(B969,'Input - companies list'!B:L,11,FALSE)</f>
        <v>#N/A</v>
      </c>
    </row>
    <row r="970" spans="12:12" x14ac:dyDescent="0.2">
      <c r="L970" s="16" t="e">
        <f>VLOOKUP(B970,'Input - companies list'!B:L,11,FALSE)</f>
        <v>#N/A</v>
      </c>
    </row>
    <row r="971" spans="12:12" x14ac:dyDescent="0.2">
      <c r="L971" s="16" t="e">
        <f>VLOOKUP(B971,'Input - companies list'!B:L,11,FALSE)</f>
        <v>#N/A</v>
      </c>
    </row>
    <row r="972" spans="12:12" x14ac:dyDescent="0.2">
      <c r="L972" s="16" t="e">
        <f>VLOOKUP(B972,'Input - companies list'!B:L,11,FALSE)</f>
        <v>#N/A</v>
      </c>
    </row>
    <row r="973" spans="12:12" x14ac:dyDescent="0.2">
      <c r="L973" s="16" t="e">
        <f>VLOOKUP(B973,'Input - companies list'!B:L,11,FALSE)</f>
        <v>#N/A</v>
      </c>
    </row>
    <row r="974" spans="12:12" x14ac:dyDescent="0.2">
      <c r="L974" s="16" t="e">
        <f>VLOOKUP(B974,'Input - companies list'!B:L,11,FALSE)</f>
        <v>#N/A</v>
      </c>
    </row>
    <row r="975" spans="12:12" x14ac:dyDescent="0.2">
      <c r="L975" s="16" t="e">
        <f>VLOOKUP(B975,'Input - companies list'!B:L,11,FALSE)</f>
        <v>#N/A</v>
      </c>
    </row>
    <row r="976" spans="12:12" x14ac:dyDescent="0.2">
      <c r="L976" s="16" t="e">
        <f>VLOOKUP(B976,'Input - companies list'!B:L,11,FALSE)</f>
        <v>#N/A</v>
      </c>
    </row>
    <row r="977" spans="12:12" x14ac:dyDescent="0.2">
      <c r="L977" s="16" t="e">
        <f>VLOOKUP(B977,'Input - companies list'!B:L,11,FALSE)</f>
        <v>#N/A</v>
      </c>
    </row>
    <row r="978" spans="12:12" x14ac:dyDescent="0.2">
      <c r="L978" s="16" t="e">
        <f>VLOOKUP(B978,'Input - companies list'!B:L,11,FALSE)</f>
        <v>#N/A</v>
      </c>
    </row>
    <row r="979" spans="12:12" x14ac:dyDescent="0.2">
      <c r="L979" s="16" t="e">
        <f>VLOOKUP(B979,'Input - companies list'!B:L,11,FALSE)</f>
        <v>#N/A</v>
      </c>
    </row>
    <row r="980" spans="12:12" x14ac:dyDescent="0.2">
      <c r="L980" s="16" t="e">
        <f>VLOOKUP(B980,'Input - companies list'!B:L,11,FALSE)</f>
        <v>#N/A</v>
      </c>
    </row>
    <row r="981" spans="12:12" x14ac:dyDescent="0.2">
      <c r="L981" s="16" t="e">
        <f>VLOOKUP(B981,'Input - companies list'!B:L,11,FALSE)</f>
        <v>#N/A</v>
      </c>
    </row>
    <row r="982" spans="12:12" x14ac:dyDescent="0.2">
      <c r="L982" s="16" t="e">
        <f>VLOOKUP(B982,'Input - companies list'!B:L,11,FALSE)</f>
        <v>#N/A</v>
      </c>
    </row>
    <row r="983" spans="12:12" x14ac:dyDescent="0.2">
      <c r="L983" s="16" t="e">
        <f>VLOOKUP(B983,'Input - companies list'!B:L,11,FALSE)</f>
        <v>#N/A</v>
      </c>
    </row>
    <row r="984" spans="12:12" x14ac:dyDescent="0.2">
      <c r="L984" s="16" t="e">
        <f>VLOOKUP(B984,'Input - companies list'!B:L,11,FALSE)</f>
        <v>#N/A</v>
      </c>
    </row>
    <row r="985" spans="12:12" x14ac:dyDescent="0.2">
      <c r="L985" s="16" t="e">
        <f>VLOOKUP(B985,'Input - companies list'!B:L,11,FALSE)</f>
        <v>#N/A</v>
      </c>
    </row>
    <row r="986" spans="12:12" x14ac:dyDescent="0.2">
      <c r="L986" s="16" t="e">
        <f>VLOOKUP(B986,'Input - companies list'!B:L,11,FALSE)</f>
        <v>#N/A</v>
      </c>
    </row>
    <row r="987" spans="12:12" x14ac:dyDescent="0.2">
      <c r="L987" s="16" t="e">
        <f>VLOOKUP(B987,'Input - companies list'!B:L,11,FALSE)</f>
        <v>#N/A</v>
      </c>
    </row>
    <row r="988" spans="12:12" x14ac:dyDescent="0.2">
      <c r="L988" s="16" t="e">
        <f>VLOOKUP(B988,'Input - companies list'!B:L,11,FALSE)</f>
        <v>#N/A</v>
      </c>
    </row>
    <row r="989" spans="12:12" x14ac:dyDescent="0.2">
      <c r="L989" s="16" t="e">
        <f>VLOOKUP(B989,'Input - companies list'!B:L,11,FALSE)</f>
        <v>#N/A</v>
      </c>
    </row>
    <row r="990" spans="12:12" x14ac:dyDescent="0.2">
      <c r="L990" s="16" t="e">
        <f>VLOOKUP(B990,'Input - companies list'!B:L,11,FALSE)</f>
        <v>#N/A</v>
      </c>
    </row>
    <row r="991" spans="12:12" x14ac:dyDescent="0.2">
      <c r="L991" s="16" t="e">
        <f>VLOOKUP(B991,'Input - companies list'!B:L,11,FALSE)</f>
        <v>#N/A</v>
      </c>
    </row>
    <row r="992" spans="12:12" x14ac:dyDescent="0.2">
      <c r="L992" s="16" t="e">
        <f>VLOOKUP(B992,'Input - companies list'!B:L,11,FALSE)</f>
        <v>#N/A</v>
      </c>
    </row>
    <row r="993" spans="12:12" x14ac:dyDescent="0.2">
      <c r="L993" s="16" t="e">
        <f>VLOOKUP(B993,'Input - companies list'!B:L,11,FALSE)</f>
        <v>#N/A</v>
      </c>
    </row>
    <row r="994" spans="12:12" x14ac:dyDescent="0.2">
      <c r="L994" s="16" t="e">
        <f>VLOOKUP(B994,'Input - companies list'!B:L,11,FALSE)</f>
        <v>#N/A</v>
      </c>
    </row>
    <row r="995" spans="12:12" x14ac:dyDescent="0.2">
      <c r="L995" s="16" t="e">
        <f>VLOOKUP(B995,'Input - companies list'!B:L,11,FALSE)</f>
        <v>#N/A</v>
      </c>
    </row>
    <row r="996" spans="12:12" x14ac:dyDescent="0.2">
      <c r="L996" s="16" t="e">
        <f>VLOOKUP(B996,'Input - companies list'!B:L,11,FALSE)</f>
        <v>#N/A</v>
      </c>
    </row>
    <row r="997" spans="12:12" x14ac:dyDescent="0.2">
      <c r="L997" s="16" t="e">
        <f>VLOOKUP(B997,'Input - companies list'!B:L,11,FALSE)</f>
        <v>#N/A</v>
      </c>
    </row>
    <row r="998" spans="12:12" x14ac:dyDescent="0.2">
      <c r="L998" s="16" t="e">
        <f>VLOOKUP(B998,'Input - companies list'!B:L,11,FALSE)</f>
        <v>#N/A</v>
      </c>
    </row>
    <row r="999" spans="12:12" x14ac:dyDescent="0.2">
      <c r="L999" s="16" t="e">
        <f>VLOOKUP(B999,'Input - companies list'!B:L,11,FALSE)</f>
        <v>#N/A</v>
      </c>
    </row>
    <row r="1000" spans="12:12" x14ac:dyDescent="0.2">
      <c r="L1000" s="16" t="e">
        <f>VLOOKUP(B1000,'Input - companies list'!B:L,11,FALSE)</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B8"/>
  <sheetViews>
    <sheetView workbookViewId="0">
      <selection activeCell="C3" sqref="C3"/>
    </sheetView>
  </sheetViews>
  <sheetFormatPr baseColWidth="10" defaultRowHeight="16" x14ac:dyDescent="0.2"/>
  <cols>
    <col min="1" max="1" width="43.83203125" bestFit="1" customWidth="1"/>
  </cols>
  <sheetData>
    <row r="1" spans="1:2" x14ac:dyDescent="0.2">
      <c r="A1" s="7" t="s">
        <v>231</v>
      </c>
      <c r="B1" s="7" t="s">
        <v>232</v>
      </c>
    </row>
    <row r="2" spans="1:2" x14ac:dyDescent="0.2">
      <c r="A2" s="8" t="s">
        <v>226</v>
      </c>
      <c r="B2" s="8">
        <v>0.25</v>
      </c>
    </row>
    <row r="3" spans="1:2" x14ac:dyDescent="0.2">
      <c r="A3" s="8" t="s">
        <v>227</v>
      </c>
      <c r="B3" s="8">
        <v>0.15</v>
      </c>
    </row>
    <row r="4" spans="1:2" x14ac:dyDescent="0.2">
      <c r="A4" s="8" t="s">
        <v>228</v>
      </c>
      <c r="B4" s="8">
        <v>0.15</v>
      </c>
    </row>
    <row r="5" spans="1:2" x14ac:dyDescent="0.2">
      <c r="A5" s="8" t="s">
        <v>229</v>
      </c>
      <c r="B5" s="8">
        <v>0.25</v>
      </c>
    </row>
    <row r="6" spans="1:2" x14ac:dyDescent="0.2">
      <c r="A6" s="8" t="s">
        <v>253</v>
      </c>
      <c r="B6" s="8">
        <v>0.1</v>
      </c>
    </row>
    <row r="7" spans="1:2" x14ac:dyDescent="0.2">
      <c r="A7" s="8" t="s">
        <v>230</v>
      </c>
      <c r="B7" s="8">
        <v>0.1</v>
      </c>
    </row>
    <row r="8" spans="1:2" x14ac:dyDescent="0.2">
      <c r="A8" t="s">
        <v>233</v>
      </c>
      <c r="B8">
        <f>SUM(B2:B7)</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R593"/>
  <sheetViews>
    <sheetView workbookViewId="0">
      <pane xSplit="5" ySplit="2" topLeftCell="F572" activePane="bottomRight" state="frozen"/>
      <selection pane="topRight" activeCell="F1" sqref="F1"/>
      <selection pane="bottomLeft" activeCell="A3" sqref="A3"/>
      <selection pane="bottomRight" activeCell="E606" sqref="E606"/>
    </sheetView>
  </sheetViews>
  <sheetFormatPr baseColWidth="10" defaultRowHeight="16" x14ac:dyDescent="0.2"/>
  <cols>
    <col min="1" max="1" width="8.33203125" style="13" customWidth="1"/>
    <col min="2" max="2" width="14.1640625" customWidth="1"/>
    <col min="3" max="4" width="35.83203125" customWidth="1"/>
    <col min="5" max="5" width="42.33203125" customWidth="1"/>
    <col min="6" max="6" width="18.5" style="1" customWidth="1"/>
    <col min="7" max="7" width="18.5" style="6" customWidth="1"/>
    <col min="8" max="8" width="18.5" style="5" customWidth="1"/>
    <col min="9" max="9" width="18.5" style="6" customWidth="1"/>
    <col min="10" max="10" width="15.5" customWidth="1"/>
    <col min="11" max="11" width="17.6640625" customWidth="1"/>
    <col min="12" max="18" width="18.5" style="11" customWidth="1"/>
  </cols>
  <sheetData>
    <row r="1" spans="1:18" x14ac:dyDescent="0.2">
      <c r="F1" s="27" t="s">
        <v>234</v>
      </c>
      <c r="G1" s="27"/>
      <c r="H1" s="27"/>
      <c r="I1" s="27"/>
      <c r="J1" s="27"/>
      <c r="K1" s="27"/>
      <c r="L1" s="28" t="s">
        <v>237</v>
      </c>
      <c r="M1" s="28"/>
      <c r="N1" s="28"/>
      <c r="O1" s="28"/>
      <c r="P1" s="28"/>
      <c r="Q1" s="28"/>
      <c r="R1" s="28"/>
    </row>
    <row r="2" spans="1:18" s="4" customFormat="1" ht="64" x14ac:dyDescent="0.2">
      <c r="A2" s="12" t="s">
        <v>235</v>
      </c>
      <c r="B2" s="9" t="s">
        <v>0</v>
      </c>
      <c r="C2" s="9" t="s">
        <v>1</v>
      </c>
      <c r="D2" s="9" t="s">
        <v>238</v>
      </c>
      <c r="E2" s="9" t="s">
        <v>2</v>
      </c>
      <c r="F2" s="9" t="s">
        <v>226</v>
      </c>
      <c r="G2" s="9" t="s">
        <v>227</v>
      </c>
      <c r="H2" s="9" t="s">
        <v>228</v>
      </c>
      <c r="I2" s="9" t="s">
        <v>229</v>
      </c>
      <c r="J2" s="9" t="s">
        <v>253</v>
      </c>
      <c r="K2" s="9" t="s">
        <v>230</v>
      </c>
      <c r="L2" s="10" t="s">
        <v>226</v>
      </c>
      <c r="M2" s="10" t="s">
        <v>227</v>
      </c>
      <c r="N2" s="10" t="s">
        <v>228</v>
      </c>
      <c r="O2" s="10" t="s">
        <v>229</v>
      </c>
      <c r="P2" s="10" t="s">
        <v>253</v>
      </c>
      <c r="Q2" s="10" t="s">
        <v>230</v>
      </c>
      <c r="R2" s="10" t="s">
        <v>236</v>
      </c>
    </row>
    <row r="3" spans="1:18" x14ac:dyDescent="0.2">
      <c r="A3" s="14">
        <f t="shared" ref="A3:A66" ca="1" si="0">RANK(R3,R:R)</f>
        <v>583</v>
      </c>
      <c r="B3" t="s">
        <v>4391</v>
      </c>
      <c r="C3" t="str">
        <f>VLOOKUP(B3,'Input - companies list'!B:L,2,FALSE)</f>
        <v>Harbor Manufacturing, Inc.</v>
      </c>
      <c r="D3" t="str">
        <f>VLOOKUP(B3,'Input - companies list'!B:L,11,FALSE)</f>
        <v>Machining &amp; tooling</v>
      </c>
      <c r="E3" t="str">
        <f>VLOOKUP(B3,'Input - companies list'!B:E,4,FALSE)</f>
        <v>Harbor Manufacturing, Inc. manufactures components and assemblies. It offers services, such as value, design, and process engineering; turnaround on equipment break-downs, prototypes, or any other projects that need immediate attention; equipment repair/rebuild; and inventory control and consignment, and kitting and packaging. The companyÂ’s services also comprise CNC machining, precision grinding, fabrications/assemblies and welding, metal stampings, tool and die building/machine shop, and equipment repair/rebuild. It serves agriculture, automotive, electrical, engineering, mining, fluid power, heavy truck, HVAC, off-road, packaging, oil and gas, railroad and locomotive, steel, and tube markets, industries, and applications globally. Harbor Manufacturing was founded in 1960 and is based in Tinley Park, Illinois.</v>
      </c>
      <c r="F3" s="1">
        <f>SUMIFS('Input - target event report'!H:H,'Input - target event report'!B:B,B3,'Input - target event report'!D:D, "Private Investment")</f>
        <v>0</v>
      </c>
      <c r="G3" s="6" t="str">
        <f>IF(I3&lt;2, "N/A", (_xlfn.MAXIFS('Input - target event report'!E:E,'Input - target event report'!B:B,B:B,'Input - target event report'!D:D,"Private Investment")-_xlfn.MINIFS('Input - target event report'!E:E,'Input - target event report'!B:B,B:B,'Input - target event report'!D:D,"Private Investment"))/(I3-1))</f>
        <v>N/A</v>
      </c>
      <c r="H3" s="5" t="str">
        <f ca="1">IF(_xlfn.MAXIFS('Input - target event report'!E:E,'Input - target event report'!B:B,B:B,'Input - target event report'!D:D,"Private Investment") = 0, "N/A", TODAY() - _xlfn.MAXIFS('Input - target event report'!E:E,'Input - target event report'!B:B,B:B,'Input - target event report'!D:D,"Private Investment"))</f>
        <v>N/A</v>
      </c>
      <c r="I3" s="6">
        <f>COUNTIFS('Input - target event report'!B:B,B3,'Input - target event report'!D:D, "Private Investment")</f>
        <v>0</v>
      </c>
      <c r="J3">
        <f>INDEX('Input - companies list'!$1:$10000,MATCH(B3,'Input - companies list'!B:B,0),MATCH("Flow",'Input - companies list'!$1:$1,0 ))</f>
        <v>3.8219920054912999E-3</v>
      </c>
      <c r="K3">
        <f>INDEX('Input - companies list'!$1:$10000,MATCH(B3,'Input - companies list'!B:B,0),MATCH("Inter-Cluster Connectivity",'Input - companies list'!$1:$1,0 ))</f>
        <v>0</v>
      </c>
      <c r="L3" s="11">
        <f t="shared" ref="L3:L66" si="1">IFERROR(PERCENTRANK(F:F,F3),0)</f>
        <v>0</v>
      </c>
      <c r="M3" s="11">
        <f t="shared" ref="M3:M66" si="2">IFERROR(1 - PERCENTRANK(G:G,G3),0)</f>
        <v>0</v>
      </c>
      <c r="N3" s="11">
        <f t="shared" ref="N3:N66" ca="1" si="3">IFERROR(1 - PERCENTRANK(H:H,H3),0)</f>
        <v>0</v>
      </c>
      <c r="O3" s="11">
        <f t="shared" ref="O3:O66" si="4">IFERROR(PERCENTRANK(I:I,I3),0)</f>
        <v>0</v>
      </c>
      <c r="P3" s="11">
        <f t="shared" ref="P3:P66" si="5">IFERROR(1 - PERCENTRANK(J:J,J3),0)</f>
        <v>0</v>
      </c>
      <c r="Q3" s="11">
        <f t="shared" ref="Q3:Q66" si="6">IFERROR(PERCENTRANK(K:K,K3),0)</f>
        <v>0</v>
      </c>
      <c r="R3" s="11">
        <f t="shared" ref="R3:R66" ca="1" si="7">L3*weight1+M3*weight2+N3*weight3+O3*weight4+P3*weight5+Q3*weight6</f>
        <v>0</v>
      </c>
    </row>
    <row r="4" spans="1:18" x14ac:dyDescent="0.2">
      <c r="A4" s="14">
        <f t="shared" ca="1" si="0"/>
        <v>582</v>
      </c>
      <c r="B4" s="2" t="s">
        <v>3799</v>
      </c>
      <c r="C4" t="str">
        <f>VLOOKUP(B4,'Input - companies list'!B:L,2,FALSE)</f>
        <v>myDIALS, Inc.</v>
      </c>
      <c r="D4" t="str">
        <f>VLOOKUP(B4,'Input - companies list'!B:L,11,FALSE)</f>
        <v>Mining Ops &amp; Analytics</v>
      </c>
      <c r="E4" t="str">
        <f>VLOOKUP(B4,'Input - companies list'!B:E,4,FALSE)</f>
        <v>myDIALS, Inc. offers cloud-based data visualization and business intelligence solutions. It offers interactive and web-based dashboard solutions that present key performance indicators and key performance drivers specific to an individual's position and industry. The company provides sales pipeline and forecast analysis solution that provides a graphical and interactive sales pipeline and forecast analysis solution; NetSuite Module, a self-serve and interactive dashboard that enables clients to make better operational decisions by viewing and interacting with and analyzing performance measures and drivers that are relevant and continuously updated; and Online Marketing Module that provides information and analytics to help the client optimize online marketing campaigns and initiatives. It also offers pre-packaged and custom solutions; and Sales Analysis Module that provides the answers to interact with the information and apply analytics to show trends, projections, and major contributors. The company provides its solutions for manufacturing, food and beverage, utilities, energy, financial services, healthcare, and government; and mining, minerals, and metals industries. The company was founded in 2006 and is based in Louisville, Colorado. As of September 9, 2012, myDIALS, Inc. operates as a subsidiary of Adaptive Insights, Inc.</v>
      </c>
      <c r="F4" s="1">
        <f>SUMIFS('Input - target event report'!H:H,'Input - target event report'!B:B,B4,'Input - target event report'!D:D, "Private Investment")</f>
        <v>0</v>
      </c>
      <c r="G4" s="6" t="str">
        <f>IF(I4&lt;2, "N/A", (_xlfn.MAXIFS('Input - target event report'!E:E,'Input - target event report'!B:B,B:B,'Input - target event report'!D:D,"Private Investment")-_xlfn.MINIFS('Input - target event report'!E:E,'Input - target event report'!B:B,B:B,'Input - target event report'!D:D,"Private Investment"))/(I4-1))</f>
        <v>N/A</v>
      </c>
      <c r="H4" s="5" t="str">
        <f ca="1">IF(_xlfn.MAXIFS('Input - target event report'!E:E,'Input - target event report'!B:B,B:B,'Input - target event report'!D:D,"Private Investment") = 0, "N/A", TODAY() - _xlfn.MAXIFS('Input - target event report'!E:E,'Input - target event report'!B:B,B:B,'Input - target event report'!D:D,"Private Investment"))</f>
        <v>N/A</v>
      </c>
      <c r="I4" s="6">
        <f>COUNTIFS('Input - target event report'!B:B,B4,'Input - target event report'!D:D, "Private Investment")</f>
        <v>0</v>
      </c>
      <c r="J4">
        <f>INDEX('Input - companies list'!$1:$10000,MATCH(B4,'Input - companies list'!B:B,0),MATCH("Flow",'Input - companies list'!$1:$1,0 ))</f>
        <v>3.7644373352673098E-3</v>
      </c>
      <c r="K4">
        <f>INDEX('Input - companies list'!$1:$10000,MATCH(B4,'Input - companies list'!B:B,0),MATCH("Inter-Cluster Connectivity",'Input - companies list'!$1:$1,0 ))</f>
        <v>0</v>
      </c>
      <c r="L4" s="11">
        <f t="shared" si="1"/>
        <v>0</v>
      </c>
      <c r="M4" s="11">
        <f t="shared" si="2"/>
        <v>0</v>
      </c>
      <c r="N4" s="11">
        <f t="shared" ca="1" si="3"/>
        <v>0</v>
      </c>
      <c r="O4" s="11">
        <f t="shared" si="4"/>
        <v>0</v>
      </c>
      <c r="P4" s="11">
        <f t="shared" si="5"/>
        <v>2.0000000000000018E-3</v>
      </c>
      <c r="Q4" s="11">
        <f t="shared" si="6"/>
        <v>0</v>
      </c>
      <c r="R4" s="11">
        <f t="shared" ca="1" si="7"/>
        <v>2.000000000000002E-4</v>
      </c>
    </row>
    <row r="5" spans="1:18" x14ac:dyDescent="0.2">
      <c r="A5" s="14">
        <f t="shared" ca="1" si="0"/>
        <v>581</v>
      </c>
      <c r="B5" t="s">
        <v>1567</v>
      </c>
      <c r="C5" t="str">
        <f>VLOOKUP(B5,'Input - companies list'!B:L,2,FALSE)</f>
        <v>ABB Enterprise Software Pty Ltd</v>
      </c>
      <c r="D5" t="str">
        <f>VLOOKUP(B5,'Input - companies list'!B:L,11,FALSE)</f>
        <v>Mining Ops &amp; Analytics</v>
      </c>
      <c r="E5" t="str">
        <f>VLOOKUP(B5,'Input - companies list'!B:E,4,FALSE)</f>
        <v>ABB Enterprise Software Pty Ltd. develops and markets enterprise software solutions for utility, mining, chemical, oil and gas, transportation, and communication markets in Australia and internationally. The company offers asset optimization and management, workforce and operation management, real-time control and management, energy portfolio management, technical mining operation and control, and process control software solutions. It provides services in the areas of cyber security, engineering and consulting, maintenance, training, product optimization support, and online customer community aspects. ABB Enterprise Software Pty Ltd. was formerly known as Ventyx Pty Ltd. and changed its name to ABB Enterprise Software Pty Ltd. in February 2015. The company was founded in 1979 and is based in Fortitude Valley, Australia. As of July 29, 2011, ABB Enterprise Software Pty Ltd. operates as a subsidiary of ABB Ltd.</v>
      </c>
      <c r="F5" s="1">
        <f>SUMIFS('Input - target event report'!H:H,'Input - target event report'!B:B,B5,'Input - target event report'!D:D, "Private Investment")</f>
        <v>0</v>
      </c>
      <c r="G5" s="6" t="str">
        <f>IF(I5&lt;2, "N/A", (_xlfn.MAXIFS('Input - target event report'!E:E,'Input - target event report'!B:B,B:B,'Input - target event report'!D:D,"Private Investment")-_xlfn.MINIFS('Input - target event report'!E:E,'Input - target event report'!B:B,B:B,'Input - target event report'!D:D,"Private Investment"))/(I5-1))</f>
        <v>N/A</v>
      </c>
      <c r="H5" s="5" t="str">
        <f ca="1">IF(_xlfn.MAXIFS('Input - target event report'!E:E,'Input - target event report'!B:B,B:B,'Input - target event report'!D:D,"Private Investment") = 0, "N/A", TODAY() - _xlfn.MAXIFS('Input - target event report'!E:E,'Input - target event report'!B:B,B:B,'Input - target event report'!D:D,"Private Investment"))</f>
        <v>N/A</v>
      </c>
      <c r="I5" s="6">
        <f>COUNTIFS('Input - target event report'!B:B,B5,'Input - target event report'!D:D, "Private Investment")</f>
        <v>0</v>
      </c>
      <c r="J5">
        <f>INDEX('Input - companies list'!$1:$10000,MATCH(B5,'Input - companies list'!B:B,0),MATCH("Flow",'Input - companies list'!$1:$1,0 ))</f>
        <v>3.6559645991455E-3</v>
      </c>
      <c r="K5">
        <f>INDEX('Input - companies list'!$1:$10000,MATCH(B5,'Input - companies list'!B:B,0),MATCH("Inter-Cluster Connectivity",'Input - companies list'!$1:$1,0 ))</f>
        <v>0</v>
      </c>
      <c r="L5" s="11">
        <f t="shared" si="1"/>
        <v>0</v>
      </c>
      <c r="M5" s="11">
        <f t="shared" si="2"/>
        <v>0</v>
      </c>
      <c r="N5" s="11">
        <f t="shared" ca="1" si="3"/>
        <v>0</v>
      </c>
      <c r="O5" s="11">
        <f t="shared" si="4"/>
        <v>0</v>
      </c>
      <c r="P5" s="11">
        <f t="shared" si="5"/>
        <v>6.0000000000000053E-3</v>
      </c>
      <c r="Q5" s="11">
        <f t="shared" si="6"/>
        <v>0</v>
      </c>
      <c r="R5" s="11">
        <f t="shared" ca="1" si="7"/>
        <v>6.000000000000006E-4</v>
      </c>
    </row>
    <row r="6" spans="1:18" x14ac:dyDescent="0.2">
      <c r="A6" s="14">
        <f t="shared" ca="1" si="0"/>
        <v>580</v>
      </c>
      <c r="B6" t="s">
        <v>4335</v>
      </c>
      <c r="C6" t="str">
        <f>VLOOKUP(B6,'Input - companies list'!B:L,2,FALSE)</f>
        <v>Summit Machine, Ltd.</v>
      </c>
      <c r="D6" t="str">
        <f>VLOOKUP(B6,'Input - companies list'!B:L,11,FALSE)</f>
        <v>Machining &amp; tooling</v>
      </c>
      <c r="E6" t="str">
        <f>VLOOKUP(B6,'Input - companies list'!B:E,4,FALSE)</f>
        <v>Summit Machine, Ltd. offers Computer Numerical Control (CNC) machining services. The company also provides Computer Numerical Control milling and turning services. Additionally, it offers pulleys, ratchet pins and levers, oil pan ports, and fuel tank bosses. The company caters to aerospace, automotive, chemical, defense, mining, and oil and gas exploration sectors. Summit Machine, Ltd. is based in Mogadore, Ohio.</v>
      </c>
      <c r="F6" s="1">
        <f>SUMIFS('Input - target event report'!H:H,'Input - target event report'!B:B,B6,'Input - target event report'!D:D, "Private Investment")</f>
        <v>0</v>
      </c>
      <c r="G6" s="6" t="str">
        <f>IF(I6&lt;2, "N/A", (_xlfn.MAXIFS('Input - target event report'!E:E,'Input - target event report'!B:B,B:B,'Input - target event report'!D:D,"Private Investment")-_xlfn.MINIFS('Input - target event report'!E:E,'Input - target event report'!B:B,B:B,'Input - target event report'!D:D,"Private Investment"))/(I6-1))</f>
        <v>N/A</v>
      </c>
      <c r="H6" s="5" t="str">
        <f ca="1">IF(_xlfn.MAXIFS('Input - target event report'!E:E,'Input - target event report'!B:B,B:B,'Input - target event report'!D:D,"Private Investment") = 0, "N/A", TODAY() - _xlfn.MAXIFS('Input - target event report'!E:E,'Input - target event report'!B:B,B:B,'Input - target event report'!D:D,"Private Investment"))</f>
        <v>N/A</v>
      </c>
      <c r="I6" s="6">
        <f>COUNTIFS('Input - target event report'!B:B,B6,'Input - target event report'!D:D, "Private Investment")</f>
        <v>0</v>
      </c>
      <c r="J6">
        <f>INDEX('Input - companies list'!$1:$10000,MATCH(B6,'Input - companies list'!B:B,0),MATCH("Flow",'Input - companies list'!$1:$1,0 ))</f>
        <v>3.6040092573417699E-3</v>
      </c>
      <c r="K6">
        <f>INDEX('Input - companies list'!$1:$10000,MATCH(B6,'Input - companies list'!B:B,0),MATCH("Inter-Cluster Connectivity",'Input - companies list'!$1:$1,0 ))</f>
        <v>0</v>
      </c>
      <c r="L6" s="11">
        <f t="shared" si="1"/>
        <v>0</v>
      </c>
      <c r="M6" s="11">
        <f t="shared" si="2"/>
        <v>0</v>
      </c>
      <c r="N6" s="11">
        <f t="shared" ca="1" si="3"/>
        <v>0</v>
      </c>
      <c r="O6" s="11">
        <f t="shared" si="4"/>
        <v>0</v>
      </c>
      <c r="P6" s="11">
        <f t="shared" si="5"/>
        <v>7.0000000000000062E-3</v>
      </c>
      <c r="Q6" s="11">
        <f t="shared" si="6"/>
        <v>0</v>
      </c>
      <c r="R6" s="11">
        <f t="shared" ca="1" si="7"/>
        <v>7.0000000000000064E-4</v>
      </c>
    </row>
    <row r="7" spans="1:18" x14ac:dyDescent="0.2">
      <c r="A7" s="14">
        <f t="shared" ca="1" si="0"/>
        <v>579</v>
      </c>
      <c r="B7" t="s">
        <v>2732</v>
      </c>
      <c r="C7" t="str">
        <f>VLOOKUP(B7,'Input - companies list'!B:L,2,FALSE)</f>
        <v>New Way Power Proprietary Limited</v>
      </c>
      <c r="D7" t="str">
        <f>VLOOKUP(B7,'Input - companies list'!B:L,11,FALSE)</f>
        <v>Remote Monitoring</v>
      </c>
      <c r="E7" t="str">
        <f>VLOOKUP(B7,'Input - companies list'!B:E,4,FALSE)</f>
        <v>New Way Power Proprietary Limited manufactures and sells generators in Africa. It offers stand-by generators that supply power during temporary outages for retail, residential, and commercial sectors, including industrial, construction, mining, agriculture, telecommunications, retail, education, IT, hospitality, tourism, healthcare, and marine. The company also provides telecoms generators, including AC/DC solutions for telecoms applications; and prime power generators. In addition, it offers diesel generators; services and after-sales; remote monitoring and service-level agreements. The company was founded in 1983 and is based in Johannesburg, South Africa with regional offices in Cape Town and KwaZulu-Natal, South Africa. New Way Power Proprietary Limited operates as a subsidiary of enX Group Limited.</v>
      </c>
      <c r="F7" s="1">
        <f>SUMIFS('Input - target event report'!H:H,'Input - target event report'!B:B,B7,'Input - target event report'!D:D, "Private Investment")</f>
        <v>0</v>
      </c>
      <c r="G7" s="6" t="str">
        <f>IF(I7&lt;2, "N/A", (_xlfn.MAXIFS('Input - target event report'!E:E,'Input - target event report'!B:B,B:B,'Input - target event report'!D:D,"Private Investment")-_xlfn.MINIFS('Input - target event report'!E:E,'Input - target event report'!B:B,B:B,'Input - target event report'!D:D,"Private Investment"))/(I7-1))</f>
        <v>N/A</v>
      </c>
      <c r="H7" s="5" t="str">
        <f ca="1">IF(_xlfn.MAXIFS('Input - target event report'!E:E,'Input - target event report'!B:B,B:B,'Input - target event report'!D:D,"Private Investment") = 0, "N/A", TODAY() - _xlfn.MAXIFS('Input - target event report'!E:E,'Input - target event report'!B:B,B:B,'Input - target event report'!D:D,"Private Investment"))</f>
        <v>N/A</v>
      </c>
      <c r="I7" s="6">
        <f>COUNTIFS('Input - target event report'!B:B,B7,'Input - target event report'!D:D, "Private Investment")</f>
        <v>0</v>
      </c>
      <c r="J7">
        <f>INDEX('Input - companies list'!$1:$10000,MATCH(B7,'Input - companies list'!B:B,0),MATCH("Flow",'Input - companies list'!$1:$1,0 ))</f>
        <v>3.59077425207138E-3</v>
      </c>
      <c r="K7">
        <f>INDEX('Input - companies list'!$1:$10000,MATCH(B7,'Input - companies list'!B:B,0),MATCH("Inter-Cluster Connectivity",'Input - companies list'!$1:$1,0 ))</f>
        <v>0</v>
      </c>
      <c r="L7" s="11">
        <f t="shared" si="1"/>
        <v>0</v>
      </c>
      <c r="M7" s="11">
        <f t="shared" si="2"/>
        <v>0</v>
      </c>
      <c r="N7" s="11">
        <f t="shared" ca="1" si="3"/>
        <v>0</v>
      </c>
      <c r="O7" s="11">
        <f t="shared" si="4"/>
        <v>0</v>
      </c>
      <c r="P7" s="11">
        <f t="shared" si="5"/>
        <v>9.000000000000008E-3</v>
      </c>
      <c r="Q7" s="11">
        <f t="shared" si="6"/>
        <v>0</v>
      </c>
      <c r="R7" s="11">
        <f t="shared" ca="1" si="7"/>
        <v>9.0000000000000084E-4</v>
      </c>
    </row>
    <row r="8" spans="1:18" x14ac:dyDescent="0.2">
      <c r="A8" s="14">
        <f t="shared" ca="1" si="0"/>
        <v>578</v>
      </c>
      <c r="B8" t="s">
        <v>3593</v>
      </c>
      <c r="C8" t="str">
        <f>VLOOKUP(B8,'Input - companies list'!B:L,2,FALSE)</f>
        <v>DEM Solutions Ltd.</v>
      </c>
      <c r="D8" t="str">
        <f>VLOOKUP(B8,'Input - companies list'!B:L,11,FALSE)</f>
        <v>Mining Ops &amp; Analytics</v>
      </c>
      <c r="E8" t="str">
        <f>VLOOKUP(B8,'Input - companies list'!B:E,4,FALSE)</f>
        <v>DEM Solutions Ltd. develops discrete element method (DEM) software for bulk material simulation applications for blue-chip companies internationally. It offers EDEM, a software that is used for virtual testing of equipment that handles or processes bulk materials in the manufacturing of mining, construction, off-highway, and agricultural machinery, as well as in the mining and process industries. The companyÂ’s EDEM simulates and analyzes the behavior of bulk materials, such as coal, mined ores, soil, tablet, and powders, as well as provides engineers with insights into how bulk materials will interact with their equipment during a range of operation and process conditions. Its EDEM is also used for research applications in academic institutions worldwide. The company offers its products through a network of authorized distributors and remarketers worldwide. DEM Solutions Ltd. was founded in 2002 and is headquartered in Edinburgh, United Kingdom with additional offices in Yokohama, Japan; and Boston, Massachusetts.</v>
      </c>
      <c r="F8" s="1">
        <f>SUMIFS('Input - target event report'!H:H,'Input - target event report'!B:B,B8,'Input - target event report'!D:D, "Private Investment")</f>
        <v>0</v>
      </c>
      <c r="G8" s="6" t="str">
        <f>IF(I8&lt;2, "N/A", (_xlfn.MAXIFS('Input - target event report'!E:E,'Input - target event report'!B:B,B:B,'Input - target event report'!D:D,"Private Investment")-_xlfn.MINIFS('Input - target event report'!E:E,'Input - target event report'!B:B,B:B,'Input - target event report'!D:D,"Private Investment"))/(I8-1))</f>
        <v>N/A</v>
      </c>
      <c r="H8" s="5" t="str">
        <f ca="1">IF(_xlfn.MAXIFS('Input - target event report'!E:E,'Input - target event report'!B:B,B:B,'Input - target event report'!D:D,"Private Investment") = 0, "N/A", TODAY() - _xlfn.MAXIFS('Input - target event report'!E:E,'Input - target event report'!B:B,B:B,'Input - target event report'!D:D,"Private Investment"))</f>
        <v>N/A</v>
      </c>
      <c r="I8" s="6">
        <f>COUNTIFS('Input - target event report'!B:B,B8,'Input - target event report'!D:D, "Private Investment")</f>
        <v>0</v>
      </c>
      <c r="J8">
        <f>INDEX('Input - companies list'!$1:$10000,MATCH(B8,'Input - companies list'!B:B,0),MATCH("Flow",'Input - companies list'!$1:$1,0 ))</f>
        <v>3.3424917599170901E-3</v>
      </c>
      <c r="K8">
        <f>INDEX('Input - companies list'!$1:$10000,MATCH(B8,'Input - companies list'!B:B,0),MATCH("Inter-Cluster Connectivity",'Input - companies list'!$1:$1,0 ))</f>
        <v>0</v>
      </c>
      <c r="L8" s="11">
        <f t="shared" si="1"/>
        <v>0</v>
      </c>
      <c r="M8" s="11">
        <f t="shared" si="2"/>
        <v>0</v>
      </c>
      <c r="N8" s="11">
        <f t="shared" ca="1" si="3"/>
        <v>0</v>
      </c>
      <c r="O8" s="11">
        <f t="shared" si="4"/>
        <v>0</v>
      </c>
      <c r="P8" s="11">
        <f t="shared" si="5"/>
        <v>1.6000000000000014E-2</v>
      </c>
      <c r="Q8" s="11">
        <f t="shared" si="6"/>
        <v>0</v>
      </c>
      <c r="R8" s="11">
        <f t="shared" ca="1" si="7"/>
        <v>1.6000000000000016E-3</v>
      </c>
    </row>
    <row r="9" spans="1:18" x14ac:dyDescent="0.2">
      <c r="A9" s="14">
        <f t="shared" ca="1" si="0"/>
        <v>577</v>
      </c>
      <c r="B9" t="s">
        <v>1889</v>
      </c>
      <c r="C9" t="str">
        <f>VLOOKUP(B9,'Input - companies list'!B:L,2,FALSE)</f>
        <v>RWI Radio Wave System AB</v>
      </c>
      <c r="D9" t="str">
        <f>VLOOKUP(B9,'Input - companies list'!B:L,11,FALSE)</f>
        <v>RFID, Cables, Asset Tracking</v>
      </c>
      <c r="E9" t="str">
        <f>VLOOKUP(B9,'Input - companies list'!B:E,4,FALSE)</f>
        <v>On January 13, 2006, RWI Radio Wave System AB went out of business under bankruptcy. RWI Radio Wave System AB (RWI) develops, manufactures, and markets microwave measuring systems for the mining, steel, and process industries. The company utilizes Radio Wave Interferometry (RWI) technology that is based on synthetic radar technology working in the frequency ranging from 11 GHz to 12 GHz. The company manufactures instruments for measuring positions of ladle lip, slag, and steel in a moving ladle; slag and steel level measurements in electric arc furnaces and basic oxygen furnaces; and ore level measurement in mining shafts. It also offers level meters for silos. RWI was founded in 1997 and is based in Halmstad, Sweden. It has distribution offices in Canada and South Africa.</v>
      </c>
      <c r="F9" s="1">
        <f>SUMIFS('Input - target event report'!H:H,'Input - target event report'!B:B,B9,'Input - target event report'!D:D, "Private Investment")</f>
        <v>0</v>
      </c>
      <c r="G9" s="6" t="str">
        <f>IF(I9&lt;2, "N/A", (_xlfn.MAXIFS('Input - target event report'!E:E,'Input - target event report'!B:B,B:B,'Input - target event report'!D:D,"Private Investment")-_xlfn.MINIFS('Input - target event report'!E:E,'Input - target event report'!B:B,B:B,'Input - target event report'!D:D,"Private Investment"))/(I9-1))</f>
        <v>N/A</v>
      </c>
      <c r="H9" s="5" t="str">
        <f ca="1">IF(_xlfn.MAXIFS('Input - target event report'!E:E,'Input - target event report'!B:B,B:B,'Input - target event report'!D:D,"Private Investment") = 0, "N/A", TODAY() - _xlfn.MAXIFS('Input - target event report'!E:E,'Input - target event report'!B:B,B:B,'Input - target event report'!D:D,"Private Investment"))</f>
        <v>N/A</v>
      </c>
      <c r="I9" s="6">
        <f>COUNTIFS('Input - target event report'!B:B,B9,'Input - target event report'!D:D, "Private Investment")</f>
        <v>0</v>
      </c>
      <c r="J9">
        <f>INDEX('Input - companies list'!$1:$10000,MATCH(B9,'Input - companies list'!B:B,0),MATCH("Flow",'Input - companies list'!$1:$1,0 ))</f>
        <v>3.28544769112332E-3</v>
      </c>
      <c r="K9">
        <f>INDEX('Input - companies list'!$1:$10000,MATCH(B9,'Input - companies list'!B:B,0),MATCH("Inter-Cluster Connectivity",'Input - companies list'!$1:$1,0 ))</f>
        <v>0</v>
      </c>
      <c r="L9" s="11">
        <f t="shared" si="1"/>
        <v>0</v>
      </c>
      <c r="M9" s="11">
        <f t="shared" si="2"/>
        <v>0</v>
      </c>
      <c r="N9" s="11">
        <f t="shared" ca="1" si="3"/>
        <v>0</v>
      </c>
      <c r="O9" s="11">
        <f t="shared" si="4"/>
        <v>0</v>
      </c>
      <c r="P9" s="11">
        <f t="shared" si="5"/>
        <v>1.8000000000000016E-2</v>
      </c>
      <c r="Q9" s="11">
        <f t="shared" si="6"/>
        <v>0</v>
      </c>
      <c r="R9" s="11">
        <f t="shared" ca="1" si="7"/>
        <v>1.8000000000000017E-3</v>
      </c>
    </row>
    <row r="10" spans="1:18" x14ac:dyDescent="0.2">
      <c r="A10" s="14">
        <f t="shared" ca="1" si="0"/>
        <v>576</v>
      </c>
      <c r="B10" t="s">
        <v>1168</v>
      </c>
      <c r="C10" t="str">
        <f>VLOOKUP(B10,'Input - companies list'!B:L,2,FALSE)</f>
        <v>Sandvik Mining and Construction Australia Pty Ltd.</v>
      </c>
      <c r="D10" t="str">
        <f>VLOOKUP(B10,'Input - companies list'!B:L,11,FALSE)</f>
        <v>Hydraulics, Valves &amp; Pumps</v>
      </c>
      <c r="E10" t="str">
        <f>VLOOKUP(B10,'Input - companies list'!B:E,4,FALSE)</f>
        <v>Sandvik Mining and Construction Australia Pty Ltd. manufactures, distributes, services, and supports equipment for rock drilling, rock excavation, processing, demolition, and bulk-materials handling to serve the mining and construction industries. The company offers rock tools and systems; drill rigs and rock drills; load and haul equipment; mechanical cutting equipment; crushers and screens; conveyor components; bulk materials handling equipment; breakers and demolition tools; mine automation systems; and safety and environmental products. It also provides field services, such as 24/7 support, repairs and breakdowns, assistance with servicing, fault diagnosis, machine condition audits, scheduled maintenance, and service maintenance agreements; service exchange programs; machine rebuild/reconditioning; maintenance management; asset agreements; component repair and return services for various OEM hydraulic cylinders, hydraulic rock drills, rod handlers, powertrain components, drilling boom components, and hydraulic pumps and motors; technical training; and carbide and cobolt recycling services. In addition, the company offers bucket and truck tub inspections and repairs; fabrication of new buckets and bucket lips; fabrication and refurbishment of primary and secondary ventilation fans; fabrication of mobile refueling centers; fabrication of exploration sampling systems and cyclones; general fabrication and coded welding repair of plate, stainless, alloy, and mild steel; and fabrication of new structural components to OEM specifications for rebuild and upgrade programs. It serves customers through dealers and distributors in Australia, New Zealand, and Freeport. The company was founded in 1979 and is based in Brisbane, Australia. It has locations in Australia, New Zealand, Indonesia, and the Philippines. Sandvik Mining and Construction Australia Pty Ltd. operates as a subsidiary of Sandvik AB.</v>
      </c>
      <c r="F10" s="1">
        <f>SUMIFS('Input - target event report'!H:H,'Input - target event report'!B:B,B10,'Input - target event report'!D:D, "Private Investment")</f>
        <v>0</v>
      </c>
      <c r="G10" s="6" t="str">
        <f>IF(I10&lt;2, "N/A", (_xlfn.MAXIFS('Input - target event report'!E:E,'Input - target event report'!B:B,B:B,'Input - target event report'!D:D,"Private Investment")-_xlfn.MINIFS('Input - target event report'!E:E,'Input - target event report'!B:B,B:B,'Input - target event report'!D:D,"Private Investment"))/(I10-1))</f>
        <v>N/A</v>
      </c>
      <c r="H10" s="5" t="str">
        <f ca="1">IF(_xlfn.MAXIFS('Input - target event report'!E:E,'Input - target event report'!B:B,B:B,'Input - target event report'!D:D,"Private Investment") = 0, "N/A", TODAY() - _xlfn.MAXIFS('Input - target event report'!E:E,'Input - target event report'!B:B,B:B,'Input - target event report'!D:D,"Private Investment"))</f>
        <v>N/A</v>
      </c>
      <c r="I10" s="6">
        <f>COUNTIFS('Input - target event report'!B:B,B10,'Input - target event report'!D:D, "Private Investment")</f>
        <v>0</v>
      </c>
      <c r="J10">
        <f>INDEX('Input - companies list'!$1:$10000,MATCH(B10,'Input - companies list'!B:B,0),MATCH("Flow",'Input - companies list'!$1:$1,0 ))</f>
        <v>3.2128384315438202E-3</v>
      </c>
      <c r="K10">
        <f>INDEX('Input - companies list'!$1:$10000,MATCH(B10,'Input - companies list'!B:B,0),MATCH("Inter-Cluster Connectivity",'Input - companies list'!$1:$1,0 ))</f>
        <v>0</v>
      </c>
      <c r="L10" s="11">
        <f t="shared" si="1"/>
        <v>0</v>
      </c>
      <c r="M10" s="11">
        <f t="shared" si="2"/>
        <v>0</v>
      </c>
      <c r="N10" s="11">
        <f t="shared" ca="1" si="3"/>
        <v>0</v>
      </c>
      <c r="O10" s="11">
        <f t="shared" si="4"/>
        <v>0</v>
      </c>
      <c r="P10" s="11">
        <f t="shared" si="5"/>
        <v>1.9000000000000017E-2</v>
      </c>
      <c r="Q10" s="11">
        <f t="shared" si="6"/>
        <v>0</v>
      </c>
      <c r="R10" s="11">
        <f t="shared" ca="1" si="7"/>
        <v>1.9000000000000017E-3</v>
      </c>
    </row>
    <row r="11" spans="1:18" x14ac:dyDescent="0.2">
      <c r="A11" s="14">
        <f t="shared" ca="1" si="0"/>
        <v>575</v>
      </c>
      <c r="B11" t="s">
        <v>3868</v>
      </c>
      <c r="C11" t="str">
        <f>VLOOKUP(B11,'Input - companies list'!B:L,2,FALSE)</f>
        <v>Victoria Machine Works, Inc.</v>
      </c>
      <c r="D11" t="str">
        <f>VLOOKUP(B11,'Input - companies list'!B:L,11,FALSE)</f>
        <v>Machining &amp; tooling</v>
      </c>
      <c r="E11" t="str">
        <f>VLOOKUP(B11,'Input - companies list'!B:E,4,FALSE)</f>
        <v>On December 19, 2007, Victoria Machine Works, Inc. went out of business as per its Chapter 11 liquidation filing under bankruptcy. Victoria Machine Works, Inc. develops, manufactures, and markets machinery and equipments for oil and gas, petroleum refining, industrial processing, metal mining, agricultural, medical, and construction industries. The companyÂ’s products include hyperbaric chambers, rolling mill and welding machines, handling systems, helicopter refueling systems, industrial service trucks and trailers, hoist and crane systems, and power boilers. In addition, it offers engineering, fabrication, machining, quality assurance, repair, testing, control, project management, and maintenance services. Victoria Machine Works, Inc. was founded in 1933 and is based in Victoria, Texas with an additional office in Houston, Texas.</v>
      </c>
      <c r="F11" s="1">
        <f>SUMIFS('Input - target event report'!H:H,'Input - target event report'!B:B,B11,'Input - target event report'!D:D, "Private Investment")</f>
        <v>0</v>
      </c>
      <c r="G11" s="6" t="str">
        <f>IF(I11&lt;2, "N/A", (_xlfn.MAXIFS('Input - target event report'!E:E,'Input - target event report'!B:B,B:B,'Input - target event report'!D:D,"Private Investment")-_xlfn.MINIFS('Input - target event report'!E:E,'Input - target event report'!B:B,B:B,'Input - target event report'!D:D,"Private Investment"))/(I11-1))</f>
        <v>N/A</v>
      </c>
      <c r="H11" s="5" t="str">
        <f ca="1">IF(_xlfn.MAXIFS('Input - target event report'!E:E,'Input - target event report'!B:B,B:B,'Input - target event report'!D:D,"Private Investment") = 0, "N/A", TODAY() - _xlfn.MAXIFS('Input - target event report'!E:E,'Input - target event report'!B:B,B:B,'Input - target event report'!D:D,"Private Investment"))</f>
        <v>N/A</v>
      </c>
      <c r="I11" s="6">
        <f>COUNTIFS('Input - target event report'!B:B,B11,'Input - target event report'!D:D, "Private Investment")</f>
        <v>0</v>
      </c>
      <c r="J11">
        <f>INDEX('Input - companies list'!$1:$10000,MATCH(B11,'Input - companies list'!B:B,0),MATCH("Flow",'Input - companies list'!$1:$1,0 ))</f>
        <v>3.1678916758392699E-3</v>
      </c>
      <c r="K11">
        <f>INDEX('Input - companies list'!$1:$10000,MATCH(B11,'Input - companies list'!B:B,0),MATCH("Inter-Cluster Connectivity",'Input - companies list'!$1:$1,0 ))</f>
        <v>0</v>
      </c>
      <c r="L11" s="11">
        <f t="shared" si="1"/>
        <v>0</v>
      </c>
      <c r="M11" s="11">
        <f t="shared" si="2"/>
        <v>0</v>
      </c>
      <c r="N11" s="11">
        <f t="shared" ca="1" si="3"/>
        <v>0</v>
      </c>
      <c r="O11" s="11">
        <f t="shared" si="4"/>
        <v>0</v>
      </c>
      <c r="P11" s="11">
        <f t="shared" si="5"/>
        <v>2.1000000000000019E-2</v>
      </c>
      <c r="Q11" s="11">
        <f t="shared" si="6"/>
        <v>0</v>
      </c>
      <c r="R11" s="11">
        <f t="shared" ca="1" si="7"/>
        <v>2.100000000000002E-3</v>
      </c>
    </row>
    <row r="12" spans="1:18" x14ac:dyDescent="0.2">
      <c r="A12" s="14">
        <f t="shared" ca="1" si="0"/>
        <v>574</v>
      </c>
      <c r="B12" t="s">
        <v>2576</v>
      </c>
      <c r="C12" t="str">
        <f>VLOOKUP(B12,'Input - companies list'!B:L,2,FALSE)</f>
        <v>Linton Park, plc</v>
      </c>
      <c r="D12" t="str">
        <f>VLOOKUP(B12,'Input - companies list'!B:L,11,FALSE)</f>
        <v>Machining &amp; tooling</v>
      </c>
      <c r="E12" t="str">
        <f>VLOOKUP(B12,'Input - companies list'!B:E,4,FALSE)</f>
        <v>Linton Park plc, a holding company, engages in agriculture, food storage, engineering, and pharmaceutical activities. The company operates through four segments: Agriculture, Food Storage and Distribution, Engineering, and Pharmaceutical. Agriculture and Horticulture segment produces primarily tea, coffee, citrus fruits, table grapes, edible nuts, avocados, rubber, pineapples, and forestry. In addition, the segment also has livestock operations in Kenya and Brazil, and general arable farming operations in Brazil. Food Storage and Distribution segment provides storage and primary distribution services for food manufacturers, as well as consolidation, order selection, and distribution for the food service industry. It also processes and distributes frozen fish for hotels, restaurants, and caterers. Engineering segment provides various engineering services, including machining, fabrication, and metal finishing for oil and gas, as well as involves in food processing, construction, and mining activities. This segment also operates as a subcontract metal finisher to the aerospace, defense, and general engineering industries. In addition, it also focuses in profile flame cutting and area precision surface grinding. Pharmaceuticals segment develops and produces pharmaceutical ingredients and solid dosage forms, as well as medicinal teas. Linton Park, plc principally operates in the United Kingdom, continental Europe, Africa, Australasia, Asia, North America, and South America. The company was formerly known as Eastern Produce Holdings Limited and changed its name to Linton Park, plc in July, 1990. The company was incorporated in 1957 and is based in Maidstone, United Kingdom. Linton Park plc operates as a subsidiary of Camellia PLC.</v>
      </c>
      <c r="F12" s="1">
        <f>SUMIFS('Input - target event report'!H:H,'Input - target event report'!B:B,B12,'Input - target event report'!D:D, "Private Investment")</f>
        <v>0</v>
      </c>
      <c r="G12" s="6" t="str">
        <f>IF(I12&lt;2, "N/A", (_xlfn.MAXIFS('Input - target event report'!E:E,'Input - target event report'!B:B,B:B,'Input - target event report'!D:D,"Private Investment")-_xlfn.MINIFS('Input - target event report'!E:E,'Input - target event report'!B:B,B:B,'Input - target event report'!D:D,"Private Investment"))/(I12-1))</f>
        <v>N/A</v>
      </c>
      <c r="H12" s="5" t="str">
        <f ca="1">IF(_xlfn.MAXIFS('Input - target event report'!E:E,'Input - target event report'!B:B,B:B,'Input - target event report'!D:D,"Private Investment") = 0, "N/A", TODAY() - _xlfn.MAXIFS('Input - target event report'!E:E,'Input - target event report'!B:B,B:B,'Input - target event report'!D:D,"Private Investment"))</f>
        <v>N/A</v>
      </c>
      <c r="I12" s="6">
        <f>COUNTIFS('Input - target event report'!B:B,B12,'Input - target event report'!D:D, "Private Investment")</f>
        <v>0</v>
      </c>
      <c r="J12">
        <f>INDEX('Input - companies list'!$1:$10000,MATCH(B12,'Input - companies list'!B:B,0),MATCH("Flow",'Input - companies list'!$1:$1,0 ))</f>
        <v>3.1168191256275902E-3</v>
      </c>
      <c r="K12">
        <f>INDEX('Input - companies list'!$1:$10000,MATCH(B12,'Input - companies list'!B:B,0),MATCH("Inter-Cluster Connectivity",'Input - companies list'!$1:$1,0 ))</f>
        <v>0</v>
      </c>
      <c r="L12" s="11">
        <f t="shared" si="1"/>
        <v>0</v>
      </c>
      <c r="M12" s="11">
        <f t="shared" si="2"/>
        <v>0</v>
      </c>
      <c r="N12" s="11">
        <f t="shared" ca="1" si="3"/>
        <v>0</v>
      </c>
      <c r="O12" s="11">
        <f t="shared" si="4"/>
        <v>0</v>
      </c>
      <c r="P12" s="11">
        <f t="shared" si="5"/>
        <v>2.300000000000002E-2</v>
      </c>
      <c r="Q12" s="11">
        <f t="shared" si="6"/>
        <v>0</v>
      </c>
      <c r="R12" s="11">
        <f t="shared" ca="1" si="7"/>
        <v>2.3000000000000021E-3</v>
      </c>
    </row>
    <row r="13" spans="1:18" x14ac:dyDescent="0.2">
      <c r="A13" s="14">
        <f t="shared" ca="1" si="0"/>
        <v>573</v>
      </c>
      <c r="B13" t="s">
        <v>2385</v>
      </c>
      <c r="C13" t="str">
        <f>VLOOKUP(B13,'Input - companies list'!B:L,2,FALSE)</f>
        <v>Aqualyng AS</v>
      </c>
      <c r="D13" t="str">
        <f>VLOOKUP(B13,'Input - companies list'!B:L,11,FALSE)</f>
        <v>Remote Monitoring</v>
      </c>
      <c r="E13" t="str">
        <f>VLOOKUP(B13,'Input - companies list'!B:E,4,FALSE)</f>
        <v>Aqualyng AS develops, supplies, and installs reverse osmosis (RO) desalination plants worldwide. The company offers Fast Water, a series of modular water treatment plants based on RO technology that serves the water supply needs of power, construction, oil and gas, petrochemicals, agriculture, chemicals, mining and minerals, metal processing, food and beverage, and water bottling industries. It also designs, builds, owns, and operates desalination plants for producing various qualities of water; and sells the product water. In addition, the company offers commissioning, installation, technical assistance, regular servicing, and remote monitoring services for its Fast Water series. Aqualyng AS was founded in 2002 and is based in Vanvikan, Norway.</v>
      </c>
      <c r="F13" s="1">
        <f>SUMIFS('Input - target event report'!H:H,'Input - target event report'!B:B,B13,'Input - target event report'!D:D, "Private Investment")</f>
        <v>0</v>
      </c>
      <c r="G13" s="6" t="str">
        <f>IF(I13&lt;2, "N/A", (_xlfn.MAXIFS('Input - target event report'!E:E,'Input - target event report'!B:B,B:B,'Input - target event report'!D:D,"Private Investment")-_xlfn.MINIFS('Input - target event report'!E:E,'Input - target event report'!B:B,B:B,'Input - target event report'!D:D,"Private Investment"))/(I13-1))</f>
        <v>N/A</v>
      </c>
      <c r="H13" s="5" t="str">
        <f ca="1">IF(_xlfn.MAXIFS('Input - target event report'!E:E,'Input - target event report'!B:B,B:B,'Input - target event report'!D:D,"Private Investment") = 0, "N/A", TODAY() - _xlfn.MAXIFS('Input - target event report'!E:E,'Input - target event report'!B:B,B:B,'Input - target event report'!D:D,"Private Investment"))</f>
        <v>N/A</v>
      </c>
      <c r="I13" s="6">
        <f>COUNTIFS('Input - target event report'!B:B,B13,'Input - target event report'!D:D, "Private Investment")</f>
        <v>0</v>
      </c>
      <c r="J13">
        <f>INDEX('Input - companies list'!$1:$10000,MATCH(B13,'Input - companies list'!B:B,0),MATCH("Flow",'Input - companies list'!$1:$1,0 ))</f>
        <v>3.1060835078926198E-3</v>
      </c>
      <c r="K13">
        <f>INDEX('Input - companies list'!$1:$10000,MATCH(B13,'Input - companies list'!B:B,0),MATCH("Inter-Cluster Connectivity",'Input - companies list'!$1:$1,0 ))</f>
        <v>0</v>
      </c>
      <c r="L13" s="11">
        <f t="shared" si="1"/>
        <v>0</v>
      </c>
      <c r="M13" s="11">
        <f t="shared" si="2"/>
        <v>0</v>
      </c>
      <c r="N13" s="11">
        <f t="shared" ca="1" si="3"/>
        <v>0</v>
      </c>
      <c r="O13" s="11">
        <f t="shared" si="4"/>
        <v>0</v>
      </c>
      <c r="P13" s="11">
        <f t="shared" si="5"/>
        <v>2.5000000000000022E-2</v>
      </c>
      <c r="Q13" s="11">
        <f t="shared" si="6"/>
        <v>0</v>
      </c>
      <c r="R13" s="11">
        <f t="shared" ca="1" si="7"/>
        <v>2.5000000000000022E-3</v>
      </c>
    </row>
    <row r="14" spans="1:18" x14ac:dyDescent="0.2">
      <c r="A14" s="14">
        <f t="shared" ca="1" si="0"/>
        <v>572</v>
      </c>
      <c r="B14" t="s">
        <v>4021</v>
      </c>
      <c r="C14" t="str">
        <f>VLOOKUP(B14,'Input - companies list'!B:L,2,FALSE)</f>
        <v>RADWIN Ltd.</v>
      </c>
      <c r="D14" t="str">
        <f>VLOOKUP(B14,'Input - companies list'!B:L,11,FALSE)</f>
        <v>Smart Grid, Fiber Networks</v>
      </c>
      <c r="E14" t="str">
        <f>VLOOKUP(B14,'Input - companies list'!B:E,4,FALSE)</f>
        <v>RADWIN Ltd. provides wireless broadband solutions. It offers point to multipoint, small cell backhaul, point to point, wireless mobility, and management application products for applications, including backhaul, broadband access, private network connectivity, and video surveillance transmission, as well as wireless broadband in motion for trains, vehicles, and vessels. The company also provides support and services, SLA packages, training, and planning applications. It serves customers in cellular, fixed operator, wireless Internet service provider, rail and metro, public safety, energy and utility, and oil and gas industries in Israel and internationally. The company was founded in 1997 and is headquartered in Tel Aviv, Israel with additional offices in the United States and Canada; Central and Latin America; EuropeÂ‚ the Middle-East, and Africa; Russian Federation and CIS; and the Asia-Pacific. RADWIN Ltd. operates as a subsidiary of RAD Data Communications Ltd.</v>
      </c>
      <c r="F14" s="1">
        <f>SUMIFS('Input - target event report'!H:H,'Input - target event report'!B:B,B14,'Input - target event report'!D:D, "Private Investment")</f>
        <v>0</v>
      </c>
      <c r="G14" s="6" t="str">
        <f>IF(I14&lt;2, "N/A", (_xlfn.MAXIFS('Input - target event report'!E:E,'Input - target event report'!B:B,B:B,'Input - target event report'!D:D,"Private Investment")-_xlfn.MINIFS('Input - target event report'!E:E,'Input - target event report'!B:B,B:B,'Input - target event report'!D:D,"Private Investment"))/(I14-1))</f>
        <v>N/A</v>
      </c>
      <c r="H14" s="5" t="str">
        <f ca="1">IF(_xlfn.MAXIFS('Input - target event report'!E:E,'Input - target event report'!B:B,B:B,'Input - target event report'!D:D,"Private Investment") = 0, "N/A", TODAY() - _xlfn.MAXIFS('Input - target event report'!E:E,'Input - target event report'!B:B,B:B,'Input - target event report'!D:D,"Private Investment"))</f>
        <v>N/A</v>
      </c>
      <c r="I14" s="6">
        <f>COUNTIFS('Input - target event report'!B:B,B14,'Input - target event report'!D:D, "Private Investment")</f>
        <v>0</v>
      </c>
      <c r="J14">
        <f>INDEX('Input - companies list'!$1:$10000,MATCH(B14,'Input - companies list'!B:B,0),MATCH("Flow",'Input - companies list'!$1:$1,0 ))</f>
        <v>3.1015298054851898E-3</v>
      </c>
      <c r="K14">
        <f>INDEX('Input - companies list'!$1:$10000,MATCH(B14,'Input - companies list'!B:B,0),MATCH("Inter-Cluster Connectivity",'Input - companies list'!$1:$1,0 ))</f>
        <v>0</v>
      </c>
      <c r="L14" s="11">
        <f t="shared" si="1"/>
        <v>0</v>
      </c>
      <c r="M14" s="11">
        <f t="shared" si="2"/>
        <v>0</v>
      </c>
      <c r="N14" s="11">
        <f t="shared" ca="1" si="3"/>
        <v>0</v>
      </c>
      <c r="O14" s="11">
        <f t="shared" si="4"/>
        <v>0</v>
      </c>
      <c r="P14" s="11">
        <f t="shared" si="5"/>
        <v>2.6000000000000023E-2</v>
      </c>
      <c r="Q14" s="11">
        <f t="shared" si="6"/>
        <v>0</v>
      </c>
      <c r="R14" s="11">
        <f t="shared" ca="1" si="7"/>
        <v>2.6000000000000025E-3</v>
      </c>
    </row>
    <row r="15" spans="1:18" x14ac:dyDescent="0.2">
      <c r="A15" s="14">
        <f t="shared" ca="1" si="0"/>
        <v>571</v>
      </c>
      <c r="B15" t="s">
        <v>2522</v>
      </c>
      <c r="C15" t="str">
        <f>VLOOKUP(B15,'Input - companies list'!B:L,2,FALSE)</f>
        <v>Autonomous Solutions, Inc.</v>
      </c>
      <c r="D15" t="str">
        <f>VLOOKUP(B15,'Input - companies list'!B:L,11,FALSE)</f>
        <v>Autonomous Vehicles, Artificial Intelligence</v>
      </c>
      <c r="E15" t="str">
        <f>VLOOKUP(B15,'Input - companies list'!B:E,4,FALSE)</f>
        <v>Autonomous Solutions, Inc. designs and manufactures unmanned vehicles, software, and components for various industrial and agricultural customers, and government/military agencies in the United States. The company offers Chaos, a small robot platform for military and industrial operations, which is used in various applications, including mobile and unmanned surveillance, rough terrain scouting, and pulling or carrying ammunition or wounded soldiers in dangerous areas; Automated Polaris Ranger platform, an ATV platform that enables a single operator to perform complex troop assistance, border patrol, and perimeter security missions with multiple vehicles from one location; and Spector under-vehicle inspection system, an omni-directional platform that performs under-vehicle visual inspections for weapons, explosives, or other contraband and suspicious activities. It also provides vehicle automation kits; Guideline robotic convoy system for military convoys in active combat zones, military base logistics, highway speed convoys, construction equipment convoys, and more; and Forecast 3D laser system that enables to navigate an autonomous vehicle in multi-obstacle/multi-vehicle situations. In addition, the company offers Mobius command and control software, a robotics software system for unmanned vehicle systems using the SAE AS-4 protocol for agriculture, construction, military, automotive testing, and mining industries; Vantage obstacle detection and avoidance software system, which generates maps, and plots and executes course directions around detected obstacles; and TruSpective, a 3D navigation and manipulation software that uses a 3D sensor and camera to create a real-time rendering of a robot and world as a control window. Autonomous Solutions, Inc. has a strategic agreement with DRS Technologies Inc. The company was founded in 2000 and is based in Petersboro, Utah.</v>
      </c>
      <c r="F15" s="1">
        <f>SUMIFS('Input - target event report'!H:H,'Input - target event report'!B:B,B15,'Input - target event report'!D:D, "Private Investment")</f>
        <v>0</v>
      </c>
      <c r="G15" s="6" t="str">
        <f>IF(I15&lt;2, "N/A", (_xlfn.MAXIFS('Input - target event report'!E:E,'Input - target event report'!B:B,B:B,'Input - target event report'!D:D,"Private Investment")-_xlfn.MINIFS('Input - target event report'!E:E,'Input - target event report'!B:B,B:B,'Input - target event report'!D:D,"Private Investment"))/(I15-1))</f>
        <v>N/A</v>
      </c>
      <c r="H15" s="5" t="str">
        <f ca="1">IF(_xlfn.MAXIFS('Input - target event report'!E:E,'Input - target event report'!B:B,B:B,'Input - target event report'!D:D,"Private Investment") = 0, "N/A", TODAY() - _xlfn.MAXIFS('Input - target event report'!E:E,'Input - target event report'!B:B,B:B,'Input - target event report'!D:D,"Private Investment"))</f>
        <v>N/A</v>
      </c>
      <c r="I15" s="6">
        <f>COUNTIFS('Input - target event report'!B:B,B15,'Input - target event report'!D:D, "Private Investment")</f>
        <v>0</v>
      </c>
      <c r="J15">
        <f>INDEX('Input - companies list'!$1:$10000,MATCH(B15,'Input - companies list'!B:B,0),MATCH("Flow",'Input - companies list'!$1:$1,0 ))</f>
        <v>3.1007039233821201E-3</v>
      </c>
      <c r="K15">
        <f>INDEX('Input - companies list'!$1:$10000,MATCH(B15,'Input - companies list'!B:B,0),MATCH("Inter-Cluster Connectivity",'Input - companies list'!$1:$1,0 ))</f>
        <v>0</v>
      </c>
      <c r="L15" s="11">
        <f t="shared" si="1"/>
        <v>0</v>
      </c>
      <c r="M15" s="11">
        <f t="shared" si="2"/>
        <v>0</v>
      </c>
      <c r="N15" s="11">
        <f t="shared" ca="1" si="3"/>
        <v>0</v>
      </c>
      <c r="O15" s="11">
        <f t="shared" si="4"/>
        <v>0</v>
      </c>
      <c r="P15" s="11">
        <f t="shared" si="5"/>
        <v>2.8000000000000025E-2</v>
      </c>
      <c r="Q15" s="11">
        <f t="shared" si="6"/>
        <v>0</v>
      </c>
      <c r="R15" s="11">
        <f t="shared" ca="1" si="7"/>
        <v>2.8000000000000026E-3</v>
      </c>
    </row>
    <row r="16" spans="1:18" x14ac:dyDescent="0.2">
      <c r="A16" s="14">
        <f t="shared" ca="1" si="0"/>
        <v>570</v>
      </c>
      <c r="B16" t="s">
        <v>1900</v>
      </c>
      <c r="C16" t="str">
        <f>VLOOKUP(B16,'Input - companies list'!B:L,2,FALSE)</f>
        <v>HAWE North America, Inc.</v>
      </c>
      <c r="D16" t="str">
        <f>VLOOKUP(B16,'Input - companies list'!B:L,11,FALSE)</f>
        <v>Hydraulics, Valves &amp; Pumps</v>
      </c>
      <c r="E16" t="str">
        <f>VLOOKUP(B16,'Input - companies list'!B:E,4,FALSE)</f>
        <v>HAWE North America, Inc. provides modular hydraulic components and systems. It offers pumps, valves, power units, and electronics. The company provides sales and application engineering services for the custom design of modular hydraulic solutions. Its products are used in machine tools, construction equipment, forestry machinery, renewable energy systems, and more; and agriculture, mobile crane, digging and drilling, oilfield, mining, machine tools, custom, and alternative energy applications. The company was founded in 1997 and is based in Charlotte, North Carolina. HAWE North America, Inc. operates as a subsidiary of HAWE Hydraulik SE.</v>
      </c>
      <c r="F16" s="1">
        <f>SUMIFS('Input - target event report'!H:H,'Input - target event report'!B:B,B16,'Input - target event report'!D:D, "Private Investment")</f>
        <v>0</v>
      </c>
      <c r="G16" s="6" t="str">
        <f>IF(I16&lt;2, "N/A", (_xlfn.MAXIFS('Input - target event report'!E:E,'Input - target event report'!B:B,B:B,'Input - target event report'!D:D,"Private Investment")-_xlfn.MINIFS('Input - target event report'!E:E,'Input - target event report'!B:B,B:B,'Input - target event report'!D:D,"Private Investment"))/(I16-1))</f>
        <v>N/A</v>
      </c>
      <c r="H16" s="5" t="str">
        <f ca="1">IF(_xlfn.MAXIFS('Input - target event report'!E:E,'Input - target event report'!B:B,B:B,'Input - target event report'!D:D,"Private Investment") = 0, "N/A", TODAY() - _xlfn.MAXIFS('Input - target event report'!E:E,'Input - target event report'!B:B,B:B,'Input - target event report'!D:D,"Private Investment"))</f>
        <v>N/A</v>
      </c>
      <c r="I16" s="6">
        <f>COUNTIFS('Input - target event report'!B:B,B16,'Input - target event report'!D:D, "Private Investment")</f>
        <v>0</v>
      </c>
      <c r="J16">
        <f>INDEX('Input - companies list'!$1:$10000,MATCH(B16,'Input - companies list'!B:B,0),MATCH("Flow",'Input - companies list'!$1:$1,0 ))</f>
        <v>3.0962025395768699E-3</v>
      </c>
      <c r="K16">
        <f>INDEX('Input - companies list'!$1:$10000,MATCH(B16,'Input - companies list'!B:B,0),MATCH("Inter-Cluster Connectivity",'Input - companies list'!$1:$1,0 ))</f>
        <v>0</v>
      </c>
      <c r="L16" s="11">
        <f t="shared" si="1"/>
        <v>0</v>
      </c>
      <c r="M16" s="11">
        <f t="shared" si="2"/>
        <v>0</v>
      </c>
      <c r="N16" s="11">
        <f t="shared" ca="1" si="3"/>
        <v>0</v>
      </c>
      <c r="O16" s="11">
        <f t="shared" si="4"/>
        <v>0</v>
      </c>
      <c r="P16" s="11">
        <f t="shared" si="5"/>
        <v>3.0000000000000027E-2</v>
      </c>
      <c r="Q16" s="11">
        <f t="shared" si="6"/>
        <v>0</v>
      </c>
      <c r="R16" s="11">
        <f t="shared" ca="1" si="7"/>
        <v>3.0000000000000027E-3</v>
      </c>
    </row>
    <row r="17" spans="1:18" x14ac:dyDescent="0.2">
      <c r="A17" s="14">
        <f t="shared" ca="1" si="0"/>
        <v>569</v>
      </c>
      <c r="B17" t="s">
        <v>1101</v>
      </c>
      <c r="C17" t="str">
        <f>VLOOKUP(B17,'Input - companies list'!B:L,2,FALSE)</f>
        <v>Wtek AS</v>
      </c>
      <c r="D17" t="str">
        <f>VLOOKUP(B17,'Input - companies list'!B:L,11,FALSE)</f>
        <v>RFID, Cables, Asset Tracking</v>
      </c>
      <c r="E17" t="str">
        <f>VLOOKUP(B17,'Input - companies list'!B:E,4,FALSE)</f>
        <v>Wtek AS engages in software development, radio frequency identification device (RFID) solution consulting, and network management businesses. The company offers Watcher application that features software modules for people tracking and visualization on maps applications, as well as reporting in real-time applications. Its RFID solutions are used in the tunnel engineering, oil and gas, and mining industries, as well as offshore development industries. The company was founded in 2002 and is based in Ã˜vrebÃ¸, Norway. As of December 12, 2007, Wtek AS is a subsidiary of Identec Solutions AG.</v>
      </c>
      <c r="F17" s="1">
        <f>SUMIFS('Input - target event report'!H:H,'Input - target event report'!B:B,B17,'Input - target event report'!D:D, "Private Investment")</f>
        <v>0</v>
      </c>
      <c r="G17" s="6" t="str">
        <f>IF(I17&lt;2, "N/A", (_xlfn.MAXIFS('Input - target event report'!E:E,'Input - target event report'!B:B,B:B,'Input - target event report'!D:D,"Private Investment")-_xlfn.MINIFS('Input - target event report'!E:E,'Input - target event report'!B:B,B:B,'Input - target event report'!D:D,"Private Investment"))/(I17-1))</f>
        <v>N/A</v>
      </c>
      <c r="H17" s="5" t="str">
        <f ca="1">IF(_xlfn.MAXIFS('Input - target event report'!E:E,'Input - target event report'!B:B,B:B,'Input - target event report'!D:D,"Private Investment") = 0, "N/A", TODAY() - _xlfn.MAXIFS('Input - target event report'!E:E,'Input - target event report'!B:B,B:B,'Input - target event report'!D:D,"Private Investment"))</f>
        <v>N/A</v>
      </c>
      <c r="I17" s="6">
        <f>COUNTIFS('Input - target event report'!B:B,B17,'Input - target event report'!D:D, "Private Investment")</f>
        <v>0</v>
      </c>
      <c r="J17">
        <f>INDEX('Input - companies list'!$1:$10000,MATCH(B17,'Input - companies list'!B:B,0),MATCH("Flow",'Input - companies list'!$1:$1,0 ))</f>
        <v>3.05058202115331E-3</v>
      </c>
      <c r="K17">
        <f>INDEX('Input - companies list'!$1:$10000,MATCH(B17,'Input - companies list'!B:B,0),MATCH("Inter-Cluster Connectivity",'Input - companies list'!$1:$1,0 ))</f>
        <v>0</v>
      </c>
      <c r="L17" s="11">
        <f t="shared" si="1"/>
        <v>0</v>
      </c>
      <c r="M17" s="11">
        <f t="shared" si="2"/>
        <v>0</v>
      </c>
      <c r="N17" s="11">
        <f t="shared" ca="1" si="3"/>
        <v>0</v>
      </c>
      <c r="O17" s="11">
        <f t="shared" si="4"/>
        <v>0</v>
      </c>
      <c r="P17" s="11">
        <f t="shared" si="5"/>
        <v>3.5000000000000031E-2</v>
      </c>
      <c r="Q17" s="11">
        <f t="shared" si="6"/>
        <v>0</v>
      </c>
      <c r="R17" s="11">
        <f t="shared" ca="1" si="7"/>
        <v>3.5000000000000031E-3</v>
      </c>
    </row>
    <row r="18" spans="1:18" x14ac:dyDescent="0.2">
      <c r="A18" s="14">
        <f t="shared" ca="1" si="0"/>
        <v>568</v>
      </c>
      <c r="B18" t="s">
        <v>4319</v>
      </c>
      <c r="C18" t="str">
        <f>VLOOKUP(B18,'Input - companies list'!B:L,2,FALSE)</f>
        <v>4RF Limited</v>
      </c>
      <c r="D18" t="str">
        <f>VLOOKUP(B18,'Input - companies list'!B:L,11,FALSE)</f>
        <v>RFID, Cables, Asset Tracking</v>
      </c>
      <c r="E18" t="str">
        <f>VLOOKUP(B18,'Input - companies list'!B:E,4,FALSE)</f>
        <v>4RF Limited designs and manufactures radios for critical infrastructure applications. It offers narrow band point-to-multipoint radios for SCADA and telemetry applications, point-to-point microwave links distance-engineered for demanding applications, Ethernet-only point to point radios, and digital microwave Ethernet radios. The company also offers training, path planning, regulatory, and support services. Its products are used in various applications ranging from remote monitoring and video surveillance to backhauling mobile radio, private networks, and fixed wireless or mobile networks. The company serves oil, gas, and mining industries; utility, public safety and military, transport, enterprise and government, fixed wireless, and fixed line telecoms industries; and telecom and mobile operators worldwide. 4RF Limited was formerly known as 4RF Communications Limited and changed its name to 4RF Limited in July 2012. The company was founded in 1998 and is based in Wellington, New Zealand.</v>
      </c>
      <c r="F18" s="1">
        <f>SUMIFS('Input - target event report'!H:H,'Input - target event report'!B:B,B18,'Input - target event report'!D:D, "Private Investment")</f>
        <v>0</v>
      </c>
      <c r="G18" s="6" t="str">
        <f>IF(I18&lt;2, "N/A", (_xlfn.MAXIFS('Input - target event report'!E:E,'Input - target event report'!B:B,B:B,'Input - target event report'!D:D,"Private Investment")-_xlfn.MINIFS('Input - target event report'!E:E,'Input - target event report'!B:B,B:B,'Input - target event report'!D:D,"Private Investment"))/(I18-1))</f>
        <v>N/A</v>
      </c>
      <c r="H18" s="5" t="str">
        <f ca="1">IF(_xlfn.MAXIFS('Input - target event report'!E:E,'Input - target event report'!B:B,B:B,'Input - target event report'!D:D,"Private Investment") = 0, "N/A", TODAY() - _xlfn.MAXIFS('Input - target event report'!E:E,'Input - target event report'!B:B,B:B,'Input - target event report'!D:D,"Private Investment"))</f>
        <v>N/A</v>
      </c>
      <c r="I18" s="6">
        <f>COUNTIFS('Input - target event report'!B:B,B18,'Input - target event report'!D:D, "Private Investment")</f>
        <v>0</v>
      </c>
      <c r="J18">
        <f>INDEX('Input - companies list'!$1:$10000,MATCH(B18,'Input - companies list'!B:B,0),MATCH("Flow",'Input - companies list'!$1:$1,0 ))</f>
        <v>3.0501037062072899E-3</v>
      </c>
      <c r="K18">
        <f>INDEX('Input - companies list'!$1:$10000,MATCH(B18,'Input - companies list'!B:B,0),MATCH("Inter-Cluster Connectivity",'Input - companies list'!$1:$1,0 ))</f>
        <v>0</v>
      </c>
      <c r="L18" s="11">
        <f t="shared" si="1"/>
        <v>0</v>
      </c>
      <c r="M18" s="11">
        <f t="shared" si="2"/>
        <v>0</v>
      </c>
      <c r="N18" s="11">
        <f t="shared" ca="1" si="3"/>
        <v>0</v>
      </c>
      <c r="O18" s="11">
        <f t="shared" si="4"/>
        <v>0</v>
      </c>
      <c r="P18" s="11">
        <f t="shared" si="5"/>
        <v>3.7000000000000033E-2</v>
      </c>
      <c r="Q18" s="11">
        <f t="shared" si="6"/>
        <v>0</v>
      </c>
      <c r="R18" s="11">
        <f t="shared" ca="1" si="7"/>
        <v>3.7000000000000036E-3</v>
      </c>
    </row>
    <row r="19" spans="1:18" x14ac:dyDescent="0.2">
      <c r="A19" s="14">
        <f t="shared" ca="1" si="0"/>
        <v>567</v>
      </c>
      <c r="B19" t="s">
        <v>3979</v>
      </c>
      <c r="C19" t="str">
        <f>VLOOKUP(B19,'Input - companies list'!B:L,2,FALSE)</f>
        <v>Shandong Wantong Hydraulic Co., Ltd</v>
      </c>
      <c r="D19" t="str">
        <f>VLOOKUP(B19,'Input - companies list'!B:L,11,FALSE)</f>
        <v>Hydraulics, Valves &amp; Pumps</v>
      </c>
      <c r="E19" t="str">
        <f>VLOOKUP(B19,'Input - companies list'!B:E,4,FALSE)</f>
        <v>Shandong Wantong Hydraulic Co., Ltd. researches, designs, develops, and manufactures hydraulic cylinders. The company offers vehicle, coal mining, engineering, oil field, and ocean engineering hydraulic cylinders; and various special purpose hydraulic cylinders, such as agriculture hydraulic cylinders, industry hydraulic cylinders, 6 DOF platform, machine tools, etc. It also provides dump truck, mining machine oils, sanitation equipment oils, marine equipment oils, oil equipment, military machinery, agricultural equipment, lift platform, and other mechanical equipment cylinders. The company was founded in 1995 and is based in Rizhao, China.</v>
      </c>
      <c r="F19" s="1">
        <f>SUMIFS('Input - target event report'!H:H,'Input - target event report'!B:B,B19,'Input - target event report'!D:D, "Private Investment")</f>
        <v>0</v>
      </c>
      <c r="G19" s="6" t="str">
        <f>IF(I19&lt;2, "N/A", (_xlfn.MAXIFS('Input - target event report'!E:E,'Input - target event report'!B:B,B:B,'Input - target event report'!D:D,"Private Investment")-_xlfn.MINIFS('Input - target event report'!E:E,'Input - target event report'!B:B,B:B,'Input - target event report'!D:D,"Private Investment"))/(I19-1))</f>
        <v>N/A</v>
      </c>
      <c r="H19" s="5" t="str">
        <f ca="1">IF(_xlfn.MAXIFS('Input - target event report'!E:E,'Input - target event report'!B:B,B:B,'Input - target event report'!D:D,"Private Investment") = 0, "N/A", TODAY() - _xlfn.MAXIFS('Input - target event report'!E:E,'Input - target event report'!B:B,B:B,'Input - target event report'!D:D,"Private Investment"))</f>
        <v>N/A</v>
      </c>
      <c r="I19" s="6">
        <f>COUNTIFS('Input - target event report'!B:B,B19,'Input - target event report'!D:D, "Private Investment")</f>
        <v>0</v>
      </c>
      <c r="J19">
        <f>INDEX('Input - companies list'!$1:$10000,MATCH(B19,'Input - companies list'!B:B,0),MATCH("Flow",'Input - companies list'!$1:$1,0 ))</f>
        <v>3.0424020578038802E-3</v>
      </c>
      <c r="K19">
        <f>INDEX('Input - companies list'!$1:$10000,MATCH(B19,'Input - companies list'!B:B,0),MATCH("Inter-Cluster Connectivity",'Input - companies list'!$1:$1,0 ))</f>
        <v>0</v>
      </c>
      <c r="L19" s="11">
        <f t="shared" si="1"/>
        <v>0</v>
      </c>
      <c r="M19" s="11">
        <f t="shared" si="2"/>
        <v>0</v>
      </c>
      <c r="N19" s="11">
        <f t="shared" ca="1" si="3"/>
        <v>0</v>
      </c>
      <c r="O19" s="11">
        <f t="shared" si="4"/>
        <v>0</v>
      </c>
      <c r="P19" s="11">
        <f t="shared" si="5"/>
        <v>3.8000000000000034E-2</v>
      </c>
      <c r="Q19" s="11">
        <f t="shared" si="6"/>
        <v>0</v>
      </c>
      <c r="R19" s="11">
        <f t="shared" ca="1" si="7"/>
        <v>3.8000000000000035E-3</v>
      </c>
    </row>
    <row r="20" spans="1:18" x14ac:dyDescent="0.2">
      <c r="A20" s="14">
        <f t="shared" ca="1" si="0"/>
        <v>566</v>
      </c>
      <c r="B20" t="s">
        <v>4291</v>
      </c>
      <c r="C20" t="str">
        <f>VLOOKUP(B20,'Input - companies list'!B:L,2,FALSE)</f>
        <v>Magna Machine Company, Inc.</v>
      </c>
      <c r="D20" t="str">
        <f>VLOOKUP(B20,'Input - companies list'!B:L,11,FALSE)</f>
        <v>Machining &amp; tooling</v>
      </c>
      <c r="E20" t="str">
        <f>VLOOKUP(B20,'Input - companies list'!B:E,4,FALSE)</f>
        <v>Magna Machine Company, Inc. builds, repairs, and remanufactures industrial machinery. The company provides job shop services, such as 5-axis machining, blast/paint/polish, general fabrication, general machining, project building, and special projects, as well as breakdown, repair, and maintenance services. It serves various industries, including plastics, mining, energy, chemical processing, paper, machine tools, amusement, and steel. Magna Machine Company, Inc. was formerly known as R. G. Stevenson Machinist, Inc. and changed its name to Magna Machine Company, Inc. in 1956. The company was founded in 1947 and is based in Cincinnati, Ohio.</v>
      </c>
      <c r="F20" s="1">
        <f>SUMIFS('Input - target event report'!H:H,'Input - target event report'!B:B,B20,'Input - target event report'!D:D, "Private Investment")</f>
        <v>0</v>
      </c>
      <c r="G20" s="6" t="str">
        <f>IF(I20&lt;2, "N/A", (_xlfn.MAXIFS('Input - target event report'!E:E,'Input - target event report'!B:B,B:B,'Input - target event report'!D:D,"Private Investment")-_xlfn.MINIFS('Input - target event report'!E:E,'Input - target event report'!B:B,B:B,'Input - target event report'!D:D,"Private Investment"))/(I20-1))</f>
        <v>N/A</v>
      </c>
      <c r="H20" s="5" t="str">
        <f ca="1">IF(_xlfn.MAXIFS('Input - target event report'!E:E,'Input - target event report'!B:B,B:B,'Input - target event report'!D:D,"Private Investment") = 0, "N/A", TODAY() - _xlfn.MAXIFS('Input - target event report'!E:E,'Input - target event report'!B:B,B:B,'Input - target event report'!D:D,"Private Investment"))</f>
        <v>N/A</v>
      </c>
      <c r="I20" s="6">
        <f>COUNTIFS('Input - target event report'!B:B,B20,'Input - target event report'!D:D, "Private Investment")</f>
        <v>0</v>
      </c>
      <c r="J20">
        <f>INDEX('Input - companies list'!$1:$10000,MATCH(B20,'Input - companies list'!B:B,0),MATCH("Flow",'Input - companies list'!$1:$1,0 ))</f>
        <v>3.0376285292893698E-3</v>
      </c>
      <c r="K20">
        <f>INDEX('Input - companies list'!$1:$10000,MATCH(B20,'Input - companies list'!B:B,0),MATCH("Inter-Cluster Connectivity",'Input - companies list'!$1:$1,0 ))</f>
        <v>0</v>
      </c>
      <c r="L20" s="11">
        <f t="shared" si="1"/>
        <v>0</v>
      </c>
      <c r="M20" s="11">
        <f t="shared" si="2"/>
        <v>0</v>
      </c>
      <c r="N20" s="11">
        <f t="shared" ca="1" si="3"/>
        <v>0</v>
      </c>
      <c r="O20" s="11">
        <f t="shared" si="4"/>
        <v>0</v>
      </c>
      <c r="P20" s="11">
        <f t="shared" si="5"/>
        <v>4.0000000000000036E-2</v>
      </c>
      <c r="Q20" s="11">
        <f t="shared" si="6"/>
        <v>0</v>
      </c>
      <c r="R20" s="11">
        <f t="shared" ca="1" si="7"/>
        <v>4.0000000000000036E-3</v>
      </c>
    </row>
    <row r="21" spans="1:18" x14ac:dyDescent="0.2">
      <c r="A21" s="14">
        <f t="shared" ca="1" si="0"/>
        <v>565</v>
      </c>
      <c r="B21" t="s">
        <v>4720</v>
      </c>
      <c r="C21" t="str">
        <f>VLOOKUP(B21,'Input - companies list'!B:L,2,FALSE)</f>
        <v>Codium Pty Ltd.</v>
      </c>
      <c r="D21" t="str">
        <f>VLOOKUP(B21,'Input - companies list'!B:L,11,FALSE)</f>
        <v>Cloud, IoT, Predictive Analytics</v>
      </c>
      <c r="E21" t="str">
        <f>VLOOKUP(B21,'Input - companies list'!B:E,4,FALSE)</f>
        <v>Codium Pty Ltd. provides software development and support services. The company offers services in the areas of cloud application development, process automation, software integration and implementation, mobile application development, hosting and software support, Internet of Things, software led business transformation, big data and data analytics, and MICROSOFT access development. It serves communications, media, technology, agri business, building, construction, real estate, education, energy, resources, financial services, government, food services, hotels/motels, insurance and risk services, mining, NGO, not-for-profit, professional services, and retail sectors. Codium Pty Ltd. has strategic partnerships with IBM, Google, Amazon, and Telstra. The company was founded in 2009 and is based in Adelaide, Australia.</v>
      </c>
      <c r="F21" s="1">
        <f>SUMIFS('Input - target event report'!H:H,'Input - target event report'!B:B,B21,'Input - target event report'!D:D, "Private Investment")</f>
        <v>0</v>
      </c>
      <c r="G21" s="6" t="str">
        <f>IF(I21&lt;2, "N/A", (_xlfn.MAXIFS('Input - target event report'!E:E,'Input - target event report'!B:B,B:B,'Input - target event report'!D:D,"Private Investment")-_xlfn.MINIFS('Input - target event report'!E:E,'Input - target event report'!B:B,B:B,'Input - target event report'!D:D,"Private Investment"))/(I21-1))</f>
        <v>N/A</v>
      </c>
      <c r="H21" s="5" t="str">
        <f ca="1">IF(_xlfn.MAXIFS('Input - target event report'!E:E,'Input - target event report'!B:B,B:B,'Input - target event report'!D:D,"Private Investment") = 0, "N/A", TODAY() - _xlfn.MAXIFS('Input - target event report'!E:E,'Input - target event report'!B:B,B:B,'Input - target event report'!D:D,"Private Investment"))</f>
        <v>N/A</v>
      </c>
      <c r="I21" s="6">
        <f>COUNTIFS('Input - target event report'!B:B,B21,'Input - target event report'!D:D, "Private Investment")</f>
        <v>0</v>
      </c>
      <c r="J21">
        <f>INDEX('Input - companies list'!$1:$10000,MATCH(B21,'Input - companies list'!B:B,0),MATCH("Flow",'Input - companies list'!$1:$1,0 ))</f>
        <v>3.0357066903153799E-3</v>
      </c>
      <c r="K21">
        <f>INDEX('Input - companies list'!$1:$10000,MATCH(B21,'Input - companies list'!B:B,0),MATCH("Inter-Cluster Connectivity",'Input - companies list'!$1:$1,0 ))</f>
        <v>0</v>
      </c>
      <c r="L21" s="11">
        <f t="shared" si="1"/>
        <v>0</v>
      </c>
      <c r="M21" s="11">
        <f t="shared" si="2"/>
        <v>0</v>
      </c>
      <c r="N21" s="11">
        <f t="shared" ca="1" si="3"/>
        <v>0</v>
      </c>
      <c r="O21" s="11">
        <f t="shared" si="4"/>
        <v>0</v>
      </c>
      <c r="P21" s="11">
        <f t="shared" si="5"/>
        <v>4.2000000000000037E-2</v>
      </c>
      <c r="Q21" s="11">
        <f t="shared" si="6"/>
        <v>0</v>
      </c>
      <c r="R21" s="11">
        <f t="shared" ca="1" si="7"/>
        <v>4.2000000000000041E-3</v>
      </c>
    </row>
    <row r="22" spans="1:18" x14ac:dyDescent="0.2">
      <c r="A22" s="14">
        <f t="shared" ca="1" si="0"/>
        <v>564</v>
      </c>
      <c r="B22" t="s">
        <v>881</v>
      </c>
      <c r="C22" t="str">
        <f>VLOOKUP(B22,'Input - companies list'!B:L,2,FALSE)</f>
        <v>8over8 Limited</v>
      </c>
      <c r="D22" t="str">
        <f>VLOOKUP(B22,'Input - companies list'!B:L,11,FALSE)</f>
        <v>Mining Ops &amp; Analytics</v>
      </c>
      <c r="E22" t="str">
        <f>VLOOKUP(B22,'Input - companies list'!B:E,4,FALSE)</f>
        <v>8over8 Limited provides contractual risk management solutions to owner operators of capital projects in the oil and gas, mining, power and utilities, infrastructure, and smart cities sector. It offers ProCon, a cloud collaboration platform that connects various decision makers to focus on their capital investment, performance, and profitability when building and operating high value assets. The company also provides ProCon Analytics that allows users to gain insight into various commercial engagement and contract execution data; view warning indicators of contract and budget risk in dashboards; connect decision makers with trend insights across various projects in a portfolio; and integrate with existing systems and reporting tools. In addition, it offers ProCon for Enterprise, a solution designed for companies that build and operate a portfolio of strategic assets; and ProCon for Projects, a solution designed for use on various capital projects and joint ventures. The company serves blue-chip customers in the United Kingdom and internationally. 8over8 Limited was incorporated in 2000 and is based in Derry, United Kingdom with regional offices in Houston, Texas; London, United Kingdom; Perth, Australia; Muscat, Oman; Abu Dhabi, United Arab Emirates; and Doha, Qatar. As of January 5, 2015, 8over8 Limited operates as a subsidiary of AVEVA Group plc.</v>
      </c>
      <c r="F22" s="1">
        <f>SUMIFS('Input - target event report'!H:H,'Input - target event report'!B:B,B22,'Input - target event report'!D:D, "Private Investment")</f>
        <v>0</v>
      </c>
      <c r="G22" s="6" t="str">
        <f>IF(I22&lt;2, "N/A", (_xlfn.MAXIFS('Input - target event report'!E:E,'Input - target event report'!B:B,B:B,'Input - target event report'!D:D,"Private Investment")-_xlfn.MINIFS('Input - target event report'!E:E,'Input - target event report'!B:B,B:B,'Input - target event report'!D:D,"Private Investment"))/(I22-1))</f>
        <v>N/A</v>
      </c>
      <c r="H22" s="5" t="str">
        <f ca="1">IF(_xlfn.MAXIFS('Input - target event report'!E:E,'Input - target event report'!B:B,B:B,'Input - target event report'!D:D,"Private Investment") = 0, "N/A", TODAY() - _xlfn.MAXIFS('Input - target event report'!E:E,'Input - target event report'!B:B,B:B,'Input - target event report'!D:D,"Private Investment"))</f>
        <v>N/A</v>
      </c>
      <c r="I22" s="6">
        <f>COUNTIFS('Input - target event report'!B:B,B22,'Input - target event report'!D:D, "Private Investment")</f>
        <v>0</v>
      </c>
      <c r="J22">
        <f>INDEX('Input - companies list'!$1:$10000,MATCH(B22,'Input - companies list'!B:B,0),MATCH("Flow",'Input - companies list'!$1:$1,0 ))</f>
        <v>3.0192249445041698E-3</v>
      </c>
      <c r="K22">
        <f>INDEX('Input - companies list'!$1:$10000,MATCH(B22,'Input - companies list'!B:B,0),MATCH("Inter-Cluster Connectivity",'Input - companies list'!$1:$1,0 ))</f>
        <v>0</v>
      </c>
      <c r="L22" s="11">
        <f t="shared" si="1"/>
        <v>0</v>
      </c>
      <c r="M22" s="11">
        <f t="shared" si="2"/>
        <v>0</v>
      </c>
      <c r="N22" s="11">
        <f t="shared" ca="1" si="3"/>
        <v>0</v>
      </c>
      <c r="O22" s="11">
        <f t="shared" si="4"/>
        <v>0</v>
      </c>
      <c r="P22" s="11">
        <f t="shared" si="5"/>
        <v>4.500000000000004E-2</v>
      </c>
      <c r="Q22" s="11">
        <f t="shared" si="6"/>
        <v>0</v>
      </c>
      <c r="R22" s="11">
        <f t="shared" ca="1" si="7"/>
        <v>4.500000000000004E-3</v>
      </c>
    </row>
    <row r="23" spans="1:18" x14ac:dyDescent="0.2">
      <c r="A23" s="14">
        <f t="shared" ca="1" si="0"/>
        <v>563</v>
      </c>
      <c r="B23" t="s">
        <v>1653</v>
      </c>
      <c r="C23" t="str">
        <f>VLOOKUP(B23,'Input - companies list'!B:L,2,FALSE)</f>
        <v>Risher Enginnering</v>
      </c>
      <c r="D23" t="str">
        <f>VLOOKUP(B23,'Input - companies list'!B:L,11,FALSE)</f>
        <v>Machining &amp; tooling</v>
      </c>
      <c r="E23" t="str">
        <f>VLOOKUP(B23,'Input - companies list'!B:E,4,FALSE)</f>
        <v>Manufacturer of Industrial Fasteners. Risher Engineering â€“ Manufacturers and suppliers of Industrial Fasteners Products. Petrochemical Bolting. Power Bolting. Standard Fasteners. Semi Finished Products. _x000D_Risher is a professional managed, experienced &amp; capable firm with Indian origins and a global footprint that specialized in the production of special fasteners according to customer requirements (screws, fasteners, special nuts, washers, bushes and so on), by hot / cold forging , by means of the latest progressive advanced CNC machining technology for a number of industries including resources (mining, oil and gas), defense, manufacturing, energy, aerospace and utilities industries..</v>
      </c>
      <c r="F23" s="1">
        <f>SUMIFS('Input - target event report'!H:H,'Input - target event report'!B:B,B23,'Input - target event report'!D:D, "Private Investment")</f>
        <v>0</v>
      </c>
      <c r="G23" s="6" t="str">
        <f>IF(I23&lt;2, "N/A", (_xlfn.MAXIFS('Input - target event report'!E:E,'Input - target event report'!B:B,B:B,'Input - target event report'!D:D,"Private Investment")-_xlfn.MINIFS('Input - target event report'!E:E,'Input - target event report'!B:B,B:B,'Input - target event report'!D:D,"Private Investment"))/(I23-1))</f>
        <v>N/A</v>
      </c>
      <c r="H23" s="5" t="str">
        <f ca="1">IF(_xlfn.MAXIFS('Input - target event report'!E:E,'Input - target event report'!B:B,B:B,'Input - target event report'!D:D,"Private Investment") = 0, "N/A", TODAY() - _xlfn.MAXIFS('Input - target event report'!E:E,'Input - target event report'!B:B,B:B,'Input - target event report'!D:D,"Private Investment"))</f>
        <v>N/A</v>
      </c>
      <c r="I23" s="6">
        <f>COUNTIFS('Input - target event report'!B:B,B23,'Input - target event report'!D:D, "Private Investment")</f>
        <v>0</v>
      </c>
      <c r="J23">
        <f>INDEX('Input - companies list'!$1:$10000,MATCH(B23,'Input - companies list'!B:B,0),MATCH("Flow",'Input - companies list'!$1:$1,0 ))</f>
        <v>3.0029693646026799E-3</v>
      </c>
      <c r="K23">
        <f>INDEX('Input - companies list'!$1:$10000,MATCH(B23,'Input - companies list'!B:B,0),MATCH("Inter-Cluster Connectivity",'Input - companies list'!$1:$1,0 ))</f>
        <v>0</v>
      </c>
      <c r="L23" s="11">
        <f t="shared" si="1"/>
        <v>0</v>
      </c>
      <c r="M23" s="11">
        <f t="shared" si="2"/>
        <v>0</v>
      </c>
      <c r="N23" s="11">
        <f t="shared" ca="1" si="3"/>
        <v>0</v>
      </c>
      <c r="O23" s="11">
        <f t="shared" si="4"/>
        <v>0</v>
      </c>
      <c r="P23" s="11">
        <f t="shared" si="5"/>
        <v>4.7000000000000042E-2</v>
      </c>
      <c r="Q23" s="11">
        <f t="shared" si="6"/>
        <v>0</v>
      </c>
      <c r="R23" s="11">
        <f t="shared" ca="1" si="7"/>
        <v>4.7000000000000045E-3</v>
      </c>
    </row>
    <row r="24" spans="1:18" x14ac:dyDescent="0.2">
      <c r="A24" s="14">
        <f t="shared" ca="1" si="0"/>
        <v>562</v>
      </c>
      <c r="B24" t="s">
        <v>3001</v>
      </c>
      <c r="C24" t="str">
        <f>VLOOKUP(B24,'Input - companies list'!B:L,2,FALSE)</f>
        <v>Typerings.com</v>
      </c>
      <c r="D24" t="str">
        <f>VLOOKUP(B24,'Input - companies list'!B:L,11,FALSE)</f>
        <v>Mining Ops &amp; Analytics</v>
      </c>
      <c r="E24" t="str">
        <f>VLOOKUP(B24,'Input - companies list'!B:E,4,FALSE)</f>
        <v>Typerings.com is a website for creating personalized jewelry online. Typerings.com (May 2011) is a website for creating personalized jewelry online. The company combines traditional craftsmanship with the desire of today's consumer for personalization. In a Ã¢â‚¬Å“NikeID-likeÃ¢â‚¬Â environment, visitors can type a text, choose from eight divergent typefaces or upload their own design. The rings appear on screen, showing the designs in full 3D. Typerings.com delivers personalized DIY rings in over 30 countries._x000D__x000D_The website is part of Alphabeth Group, an Amsterdam based start-up. They're  planning to further develop the current website by adding Asian and Arabic typefaces, introducing gems and diamonds, creating a new 'premium' jewelry brand, other 'niche' websites, an iPad/Android tablet app and an innovative retail concept. All based on the platform, developed for Typerings.com._x000D__x000D_Next to developing new concepts, the company wants to focus on sustainability, switching to using solely recycled silver and gold and starting a project with a small mining facility abroad._x000D__x000D_Sustainable trend_x000D_Customization is one of the main consumers trends. Advances in technology and the desire for personalized products is driving a huge surge in the number of customizable products available. When given the choice, consumers are sure to enjoy self-created pieces that they can truly call their own._x000D__x000D_Launched in 1999, Nike iD is still the best example of online customization. Nike ID allows people to engage in creative expression with a concept that is easy to understand, fun to work with and can simply be shared with friends. A quick online scan shows a lot has happened since then: Customized Jeans, Bicycles, Shoes, Books, Sneakers, Puzzles, Handbags, iPhone covers, even Beer bottles can be personalized._x000D__x000D_While Jewelry in itself is extremely personal, there wasn't a 'NikeiD for jewelry'. Founder and Angel investor Rik Heijmen explains why: "I've come to know the Industry as extremely fashionable and trend-sensitive on the one hand, but innovation-lacking and tech-phobic on the other hand", Rik Heijmen explains. Because of his advertising background, his ideas have a fresh approach in an Industry that has barely noticed the internet revolution: "We are now combining traditional craftsmanship with the desire of today's consumer for personalization in Typerings.com.".</v>
      </c>
      <c r="F24" s="1">
        <f>SUMIFS('Input - target event report'!H:H,'Input - target event report'!B:B,B24,'Input - target event report'!D:D, "Private Investment")</f>
        <v>0</v>
      </c>
      <c r="G24" s="6" t="str">
        <f>IF(I24&lt;2, "N/A", (_xlfn.MAXIFS('Input - target event report'!E:E,'Input - target event report'!B:B,B:B,'Input - target event report'!D:D,"Private Investment")-_xlfn.MINIFS('Input - target event report'!E:E,'Input - target event report'!B:B,B:B,'Input - target event report'!D:D,"Private Investment"))/(I24-1))</f>
        <v>N/A</v>
      </c>
      <c r="H24" s="5" t="str">
        <f ca="1">IF(_xlfn.MAXIFS('Input - target event report'!E:E,'Input - target event report'!B:B,B:B,'Input - target event report'!D:D,"Private Investment") = 0, "N/A", TODAY() - _xlfn.MAXIFS('Input - target event report'!E:E,'Input - target event report'!B:B,B:B,'Input - target event report'!D:D,"Private Investment"))</f>
        <v>N/A</v>
      </c>
      <c r="I24" s="6">
        <f>COUNTIFS('Input - target event report'!B:B,B24,'Input - target event report'!D:D, "Private Investment")</f>
        <v>0</v>
      </c>
      <c r="J24">
        <f>INDEX('Input - companies list'!$1:$10000,MATCH(B24,'Input - companies list'!B:B,0),MATCH("Flow",'Input - companies list'!$1:$1,0 ))</f>
        <v>2.99905454660623E-3</v>
      </c>
      <c r="K24">
        <f>INDEX('Input - companies list'!$1:$10000,MATCH(B24,'Input - companies list'!B:B,0),MATCH("Inter-Cluster Connectivity",'Input - companies list'!$1:$1,0 ))</f>
        <v>0</v>
      </c>
      <c r="L24" s="11">
        <f t="shared" si="1"/>
        <v>0</v>
      </c>
      <c r="M24" s="11">
        <f t="shared" si="2"/>
        <v>0</v>
      </c>
      <c r="N24" s="11">
        <f t="shared" ca="1" si="3"/>
        <v>0</v>
      </c>
      <c r="O24" s="11">
        <f t="shared" si="4"/>
        <v>0</v>
      </c>
      <c r="P24" s="11">
        <f t="shared" si="5"/>
        <v>4.9000000000000044E-2</v>
      </c>
      <c r="Q24" s="11">
        <f t="shared" si="6"/>
        <v>0</v>
      </c>
      <c r="R24" s="11">
        <f t="shared" ca="1" si="7"/>
        <v>4.900000000000005E-3</v>
      </c>
    </row>
    <row r="25" spans="1:18" x14ac:dyDescent="0.2">
      <c r="A25" s="14">
        <f t="shared" ca="1" si="0"/>
        <v>561</v>
      </c>
      <c r="B25" t="s">
        <v>1127</v>
      </c>
      <c r="C25" t="str">
        <f>VLOOKUP(B25,'Input - companies list'!B:L,2,FALSE)</f>
        <v>Xiangxi Autonomous Prefecture Jixiang Mining Industry Co., Ltd.</v>
      </c>
      <c r="D25" t="str">
        <f>VLOOKUP(B25,'Input - companies list'!B:L,11,FALSE)</f>
        <v>Autonomous Vehicles, Artificial Intelligence</v>
      </c>
      <c r="E25" t="str">
        <f>VLOOKUP(B25,'Input - companies list'!B:E,4,FALSE)</f>
        <v>Xiangxi Autonomous Prefecture Jixiang Mining Industry Co., Ltd. is engaged in mining, processing and distribution of concentrated zinc and lead. The company is based in China. As of December 31, 2007, Xiangxi Autonomous Prefecture Jixiang Mining Industry Co., Ltd. operates as a subsidiary of China Direct, Inc.</v>
      </c>
      <c r="F25" s="1">
        <f>SUMIFS('Input - target event report'!H:H,'Input - target event report'!B:B,B25,'Input - target event report'!D:D, "Private Investment")</f>
        <v>0</v>
      </c>
      <c r="G25" s="6" t="str">
        <f>IF(I25&lt;2, "N/A", (_xlfn.MAXIFS('Input - target event report'!E:E,'Input - target event report'!B:B,B:B,'Input - target event report'!D:D,"Private Investment")-_xlfn.MINIFS('Input - target event report'!E:E,'Input - target event report'!B:B,B:B,'Input - target event report'!D:D,"Private Investment"))/(I25-1))</f>
        <v>N/A</v>
      </c>
      <c r="H25" s="5" t="str">
        <f ca="1">IF(_xlfn.MAXIFS('Input - target event report'!E:E,'Input - target event report'!B:B,B:B,'Input - target event report'!D:D,"Private Investment") = 0, "N/A", TODAY() - _xlfn.MAXIFS('Input - target event report'!E:E,'Input - target event report'!B:B,B:B,'Input - target event report'!D:D,"Private Investment"))</f>
        <v>N/A</v>
      </c>
      <c r="I25" s="6">
        <f>COUNTIFS('Input - target event report'!B:B,B25,'Input - target event report'!D:D, "Private Investment")</f>
        <v>0</v>
      </c>
      <c r="J25">
        <f>INDEX('Input - companies list'!$1:$10000,MATCH(B25,'Input - companies list'!B:B,0),MATCH("Flow",'Input - companies list'!$1:$1,0 ))</f>
        <v>2.9557489800477502E-3</v>
      </c>
      <c r="K25">
        <f>INDEX('Input - companies list'!$1:$10000,MATCH(B25,'Input - companies list'!B:B,0),MATCH("Inter-Cluster Connectivity",'Input - companies list'!$1:$1,0 ))</f>
        <v>0</v>
      </c>
      <c r="L25" s="11">
        <f t="shared" si="1"/>
        <v>0</v>
      </c>
      <c r="M25" s="11">
        <f t="shared" si="2"/>
        <v>0</v>
      </c>
      <c r="N25" s="11">
        <f t="shared" ca="1" si="3"/>
        <v>0</v>
      </c>
      <c r="O25" s="11">
        <f t="shared" si="4"/>
        <v>0</v>
      </c>
      <c r="P25" s="11">
        <f t="shared" si="5"/>
        <v>5.0000000000000044E-2</v>
      </c>
      <c r="Q25" s="11">
        <f t="shared" si="6"/>
        <v>0</v>
      </c>
      <c r="R25" s="11">
        <f t="shared" ca="1" si="7"/>
        <v>5.0000000000000044E-3</v>
      </c>
    </row>
    <row r="26" spans="1:18" x14ac:dyDescent="0.2">
      <c r="A26" s="14">
        <f t="shared" ca="1" si="0"/>
        <v>560</v>
      </c>
      <c r="B26" t="s">
        <v>3851</v>
      </c>
      <c r="C26" t="str">
        <f>VLOOKUP(B26,'Input - companies list'!B:L,2,FALSE)</f>
        <v>G. Bopp &amp; Co AG</v>
      </c>
      <c r="D26" t="str">
        <f>VLOOKUP(B26,'Input - companies list'!B:L,11,FALSE)</f>
        <v>Advanced Materials &amp; Coatings</v>
      </c>
      <c r="E26" t="str">
        <f>VLOOKUP(B26,'Input - companies list'!B:E,4,FALSE)</f>
        <v>G. Bopp &amp; Co AG produces precision woven wire meshes. It offers precision square woven wire meshes for sieving and sizing, test sieves, and shielding applications; stainless steel wire cloths for screen printing; woven wire filter cloths; rustproof and heat resistant backing screens; meshes for filtration; screen packs; mesh counters; multi-layer sintered woven wire cloths; and measuring devices for use during tensioning process. The companyÂ’s products are also used for applications, including protection, separation, conveying, aeration, drying, purification, division, dispersal, shielding (RFI), and others. G. Bopp &amp; Co AG serves agriculture, machinery and equipment, architecture, design, automotive, car building, mining, raw material extraction, chemical, pharmaceuticals, biotechnology, energy technology, electronics, glass and ceramics, hydraulics, plastics, food and beverage, air and space travel, engineering, medical science, metalworking, paper/wood, petrochemicals, oil, precision mechanics, process, shoes and clothing, textiles, mechanical engineering, and environmental technology industry sectors. The company sells its products through representatives, distributors, and stores to customers in Argentina, Australia, Brazil, Finland, France, the CIS, Indonesia, Colombia, Mexico, Austria, Portugal, the Russian Federation, Spain, Singapore, Turkey, the United States, and Belarus. G. Bopp &amp; Co AG was founded in 1881 and is based in Zurich, Switzerland with locations in Zurich and Wolfhalden, Switzerland; Sigmaringendorf, Germany; Derbyshire, United Kingdom; Candiolo, Italy; Laholm, Sweden; Wappingers Falls, New York; Kyunggi-Do, Korea; and Shanghai, China.</v>
      </c>
      <c r="F26" s="1">
        <f>SUMIFS('Input - target event report'!H:H,'Input - target event report'!B:B,B26,'Input - target event report'!D:D, "Private Investment")</f>
        <v>0</v>
      </c>
      <c r="G26" s="6" t="str">
        <f>IF(I26&lt;2, "N/A", (_xlfn.MAXIFS('Input - target event report'!E:E,'Input - target event report'!B:B,B:B,'Input - target event report'!D:D,"Private Investment")-_xlfn.MINIFS('Input - target event report'!E:E,'Input - target event report'!B:B,B:B,'Input - target event report'!D:D,"Private Investment"))/(I26-1))</f>
        <v>N/A</v>
      </c>
      <c r="H26" s="5" t="str">
        <f ca="1">IF(_xlfn.MAXIFS('Input - target event report'!E:E,'Input - target event report'!B:B,B:B,'Input - target event report'!D:D,"Private Investment") = 0, "N/A", TODAY() - _xlfn.MAXIFS('Input - target event report'!E:E,'Input - target event report'!B:B,B:B,'Input - target event report'!D:D,"Private Investment"))</f>
        <v>N/A</v>
      </c>
      <c r="I26" s="6">
        <f>COUNTIFS('Input - target event report'!B:B,B26,'Input - target event report'!D:D, "Private Investment")</f>
        <v>0</v>
      </c>
      <c r="J26">
        <f>INDEX('Input - companies list'!$1:$10000,MATCH(B26,'Input - companies list'!B:B,0),MATCH("Flow",'Input - companies list'!$1:$1,0 ))</f>
        <v>2.9474712774032199E-3</v>
      </c>
      <c r="K26">
        <f>INDEX('Input - companies list'!$1:$10000,MATCH(B26,'Input - companies list'!B:B,0),MATCH("Inter-Cluster Connectivity",'Input - companies list'!$1:$1,0 ))</f>
        <v>0</v>
      </c>
      <c r="L26" s="11">
        <f t="shared" si="1"/>
        <v>0</v>
      </c>
      <c r="M26" s="11">
        <f t="shared" si="2"/>
        <v>0</v>
      </c>
      <c r="N26" s="11">
        <f t="shared" ca="1" si="3"/>
        <v>0</v>
      </c>
      <c r="O26" s="11">
        <f t="shared" si="4"/>
        <v>0</v>
      </c>
      <c r="P26" s="11">
        <f t="shared" si="5"/>
        <v>5.4000000000000048E-2</v>
      </c>
      <c r="Q26" s="11">
        <f t="shared" si="6"/>
        <v>0</v>
      </c>
      <c r="R26" s="11">
        <f t="shared" ca="1" si="7"/>
        <v>5.4000000000000055E-3</v>
      </c>
    </row>
    <row r="27" spans="1:18" x14ac:dyDescent="0.2">
      <c r="A27" s="14">
        <f t="shared" ca="1" si="0"/>
        <v>559</v>
      </c>
      <c r="B27" t="s">
        <v>4732</v>
      </c>
      <c r="C27" t="str">
        <f>VLOOKUP(B27,'Input - companies list'!B:L,2,FALSE)</f>
        <v>1st Choice Security Solutions, Inc.</v>
      </c>
      <c r="D27" t="str">
        <f>VLOOKUP(B27,'Input - companies list'!B:L,11,FALSE)</f>
        <v>RFID, Cables, Asset Tracking</v>
      </c>
      <c r="E27" t="str">
        <f>VLOOKUP(B27,'Input - companies list'!B:E,4,FALSE)</f>
        <v>1st Choice Security Solutions, Inc. distributes ultra long range hands-free radio frequency identification readers, tags, accessories, and software for vehicle identification, asset loss prevention and real-time inventory, visitor and employee monitoring, and emergency evacuation and mustering applications. It also provides ultrasound real-time location systems, wireless access controls for gates and doors, CCTL cargo/trailer alarm locks, and GPS tracking and inmate house arrest systems. The company offers its products for use in various applications, including fleet management, mining, aviation, containers, emergency evacuation/mustering, military/government, schools/universities, prisons, assets, museums, and gated communities. It serves installing dealers, wholesale distributors, vertical market systems, integrators, and private label strategic partners through a network of authorized distributors worldwide. The company is based in Peachtree City, Georgia.</v>
      </c>
      <c r="F27" s="1">
        <f>SUMIFS('Input - target event report'!H:H,'Input - target event report'!B:B,B27,'Input - target event report'!D:D, "Private Investment")</f>
        <v>0</v>
      </c>
      <c r="G27" s="6" t="str">
        <f>IF(I27&lt;2, "N/A", (_xlfn.MAXIFS('Input - target event report'!E:E,'Input - target event report'!B:B,B:B,'Input - target event report'!D:D,"Private Investment")-_xlfn.MINIFS('Input - target event report'!E:E,'Input - target event report'!B:B,B:B,'Input - target event report'!D:D,"Private Investment"))/(I27-1))</f>
        <v>N/A</v>
      </c>
      <c r="H27" s="5" t="str">
        <f ca="1">IF(_xlfn.MAXIFS('Input - target event report'!E:E,'Input - target event report'!B:B,B:B,'Input - target event report'!D:D,"Private Investment") = 0, "N/A", TODAY() - _xlfn.MAXIFS('Input - target event report'!E:E,'Input - target event report'!B:B,B:B,'Input - target event report'!D:D,"Private Investment"))</f>
        <v>N/A</v>
      </c>
      <c r="I27" s="6">
        <f>COUNTIFS('Input - target event report'!B:B,B27,'Input - target event report'!D:D, "Private Investment")</f>
        <v>0</v>
      </c>
      <c r="J27">
        <f>INDEX('Input - companies list'!$1:$10000,MATCH(B27,'Input - companies list'!B:B,0),MATCH("Flow",'Input - companies list'!$1:$1,0 ))</f>
        <v>2.9462270569247501E-3</v>
      </c>
      <c r="K27">
        <f>INDEX('Input - companies list'!$1:$10000,MATCH(B27,'Input - companies list'!B:B,0),MATCH("Inter-Cluster Connectivity",'Input - companies list'!$1:$1,0 ))</f>
        <v>0</v>
      </c>
      <c r="L27" s="11">
        <f t="shared" si="1"/>
        <v>0</v>
      </c>
      <c r="M27" s="11">
        <f t="shared" si="2"/>
        <v>0</v>
      </c>
      <c r="N27" s="11">
        <f t="shared" ca="1" si="3"/>
        <v>0</v>
      </c>
      <c r="O27" s="11">
        <f t="shared" si="4"/>
        <v>0</v>
      </c>
      <c r="P27" s="11">
        <f t="shared" si="5"/>
        <v>5.5000000000000049E-2</v>
      </c>
      <c r="Q27" s="11">
        <f t="shared" si="6"/>
        <v>0</v>
      </c>
      <c r="R27" s="11">
        <f t="shared" ca="1" si="7"/>
        <v>5.5000000000000049E-3</v>
      </c>
    </row>
    <row r="28" spans="1:18" x14ac:dyDescent="0.2">
      <c r="A28" s="14">
        <f t="shared" ca="1" si="0"/>
        <v>558</v>
      </c>
      <c r="B28" t="s">
        <v>1364</v>
      </c>
      <c r="C28" t="str">
        <f>VLOOKUP(B28,'Input - companies list'!B:L,2,FALSE)</f>
        <v>Powervision LTD</v>
      </c>
      <c r="D28" t="str">
        <f>VLOOKUP(B28,'Input - companies list'!B:L,11,FALSE)</f>
        <v>Mining Ops &amp; Analytics</v>
      </c>
      <c r="E28" t="str">
        <f>VLOOKUP(B28,'Input - companies list'!B:E,4,FALSE)</f>
        <v>Powervision LTD develops equipment to apply anti-reflective coatings to spectacles. Powervision LTD was incorporated in 2010 and is based in Whitwick, United Kingdom.</v>
      </c>
      <c r="F28" s="1">
        <f>SUMIFS('Input - target event report'!H:H,'Input - target event report'!B:B,B28,'Input - target event report'!D:D, "Private Investment")</f>
        <v>0</v>
      </c>
      <c r="G28" s="6" t="str">
        <f>IF(I28&lt;2, "N/A", (_xlfn.MAXIFS('Input - target event report'!E:E,'Input - target event report'!B:B,B:B,'Input - target event report'!D:D,"Private Investment")-_xlfn.MINIFS('Input - target event report'!E:E,'Input - target event report'!B:B,B:B,'Input - target event report'!D:D,"Private Investment"))/(I28-1))</f>
        <v>N/A</v>
      </c>
      <c r="H28" s="5" t="str">
        <f ca="1">IF(_xlfn.MAXIFS('Input - target event report'!E:E,'Input - target event report'!B:B,B:B,'Input - target event report'!D:D,"Private Investment") = 0, "N/A", TODAY() - _xlfn.MAXIFS('Input - target event report'!E:E,'Input - target event report'!B:B,B:B,'Input - target event report'!D:D,"Private Investment"))</f>
        <v>N/A</v>
      </c>
      <c r="I28" s="6">
        <f>COUNTIFS('Input - target event report'!B:B,B28,'Input - target event report'!D:D, "Private Investment")</f>
        <v>0</v>
      </c>
      <c r="J28">
        <f>INDEX('Input - companies list'!$1:$10000,MATCH(B28,'Input - companies list'!B:B,0),MATCH("Flow",'Input - companies list'!$1:$1,0 ))</f>
        <v>2.9180395018480699E-3</v>
      </c>
      <c r="K28">
        <f>INDEX('Input - companies list'!$1:$10000,MATCH(B28,'Input - companies list'!B:B,0),MATCH("Inter-Cluster Connectivity",'Input - companies list'!$1:$1,0 ))</f>
        <v>0</v>
      </c>
      <c r="L28" s="11">
        <f t="shared" si="1"/>
        <v>0</v>
      </c>
      <c r="M28" s="11">
        <f t="shared" si="2"/>
        <v>0</v>
      </c>
      <c r="N28" s="11">
        <f t="shared" ca="1" si="3"/>
        <v>0</v>
      </c>
      <c r="O28" s="11">
        <f t="shared" si="4"/>
        <v>0</v>
      </c>
      <c r="P28" s="11">
        <f t="shared" si="5"/>
        <v>5.9000000000000052E-2</v>
      </c>
      <c r="Q28" s="11">
        <f t="shared" si="6"/>
        <v>0</v>
      </c>
      <c r="R28" s="11">
        <f t="shared" ca="1" si="7"/>
        <v>5.9000000000000059E-3</v>
      </c>
    </row>
    <row r="29" spans="1:18" x14ac:dyDescent="0.2">
      <c r="A29" s="14">
        <f t="shared" ca="1" si="0"/>
        <v>557</v>
      </c>
      <c r="B29" t="s">
        <v>4249</v>
      </c>
      <c r="C29" t="str">
        <f>VLOOKUP(B29,'Input - companies list'!B:L,2,FALSE)</f>
        <v>NSE-Automatech</v>
      </c>
      <c r="D29" t="str">
        <f>VLOOKUP(B29,'Input - companies list'!B:L,11,FALSE)</f>
        <v>Machining &amp; tooling</v>
      </c>
      <c r="E29" t="str">
        <f>VLOOKUP(B29,'Input - companies list'!B:E,4,FALSE)</f>
        <v>NSE-Automatech, a machine shop, manufactures mechanical products for aviation, aerospace, medical, food, electronics, automobile, mining, and forest industries. It offers machining of single units or small series of precision parts, and specialized tools. The company also provides engineering, CNC machining, wire EDM and EDM sinking, reverse engineering, CMM inspection, and TIG and MIG welding services, as well as design, modeling, and programming services. NSE-Automatech was formerly known as Automatech industrielle inc. As the result of the acquisition of 50% stake in Automatech Industrielle inc. by NSE Aero North America Inc., Automatech Industrielle inc. name was changed. The company was founded in 1982 and is based in Granby, Canada. As of April 22, 2010, NSE-Automatech operates as a subsidiary of NSE Aero North America Inc.</v>
      </c>
      <c r="F29" s="1">
        <f>SUMIFS('Input - target event report'!H:H,'Input - target event report'!B:B,B29,'Input - target event report'!D:D, "Private Investment")</f>
        <v>0</v>
      </c>
      <c r="G29" s="6" t="str">
        <f>IF(I29&lt;2, "N/A", (_xlfn.MAXIFS('Input - target event report'!E:E,'Input - target event report'!B:B,B:B,'Input - target event report'!D:D,"Private Investment")-_xlfn.MINIFS('Input - target event report'!E:E,'Input - target event report'!B:B,B:B,'Input - target event report'!D:D,"Private Investment"))/(I29-1))</f>
        <v>N/A</v>
      </c>
      <c r="H29" s="5" t="str">
        <f ca="1">IF(_xlfn.MAXIFS('Input - target event report'!E:E,'Input - target event report'!B:B,B:B,'Input - target event report'!D:D,"Private Investment") = 0, "N/A", TODAY() - _xlfn.MAXIFS('Input - target event report'!E:E,'Input - target event report'!B:B,B:B,'Input - target event report'!D:D,"Private Investment"))</f>
        <v>N/A</v>
      </c>
      <c r="I29" s="6">
        <f>COUNTIFS('Input - target event report'!B:B,B29,'Input - target event report'!D:D, "Private Investment")</f>
        <v>0</v>
      </c>
      <c r="J29">
        <f>INDEX('Input - companies list'!$1:$10000,MATCH(B29,'Input - companies list'!B:B,0),MATCH("Flow",'Input - companies list'!$1:$1,0 ))</f>
        <v>2.8825720051300499E-3</v>
      </c>
      <c r="K29">
        <f>INDEX('Input - companies list'!$1:$10000,MATCH(B29,'Input - companies list'!B:B,0),MATCH("Inter-Cluster Connectivity",'Input - companies list'!$1:$1,0 ))</f>
        <v>0</v>
      </c>
      <c r="L29" s="11">
        <f t="shared" si="1"/>
        <v>0</v>
      </c>
      <c r="M29" s="11">
        <f t="shared" si="2"/>
        <v>0</v>
      </c>
      <c r="N29" s="11">
        <f t="shared" ca="1" si="3"/>
        <v>0</v>
      </c>
      <c r="O29" s="11">
        <f t="shared" si="4"/>
        <v>0</v>
      </c>
      <c r="P29" s="11">
        <f t="shared" si="5"/>
        <v>6.1000000000000054E-2</v>
      </c>
      <c r="Q29" s="11">
        <f t="shared" si="6"/>
        <v>0</v>
      </c>
      <c r="R29" s="11">
        <f t="shared" ca="1" si="7"/>
        <v>6.1000000000000056E-3</v>
      </c>
    </row>
    <row r="30" spans="1:18" x14ac:dyDescent="0.2">
      <c r="A30" s="14">
        <f t="shared" ca="1" si="0"/>
        <v>556</v>
      </c>
      <c r="B30" t="s">
        <v>3283</v>
      </c>
      <c r="C30" t="str">
        <f>VLOOKUP(B30,'Input - companies list'!B:L,2,FALSE)</f>
        <v>E-AWARE</v>
      </c>
      <c r="D30" t="str">
        <f>VLOOKUP(B30,'Input - companies list'!B:L,11,FALSE)</f>
        <v>Cloud, IoT, Predictive Analytics</v>
      </c>
      <c r="E30" t="str">
        <f>VLOOKUP(B30,'Input - companies list'!B:E,4,FALSE)</f>
        <v>E-AWARE develops and offers remote sensing technologies and wireless sensors for monitoring different variables in segments such as agriculture, agricultural, mining, and construction. The company is based in Porto Alegre, Brazil.</v>
      </c>
      <c r="F30" s="1">
        <f>SUMIFS('Input - target event report'!H:H,'Input - target event report'!B:B,B30,'Input - target event report'!D:D, "Private Investment")</f>
        <v>0</v>
      </c>
      <c r="G30" s="6" t="str">
        <f>IF(I30&lt;2, "N/A", (_xlfn.MAXIFS('Input - target event report'!E:E,'Input - target event report'!B:B,B:B,'Input - target event report'!D:D,"Private Investment")-_xlfn.MINIFS('Input - target event report'!E:E,'Input - target event report'!B:B,B:B,'Input - target event report'!D:D,"Private Investment"))/(I30-1))</f>
        <v>N/A</v>
      </c>
      <c r="H30" s="5" t="str">
        <f ca="1">IF(_xlfn.MAXIFS('Input - target event report'!E:E,'Input - target event report'!B:B,B:B,'Input - target event report'!D:D,"Private Investment") = 0, "N/A", TODAY() - _xlfn.MAXIFS('Input - target event report'!E:E,'Input - target event report'!B:B,B:B,'Input - target event report'!D:D,"Private Investment"))</f>
        <v>N/A</v>
      </c>
      <c r="I30" s="6">
        <f>COUNTIFS('Input - target event report'!B:B,B30,'Input - target event report'!D:D, "Private Investment")</f>
        <v>0</v>
      </c>
      <c r="J30">
        <f>INDEX('Input - companies list'!$1:$10000,MATCH(B30,'Input - companies list'!B:B,0),MATCH("Flow",'Input - companies list'!$1:$1,0 ))</f>
        <v>2.7952773215763199E-3</v>
      </c>
      <c r="K30">
        <f>INDEX('Input - companies list'!$1:$10000,MATCH(B30,'Input - companies list'!B:B,0),MATCH("Inter-Cluster Connectivity",'Input - companies list'!$1:$1,0 ))</f>
        <v>0</v>
      </c>
      <c r="L30" s="11">
        <f t="shared" si="1"/>
        <v>0</v>
      </c>
      <c r="M30" s="11">
        <f t="shared" si="2"/>
        <v>0</v>
      </c>
      <c r="N30" s="11">
        <f t="shared" ca="1" si="3"/>
        <v>0</v>
      </c>
      <c r="O30" s="11">
        <f t="shared" si="4"/>
        <v>0</v>
      </c>
      <c r="P30" s="11">
        <f t="shared" si="5"/>
        <v>6.7999999999999949E-2</v>
      </c>
      <c r="Q30" s="11">
        <f t="shared" si="6"/>
        <v>0</v>
      </c>
      <c r="R30" s="11">
        <f t="shared" ca="1" si="7"/>
        <v>6.7999999999999953E-3</v>
      </c>
    </row>
    <row r="31" spans="1:18" x14ac:dyDescent="0.2">
      <c r="A31" s="14">
        <f t="shared" ca="1" si="0"/>
        <v>555</v>
      </c>
      <c r="B31" t="s">
        <v>3822</v>
      </c>
      <c r="C31" t="str">
        <f>VLOOKUP(B31,'Input - companies list'!B:L,2,FALSE)</f>
        <v>Infinistat, LLC</v>
      </c>
      <c r="D31" t="str">
        <f>VLOOKUP(B31,'Input - companies list'!B:L,11,FALSE)</f>
        <v>Cloud, IoT, Predictive Analytics</v>
      </c>
      <c r="E31" t="str">
        <f>VLOOKUP(B31,'Input - companies list'!B:E,4,FALSE)</f>
        <v>Infinistat, LLC develops and provides cloud-based, machine-learning, predictive analytics platform for manufacturing and production facilities, water-treatment plants, mining, and drilling operations, pharmaceutical operations, and utilities. The company was incorporated in 2006 and is based in Lancaster, Pennsylvania.</v>
      </c>
      <c r="F31" s="1">
        <f>SUMIFS('Input - target event report'!H:H,'Input - target event report'!B:B,B31,'Input - target event report'!D:D, "Private Investment")</f>
        <v>0</v>
      </c>
      <c r="G31" s="6" t="str">
        <f>IF(I31&lt;2, "N/A", (_xlfn.MAXIFS('Input - target event report'!E:E,'Input - target event report'!B:B,B:B,'Input - target event report'!D:D,"Private Investment")-_xlfn.MINIFS('Input - target event report'!E:E,'Input - target event report'!B:B,B:B,'Input - target event report'!D:D,"Private Investment"))/(I31-1))</f>
        <v>N/A</v>
      </c>
      <c r="H31" s="5" t="str">
        <f ca="1">IF(_xlfn.MAXIFS('Input - target event report'!E:E,'Input - target event report'!B:B,B:B,'Input - target event report'!D:D,"Private Investment") = 0, "N/A", TODAY() - _xlfn.MAXIFS('Input - target event report'!E:E,'Input - target event report'!B:B,B:B,'Input - target event report'!D:D,"Private Investment"))</f>
        <v>N/A</v>
      </c>
      <c r="I31" s="6">
        <f>COUNTIFS('Input - target event report'!B:B,B31,'Input - target event report'!D:D, "Private Investment")</f>
        <v>0</v>
      </c>
      <c r="J31">
        <f>INDEX('Input - companies list'!$1:$10000,MATCH(B31,'Input - companies list'!B:B,0),MATCH("Flow",'Input - companies list'!$1:$1,0 ))</f>
        <v>2.79367495997587E-3</v>
      </c>
      <c r="K31">
        <f>INDEX('Input - companies list'!$1:$10000,MATCH(B31,'Input - companies list'!B:B,0),MATCH("Inter-Cluster Connectivity",'Input - companies list'!$1:$1,0 ))</f>
        <v>0</v>
      </c>
      <c r="L31" s="11">
        <f t="shared" si="1"/>
        <v>0</v>
      </c>
      <c r="M31" s="11">
        <f t="shared" si="2"/>
        <v>0</v>
      </c>
      <c r="N31" s="11">
        <f t="shared" ca="1" si="3"/>
        <v>0</v>
      </c>
      <c r="O31" s="11">
        <f t="shared" si="4"/>
        <v>0</v>
      </c>
      <c r="P31" s="11">
        <f t="shared" si="5"/>
        <v>6.899999999999995E-2</v>
      </c>
      <c r="Q31" s="11">
        <f t="shared" si="6"/>
        <v>0</v>
      </c>
      <c r="R31" s="11">
        <f t="shared" ca="1" si="7"/>
        <v>6.8999999999999955E-3</v>
      </c>
    </row>
    <row r="32" spans="1:18" x14ac:dyDescent="0.2">
      <c r="A32" s="14">
        <f t="shared" ca="1" si="0"/>
        <v>554</v>
      </c>
      <c r="B32" t="s">
        <v>3787</v>
      </c>
      <c r="C32" t="str">
        <f>VLOOKUP(B32,'Input - companies list'!B:L,2,FALSE)</f>
        <v>Syncron International AB</v>
      </c>
      <c r="D32" t="str">
        <f>VLOOKUP(B32,'Input - companies list'!B:L,11,FALSE)</f>
        <v>Cloud, IoT, Predictive Analytics</v>
      </c>
      <c r="E32" t="str">
        <f>VLOOKUP(B32,'Input - companies list'!B:E,4,FALSE)</f>
        <v>Syncron International AB, a supply chain management software company, provides Software-as-a-Service based enterprise resource planning solutions for inventory management, global order management, global price management, and master data management for multi-national corporations in manufacturing and distribution industries. It offers Global Inventory Management software to provide demand forecasts, inventory, and replenishment plans in global supply chain; Global Order Management software to streamline the global order, fulfillment, and return process; and Global Price Management software to address the pricing challenges faced by business-to-business companies. The company also provides business process management software and platform to integrate data, processes, systems, and people inside and outside of the enterprise providing information commonality and process coordination. In addition, Syncron International AB offers multi-domain Master Data Management software to reconcile and synchronizes dispersed customer, vendor, and product data; and Advanced Analytics to deliver insights to make better supply chain decisions. Further, the company provides cloud computing, supply chain, managed, professional, inventory planning analyst, customer, support, and academy services. Syncron International AB serves mining and construction equipment, industrial equipment, aerospace, defense, transportation, automotive, and consumer and industrial products industries. The company offers its solutions through distributors and sales agents. Syncron International AB has strategic and technology partnerships with SAP; Oracle; IBM; Logica; Nomura Research Institute, Ltd.; Capgemini; Sigma; and SmartEquip. The company was founded in 2000 and is based in Stockholm, Sweden. The company has additional offices in Atlanta, Georgia; Chicago, Illinois; Fujian, China; Tokyo, Japan; Paris, France; DÃ¼sseldorf, Germany; Warszawa, Poland; Stockholm and MalmÃ¶, Sweden; and Birmingham, United Kingdom.</v>
      </c>
      <c r="F32" s="1">
        <f>SUMIFS('Input - target event report'!H:H,'Input - target event report'!B:B,B32,'Input - target event report'!D:D, "Private Investment")</f>
        <v>0</v>
      </c>
      <c r="G32" s="6" t="str">
        <f>IF(I32&lt;2, "N/A", (_xlfn.MAXIFS('Input - target event report'!E:E,'Input - target event report'!B:B,B:B,'Input - target event report'!D:D,"Private Investment")-_xlfn.MINIFS('Input - target event report'!E:E,'Input - target event report'!B:B,B:B,'Input - target event report'!D:D,"Private Investment"))/(I32-1))</f>
        <v>N/A</v>
      </c>
      <c r="H32" s="5" t="str">
        <f ca="1">IF(_xlfn.MAXIFS('Input - target event report'!E:E,'Input - target event report'!B:B,B:B,'Input - target event report'!D:D,"Private Investment") = 0, "N/A", TODAY() - _xlfn.MAXIFS('Input - target event report'!E:E,'Input - target event report'!B:B,B:B,'Input - target event report'!D:D,"Private Investment"))</f>
        <v>N/A</v>
      </c>
      <c r="I32" s="6">
        <f>COUNTIFS('Input - target event report'!B:B,B32,'Input - target event report'!D:D, "Private Investment")</f>
        <v>0</v>
      </c>
      <c r="J32">
        <f>INDEX('Input - companies list'!$1:$10000,MATCH(B32,'Input - companies list'!B:B,0),MATCH("Flow",'Input - companies list'!$1:$1,0 ))</f>
        <v>2.7724458843430698E-3</v>
      </c>
      <c r="K32">
        <f>INDEX('Input - companies list'!$1:$10000,MATCH(B32,'Input - companies list'!B:B,0),MATCH("Inter-Cluster Connectivity",'Input - companies list'!$1:$1,0 ))</f>
        <v>0</v>
      </c>
      <c r="L32" s="11">
        <f t="shared" si="1"/>
        <v>0</v>
      </c>
      <c r="M32" s="11">
        <f t="shared" si="2"/>
        <v>0</v>
      </c>
      <c r="N32" s="11">
        <f t="shared" ca="1" si="3"/>
        <v>0</v>
      </c>
      <c r="O32" s="11">
        <f t="shared" si="4"/>
        <v>0</v>
      </c>
      <c r="P32" s="11">
        <f t="shared" si="5"/>
        <v>7.0999999999999952E-2</v>
      </c>
      <c r="Q32" s="11">
        <f t="shared" si="6"/>
        <v>0</v>
      </c>
      <c r="R32" s="11">
        <f t="shared" ca="1" si="7"/>
        <v>7.0999999999999952E-3</v>
      </c>
    </row>
    <row r="33" spans="1:18" x14ac:dyDescent="0.2">
      <c r="A33" s="14">
        <f t="shared" ca="1" si="0"/>
        <v>553</v>
      </c>
      <c r="B33" t="s">
        <v>3261</v>
      </c>
      <c r="C33" t="str">
        <f>VLOOKUP(B33,'Input - companies list'!B:L,2,FALSE)</f>
        <v>KazGeoCosmos JSC</v>
      </c>
      <c r="D33" t="str">
        <f>VLOOKUP(B33,'Input - companies list'!B:L,11,FALSE)</f>
        <v>Geological Surveying, Remote Sensing</v>
      </c>
      <c r="E33" t="str">
        <f>VLOOKUP(B33,'Input - companies list'!B:E,4,FALSE)</f>
        <v>KazGeoCosmos JSC engages in space and aerial surveys of land and water surfaces. The company specializes in solving geological, environmental, and geodesic challenges. It offers geology and geophysics services, such as petroleum geological zoning, detection of oil and gas bearing areas, and hydrocarbon prospects; contouring of modern geo-dynamic active zones; 3D modeling of reservoir fracturing and assessment of reservoir fracturing impact on wells productivity; and geologic-technical and technical-economic evaluation of the projects on mineral deposits exploration and development. The company also provides geoinformation modeling of ecological processes, which include developing and operating geoinformation systems for space environmental monitoring; remote sensing and modeling of environmental state of territories; short-term forecasting of the pollutants spread in water or air; risk-mapping of air pollutions and water oil pollutions; detecting and analyzing of possible consequences associated gas burring up on the flares; remote sensing of agrotechnical activities; space monitoring and modeling of meteorological natural disasters; and geoinformation modeling of air pollutions in towns. In addition, it creates regional and sectoral geographic information systems on the basis of combining earth remote sensing data and ground survey data. Further, the company engages in the processing and cataloguing of earth remote sensing data. KazGeoCosmos JSC was founded in 2003 and is based in Almaty, Kazakhstan.</v>
      </c>
      <c r="F33" s="1">
        <f>SUMIFS('Input - target event report'!H:H,'Input - target event report'!B:B,B33,'Input - target event report'!D:D, "Private Investment")</f>
        <v>0</v>
      </c>
      <c r="G33" s="6" t="str">
        <f>IF(I33&lt;2, "N/A", (_xlfn.MAXIFS('Input - target event report'!E:E,'Input - target event report'!B:B,B:B,'Input - target event report'!D:D,"Private Investment")-_xlfn.MINIFS('Input - target event report'!E:E,'Input - target event report'!B:B,B:B,'Input - target event report'!D:D,"Private Investment"))/(I33-1))</f>
        <v>N/A</v>
      </c>
      <c r="H33" s="5" t="str">
        <f ca="1">IF(_xlfn.MAXIFS('Input - target event report'!E:E,'Input - target event report'!B:B,B:B,'Input - target event report'!D:D,"Private Investment") = 0, "N/A", TODAY() - _xlfn.MAXIFS('Input - target event report'!E:E,'Input - target event report'!B:B,B:B,'Input - target event report'!D:D,"Private Investment"))</f>
        <v>N/A</v>
      </c>
      <c r="I33" s="6">
        <f>COUNTIFS('Input - target event report'!B:B,B33,'Input - target event report'!D:D, "Private Investment")</f>
        <v>0</v>
      </c>
      <c r="J33">
        <f>INDEX('Input - companies list'!$1:$10000,MATCH(B33,'Input - companies list'!B:B,0),MATCH("Flow",'Input - companies list'!$1:$1,0 ))</f>
        <v>2.7622174718595601E-3</v>
      </c>
      <c r="K33">
        <f>INDEX('Input - companies list'!$1:$10000,MATCH(B33,'Input - companies list'!B:B,0),MATCH("Inter-Cluster Connectivity",'Input - companies list'!$1:$1,0 ))</f>
        <v>0</v>
      </c>
      <c r="L33" s="11">
        <f t="shared" si="1"/>
        <v>0</v>
      </c>
      <c r="M33" s="11">
        <f t="shared" si="2"/>
        <v>0</v>
      </c>
      <c r="N33" s="11">
        <f t="shared" ca="1" si="3"/>
        <v>0</v>
      </c>
      <c r="O33" s="11">
        <f t="shared" si="4"/>
        <v>0</v>
      </c>
      <c r="P33" s="11">
        <f t="shared" si="5"/>
        <v>7.2999999999999954E-2</v>
      </c>
      <c r="Q33" s="11">
        <f t="shared" si="6"/>
        <v>0</v>
      </c>
      <c r="R33" s="11">
        <f t="shared" ca="1" si="7"/>
        <v>7.2999999999999957E-3</v>
      </c>
    </row>
    <row r="34" spans="1:18" x14ac:dyDescent="0.2">
      <c r="A34" s="14">
        <f t="shared" ca="1" si="0"/>
        <v>552</v>
      </c>
      <c r="B34" t="s">
        <v>4444</v>
      </c>
      <c r="C34" t="str">
        <f>VLOOKUP(B34,'Input - companies list'!B:L,2,FALSE)</f>
        <v>Tesla Exploration Ltd.</v>
      </c>
      <c r="D34" t="str">
        <f>VLOOKUP(B34,'Input - companies list'!B:L,11,FALSE)</f>
        <v>Geological Surveying, Remote Sensing</v>
      </c>
      <c r="E34" t="str">
        <f>VLOOKUP(B34,'Input - companies list'!B:E,4,FALSE)</f>
        <v>Tesla Exploration Ltd., a geophysical services company, provides specialized seismic services in North America, Europe, Africa, and internationally. The company offers three-component technologies that enable its clients to capture and process shear wave seismic data and pressure wave data for seismic imaging. It also provides various geophysical services, including survey design and management; project management/permits; seismic data acquisition; seismic data processing and reprocessing; seismic data interpretation; in-seam seismic data acquisition, processing, and interpretation; coal bed methane and gob gas assessments; borehole vertical seismic profiles; borehole geophysics processing and interpretation; and site investigation geophysics acquisition, processing, and interpretation. In addition, the company offers precision navigation and survey service support for marine construction; and data processing, interpretation, and analysis of geological and archaeological resources. It serves oil and gas exploration and production companies, marine construction contractors, and engineering firms, as well as the mining industry. The company is headquartered in Calgary, Canada.</v>
      </c>
      <c r="F34" s="1">
        <f>SUMIFS('Input - target event report'!H:H,'Input - target event report'!B:B,B34,'Input - target event report'!D:D, "Private Investment")</f>
        <v>0</v>
      </c>
      <c r="G34" s="6" t="str">
        <f>IF(I34&lt;2, "N/A", (_xlfn.MAXIFS('Input - target event report'!E:E,'Input - target event report'!B:B,B:B,'Input - target event report'!D:D,"Private Investment")-_xlfn.MINIFS('Input - target event report'!E:E,'Input - target event report'!B:B,B:B,'Input - target event report'!D:D,"Private Investment"))/(I34-1))</f>
        <v>N/A</v>
      </c>
      <c r="H34" s="5" t="str">
        <f ca="1">IF(_xlfn.MAXIFS('Input - target event report'!E:E,'Input - target event report'!B:B,B:B,'Input - target event report'!D:D,"Private Investment") = 0, "N/A", TODAY() - _xlfn.MAXIFS('Input - target event report'!E:E,'Input - target event report'!B:B,B:B,'Input - target event report'!D:D,"Private Investment"))</f>
        <v>N/A</v>
      </c>
      <c r="I34" s="6">
        <f>COUNTIFS('Input - target event report'!B:B,B34,'Input - target event report'!D:D, "Private Investment")</f>
        <v>0</v>
      </c>
      <c r="J34">
        <f>INDEX('Input - companies list'!$1:$10000,MATCH(B34,'Input - companies list'!B:B,0),MATCH("Flow",'Input - companies list'!$1:$1,0 ))</f>
        <v>2.72122767848501E-3</v>
      </c>
      <c r="K34">
        <f>INDEX('Input - companies list'!$1:$10000,MATCH(B34,'Input - companies list'!B:B,0),MATCH("Inter-Cluster Connectivity",'Input - companies list'!$1:$1,0 ))</f>
        <v>0</v>
      </c>
      <c r="L34" s="11">
        <f t="shared" si="1"/>
        <v>0</v>
      </c>
      <c r="M34" s="11">
        <f t="shared" si="2"/>
        <v>0</v>
      </c>
      <c r="N34" s="11">
        <f t="shared" ca="1" si="3"/>
        <v>0</v>
      </c>
      <c r="O34" s="11">
        <f t="shared" si="4"/>
        <v>0</v>
      </c>
      <c r="P34" s="11">
        <f t="shared" si="5"/>
        <v>7.3999999999999955E-2</v>
      </c>
      <c r="Q34" s="11">
        <f t="shared" si="6"/>
        <v>0</v>
      </c>
      <c r="R34" s="11">
        <f t="shared" ca="1" si="7"/>
        <v>7.399999999999996E-3</v>
      </c>
    </row>
    <row r="35" spans="1:18" x14ac:dyDescent="0.2">
      <c r="A35" s="14">
        <f t="shared" ca="1" si="0"/>
        <v>551</v>
      </c>
      <c r="B35" t="s">
        <v>610</v>
      </c>
      <c r="C35" t="str">
        <f>VLOOKUP(B35,'Input - companies list'!B:L,2,FALSE)</f>
        <v>EtQ, Inc.</v>
      </c>
      <c r="D35" t="str">
        <f>VLOOKUP(B35,'Input - companies list'!B:L,11,FALSE)</f>
        <v>Mining Ops &amp; Analytics</v>
      </c>
      <c r="E35" t="str">
        <f>VLOOKUP(B35,'Input - companies list'!B:E,4,FALSE)</f>
        <v>EtQ, Inc. develops environmental health and safety (EHS) and compliance management software. It offers Reliance, a compliance platform solution that provides companies with the visibility and control to achieve compliance needs; VERSE Solutions, a quality, EHS, and compliance management software solution that is designed to provide a platform for small to mid-sized businesses; traqpath, a tool that provides a basic level of compliance event tracking, and promotes/captures collaboration among internal and external stakeholders; and Reliance Cloud Portal, a cloud-based Reliance installation that is available to Reliance customers. The company also provides EtQ OnDemand SaaS, EtQ and SAP integration, electronic medical device report, implementation, integration, validation, and technical services. In addition, it offers deployment scoping, design analysis, program management, remote configuration, Web follow-up training, new named caller/administrator training, new named caller/administrator training, intermediate designer training, advanced designer training, and advanced eValidator training. The company serves manufacturing, life sciences, food and beverage, aviation, chemicals, energy, metals, mining and minerals, and government markets. EtQ, Inc. was founded in 1992 and is based in Farmingdale, New York.</v>
      </c>
      <c r="F35" s="1">
        <f>SUMIFS('Input - target event report'!H:H,'Input - target event report'!B:B,B35,'Input - target event report'!D:D, "Private Investment")</f>
        <v>0</v>
      </c>
      <c r="G35" s="6" t="str">
        <f>IF(I35&lt;2, "N/A", (_xlfn.MAXIFS('Input - target event report'!E:E,'Input - target event report'!B:B,B:B,'Input - target event report'!D:D,"Private Investment")-_xlfn.MINIFS('Input - target event report'!E:E,'Input - target event report'!B:B,B:B,'Input - target event report'!D:D,"Private Investment"))/(I35-1))</f>
        <v>N/A</v>
      </c>
      <c r="H35" s="5" t="str">
        <f ca="1">IF(_xlfn.MAXIFS('Input - target event report'!E:E,'Input - target event report'!B:B,B:B,'Input - target event report'!D:D,"Private Investment") = 0, "N/A", TODAY() - _xlfn.MAXIFS('Input - target event report'!E:E,'Input - target event report'!B:B,B:B,'Input - target event report'!D:D,"Private Investment"))</f>
        <v>N/A</v>
      </c>
      <c r="I35" s="6">
        <f>COUNTIFS('Input - target event report'!B:B,B35,'Input - target event report'!D:D, "Private Investment")</f>
        <v>0</v>
      </c>
      <c r="J35">
        <f>INDEX('Input - companies list'!$1:$10000,MATCH(B35,'Input - companies list'!B:B,0),MATCH("Flow",'Input - companies list'!$1:$1,0 ))</f>
        <v>2.7180522256122098E-3</v>
      </c>
      <c r="K35">
        <f>INDEX('Input - companies list'!$1:$10000,MATCH(B35,'Input - companies list'!B:B,0),MATCH("Inter-Cluster Connectivity",'Input - companies list'!$1:$1,0 ))</f>
        <v>0</v>
      </c>
      <c r="L35" s="11">
        <f t="shared" si="1"/>
        <v>0</v>
      </c>
      <c r="M35" s="11">
        <f t="shared" si="2"/>
        <v>0</v>
      </c>
      <c r="N35" s="11">
        <f t="shared" ca="1" si="3"/>
        <v>0</v>
      </c>
      <c r="O35" s="11">
        <f t="shared" si="4"/>
        <v>0</v>
      </c>
      <c r="P35" s="11">
        <f t="shared" si="5"/>
        <v>7.5999999999999956E-2</v>
      </c>
      <c r="Q35" s="11">
        <f t="shared" si="6"/>
        <v>0</v>
      </c>
      <c r="R35" s="11">
        <f t="shared" ca="1" si="7"/>
        <v>7.5999999999999956E-3</v>
      </c>
    </row>
    <row r="36" spans="1:18" x14ac:dyDescent="0.2">
      <c r="A36" s="14">
        <f t="shared" ca="1" si="0"/>
        <v>550</v>
      </c>
      <c r="B36" t="s">
        <v>751</v>
      </c>
      <c r="C36" t="str">
        <f>VLOOKUP(B36,'Input - companies list'!B:L,2,FALSE)</f>
        <v>PowerPlan, Inc.</v>
      </c>
      <c r="D36" t="str">
        <f>VLOOKUP(B36,'Input - companies list'!B:L,11,FALSE)</f>
        <v>Mining Ops &amp; Analytics</v>
      </c>
      <c r="E36" t="str">
        <f>VLOOKUP(B36,'Input - companies list'!B:E,4,FALSE)</f>
        <v>PowerPlan, Inc. provides regulatory, tax, and budgeting solutions for asset-centric businesses. It offers asset accounting, asset management planning, budgeting and asset investment planning, lessee accounting, and regulatory management solutions. The company also provides contact support, implementation, integration, and managed services. It serves asset-centric companies in oil and gas, public sector, telecom, transportation, and utility industries. PowerPlan, Inc. was formerly known as Powerplan Consultants, Inc. The company was founded in 1994 and is based in Atlanta, Georgia.</v>
      </c>
      <c r="F36" s="1">
        <f>SUMIFS('Input - target event report'!H:H,'Input - target event report'!B:B,B36,'Input - target event report'!D:D, "Private Investment")</f>
        <v>0</v>
      </c>
      <c r="G36" s="6" t="str">
        <f>IF(I36&lt;2, "N/A", (_xlfn.MAXIFS('Input - target event report'!E:E,'Input - target event report'!B:B,B:B,'Input - target event report'!D:D,"Private Investment")-_xlfn.MINIFS('Input - target event report'!E:E,'Input - target event report'!B:B,B:B,'Input - target event report'!D:D,"Private Investment"))/(I36-1))</f>
        <v>N/A</v>
      </c>
      <c r="H36" s="5" t="str">
        <f ca="1">IF(_xlfn.MAXIFS('Input - target event report'!E:E,'Input - target event report'!B:B,B:B,'Input - target event report'!D:D,"Private Investment") = 0, "N/A", TODAY() - _xlfn.MAXIFS('Input - target event report'!E:E,'Input - target event report'!B:B,B:B,'Input - target event report'!D:D,"Private Investment"))</f>
        <v>N/A</v>
      </c>
      <c r="I36" s="6">
        <f>COUNTIFS('Input - target event report'!B:B,B36,'Input - target event report'!D:D, "Private Investment")</f>
        <v>0</v>
      </c>
      <c r="J36">
        <f>INDEX('Input - companies list'!$1:$10000,MATCH(B36,'Input - companies list'!B:B,0),MATCH("Flow",'Input - companies list'!$1:$1,0 ))</f>
        <v>2.7108208722882599E-3</v>
      </c>
      <c r="K36">
        <f>INDEX('Input - companies list'!$1:$10000,MATCH(B36,'Input - companies list'!B:B,0),MATCH("Inter-Cluster Connectivity",'Input - companies list'!$1:$1,0 ))</f>
        <v>0</v>
      </c>
      <c r="L36" s="11">
        <f t="shared" si="1"/>
        <v>0</v>
      </c>
      <c r="M36" s="11">
        <f t="shared" si="2"/>
        <v>0</v>
      </c>
      <c r="N36" s="11">
        <f t="shared" ca="1" si="3"/>
        <v>0</v>
      </c>
      <c r="O36" s="11">
        <f t="shared" si="4"/>
        <v>0</v>
      </c>
      <c r="P36" s="11">
        <f t="shared" si="5"/>
        <v>7.7999999999999958E-2</v>
      </c>
      <c r="Q36" s="11">
        <f t="shared" si="6"/>
        <v>0</v>
      </c>
      <c r="R36" s="11">
        <f t="shared" ca="1" si="7"/>
        <v>7.7999999999999962E-3</v>
      </c>
    </row>
    <row r="37" spans="1:18" x14ac:dyDescent="0.2">
      <c r="A37" s="14">
        <f t="shared" ca="1" si="0"/>
        <v>549</v>
      </c>
      <c r="B37" t="s">
        <v>3048</v>
      </c>
      <c r="C37" t="str">
        <f>VLOOKUP(B37,'Input - companies list'!B:L,2,FALSE)</f>
        <v>CD analytics</v>
      </c>
      <c r="D37" t="str">
        <f>VLOOKUP(B37,'Input - companies list'!B:L,11,FALSE)</f>
        <v>Mining Ops &amp; Analytics</v>
      </c>
      <c r="E37" t="str">
        <f>VLOOKUP(B37,'Input - companies list'!B:E,4,FALSE)</f>
        <v>CD analytics is a provider of process mining and factorial analysis solutions for businesses. CD analytics is headquartered in Ireland and enables organisations to deliver fully their value proposition to their existing customers; to improve their customer experience and to attract new customers. We shine a light on the customer experience and connect it to the core business processes that produce that experience. We use the latest and most relevant techniques and present our findings back to an organisation in terms that they find readily accessible, relevant and actionable.</v>
      </c>
      <c r="F37" s="1">
        <f>SUMIFS('Input - target event report'!H:H,'Input - target event report'!B:B,B37,'Input - target event report'!D:D, "Private Investment")</f>
        <v>0</v>
      </c>
      <c r="G37" s="6" t="str">
        <f>IF(I37&lt;2, "N/A", (_xlfn.MAXIFS('Input - target event report'!E:E,'Input - target event report'!B:B,B:B,'Input - target event report'!D:D,"Private Investment")-_xlfn.MINIFS('Input - target event report'!E:E,'Input - target event report'!B:B,B:B,'Input - target event report'!D:D,"Private Investment"))/(I37-1))</f>
        <v>N/A</v>
      </c>
      <c r="H37" s="5" t="str">
        <f ca="1">IF(_xlfn.MAXIFS('Input - target event report'!E:E,'Input - target event report'!B:B,B:B,'Input - target event report'!D:D,"Private Investment") = 0, "N/A", TODAY() - _xlfn.MAXIFS('Input - target event report'!E:E,'Input - target event report'!B:B,B:B,'Input - target event report'!D:D,"Private Investment"))</f>
        <v>N/A</v>
      </c>
      <c r="I37" s="6">
        <f>COUNTIFS('Input - target event report'!B:B,B37,'Input - target event report'!D:D, "Private Investment")</f>
        <v>0</v>
      </c>
      <c r="J37">
        <f>INDEX('Input - companies list'!$1:$10000,MATCH(B37,'Input - companies list'!B:B,0),MATCH("Flow",'Input - companies list'!$1:$1,0 ))</f>
        <v>2.6552530250068202E-3</v>
      </c>
      <c r="K37">
        <f>INDEX('Input - companies list'!$1:$10000,MATCH(B37,'Input - companies list'!B:B,0),MATCH("Inter-Cluster Connectivity",'Input - companies list'!$1:$1,0 ))</f>
        <v>0</v>
      </c>
      <c r="L37" s="11">
        <f t="shared" si="1"/>
        <v>0</v>
      </c>
      <c r="M37" s="11">
        <f t="shared" si="2"/>
        <v>0</v>
      </c>
      <c r="N37" s="11">
        <f t="shared" ca="1" si="3"/>
        <v>0</v>
      </c>
      <c r="O37" s="11">
        <f t="shared" si="4"/>
        <v>0</v>
      </c>
      <c r="P37" s="11">
        <f t="shared" si="5"/>
        <v>8.2999999999999963E-2</v>
      </c>
      <c r="Q37" s="11">
        <f t="shared" si="6"/>
        <v>0</v>
      </c>
      <c r="R37" s="11">
        <f t="shared" ca="1" si="7"/>
        <v>8.2999999999999966E-3</v>
      </c>
    </row>
    <row r="38" spans="1:18" x14ac:dyDescent="0.2">
      <c r="A38" s="14">
        <f t="shared" ca="1" si="0"/>
        <v>548</v>
      </c>
      <c r="B38" t="s">
        <v>1809</v>
      </c>
      <c r="C38" t="str">
        <f>VLOOKUP(B38,'Input - companies list'!B:L,2,FALSE)</f>
        <v>Infiswift Inc</v>
      </c>
      <c r="D38" t="str">
        <f>VLOOKUP(B38,'Input - companies list'!B:L,11,FALSE)</f>
        <v>Cloud, IoT, Predictive Analytics</v>
      </c>
      <c r="E38" t="str">
        <f>VLOOKUP(B38,'Input - companies list'!B:E,4,FALSE)</f>
        <v>Infiswift Inc develops an enterprise Internet of Things (IoT) platform that connects and manages various endpoints, such as devices and cloud services. Its platform includes swiftLab, an IoT platform to develop, manage, and customize connected solution; and swiftGuru that provides professional services to develop custom IoT implementations and solutions for industry-specific verticals directly or via a third party. The company serves energy, agriculture, climate monitoring, smart cities, home automation, transportation, healthcare, and mining markets. Infiswift Inc was incorporated in 2015 and is based in San Ramon, California.</v>
      </c>
      <c r="F38" s="1">
        <f>SUMIFS('Input - target event report'!H:H,'Input - target event report'!B:B,B38,'Input - target event report'!D:D, "Private Investment")</f>
        <v>0</v>
      </c>
      <c r="G38" s="6" t="str">
        <f>IF(I38&lt;2, "N/A", (_xlfn.MAXIFS('Input - target event report'!E:E,'Input - target event report'!B:B,B:B,'Input - target event report'!D:D,"Private Investment")-_xlfn.MINIFS('Input - target event report'!E:E,'Input - target event report'!B:B,B:B,'Input - target event report'!D:D,"Private Investment"))/(I38-1))</f>
        <v>N/A</v>
      </c>
      <c r="H38" s="5" t="str">
        <f ca="1">IF(_xlfn.MAXIFS('Input - target event report'!E:E,'Input - target event report'!B:B,B:B,'Input - target event report'!D:D,"Private Investment") = 0, "N/A", TODAY() - _xlfn.MAXIFS('Input - target event report'!E:E,'Input - target event report'!B:B,B:B,'Input - target event report'!D:D,"Private Investment"))</f>
        <v>N/A</v>
      </c>
      <c r="I38" s="6">
        <f>COUNTIFS('Input - target event report'!B:B,B38,'Input - target event report'!D:D, "Private Investment")</f>
        <v>0</v>
      </c>
      <c r="J38">
        <f>INDEX('Input - companies list'!$1:$10000,MATCH(B38,'Input - companies list'!B:B,0),MATCH("Flow",'Input - companies list'!$1:$1,0 ))</f>
        <v>2.6406514211550999E-3</v>
      </c>
      <c r="K38">
        <f>INDEX('Input - companies list'!$1:$10000,MATCH(B38,'Input - companies list'!B:B,0),MATCH("Inter-Cluster Connectivity",'Input - companies list'!$1:$1,0 ))</f>
        <v>0</v>
      </c>
      <c r="L38" s="11">
        <f t="shared" si="1"/>
        <v>0</v>
      </c>
      <c r="M38" s="11">
        <f t="shared" si="2"/>
        <v>0</v>
      </c>
      <c r="N38" s="11">
        <f t="shared" ca="1" si="3"/>
        <v>0</v>
      </c>
      <c r="O38" s="11">
        <f t="shared" si="4"/>
        <v>0</v>
      </c>
      <c r="P38" s="11">
        <f t="shared" si="5"/>
        <v>8.4999999999999964E-2</v>
      </c>
      <c r="Q38" s="11">
        <f t="shared" si="6"/>
        <v>0</v>
      </c>
      <c r="R38" s="11">
        <f t="shared" ca="1" si="7"/>
        <v>8.4999999999999971E-3</v>
      </c>
    </row>
    <row r="39" spans="1:18" x14ac:dyDescent="0.2">
      <c r="A39" s="14">
        <f t="shared" ca="1" si="0"/>
        <v>547</v>
      </c>
      <c r="B39" t="s">
        <v>3379</v>
      </c>
      <c r="C39" t="str">
        <f>VLOOKUP(B39,'Input - companies list'!B:L,2,FALSE)</f>
        <v>RFID Chile Ltda.</v>
      </c>
      <c r="D39" t="str">
        <f>VLOOKUP(B39,'Input - companies list'!B:L,11,FALSE)</f>
        <v>RFID, Cables, Asset Tracking</v>
      </c>
      <c r="E39" t="str">
        <f>VLOOKUP(B39,'Input - companies list'!B:E,4,FALSE)</f>
        <v>RFID Chile Ltda. distributes radio frequency identification solutions to the mining industry. The company was founded in 2004 and is based in Santiago, Chile.</v>
      </c>
      <c r="F39" s="1">
        <f>SUMIFS('Input - target event report'!H:H,'Input - target event report'!B:B,B39,'Input - target event report'!D:D, "Private Investment")</f>
        <v>0</v>
      </c>
      <c r="G39" s="6" t="str">
        <f>IF(I39&lt;2, "N/A", (_xlfn.MAXIFS('Input - target event report'!E:E,'Input - target event report'!B:B,B:B,'Input - target event report'!D:D,"Private Investment")-_xlfn.MINIFS('Input - target event report'!E:E,'Input - target event report'!B:B,B:B,'Input - target event report'!D:D,"Private Investment"))/(I39-1))</f>
        <v>N/A</v>
      </c>
      <c r="H39" s="5" t="str">
        <f ca="1">IF(_xlfn.MAXIFS('Input - target event report'!E:E,'Input - target event report'!B:B,B:B,'Input - target event report'!D:D,"Private Investment") = 0, "N/A", TODAY() - _xlfn.MAXIFS('Input - target event report'!E:E,'Input - target event report'!B:B,B:B,'Input - target event report'!D:D,"Private Investment"))</f>
        <v>N/A</v>
      </c>
      <c r="I39" s="6">
        <f>COUNTIFS('Input - target event report'!B:B,B39,'Input - target event report'!D:D, "Private Investment")</f>
        <v>0</v>
      </c>
      <c r="J39">
        <f>INDEX('Input - companies list'!$1:$10000,MATCH(B39,'Input - companies list'!B:B,0),MATCH("Flow",'Input - companies list'!$1:$1,0 ))</f>
        <v>2.6206065194443601E-3</v>
      </c>
      <c r="K39">
        <f>INDEX('Input - companies list'!$1:$10000,MATCH(B39,'Input - companies list'!B:B,0),MATCH("Inter-Cluster Connectivity",'Input - companies list'!$1:$1,0 ))</f>
        <v>0</v>
      </c>
      <c r="L39" s="11">
        <f t="shared" si="1"/>
        <v>0</v>
      </c>
      <c r="M39" s="11">
        <f t="shared" si="2"/>
        <v>0</v>
      </c>
      <c r="N39" s="11">
        <f t="shared" ca="1" si="3"/>
        <v>0</v>
      </c>
      <c r="O39" s="11">
        <f t="shared" si="4"/>
        <v>0</v>
      </c>
      <c r="P39" s="11">
        <f t="shared" si="5"/>
        <v>8.7999999999999967E-2</v>
      </c>
      <c r="Q39" s="11">
        <f t="shared" si="6"/>
        <v>0</v>
      </c>
      <c r="R39" s="11">
        <f t="shared" ca="1" si="7"/>
        <v>8.7999999999999971E-3</v>
      </c>
    </row>
    <row r="40" spans="1:18" x14ac:dyDescent="0.2">
      <c r="A40" s="14">
        <f t="shared" ca="1" si="0"/>
        <v>546</v>
      </c>
      <c r="B40" t="s">
        <v>2366</v>
      </c>
      <c r="C40" t="str">
        <f>VLOOKUP(B40,'Input - companies list'!B:L,2,FALSE)</f>
        <v>Vandrico</v>
      </c>
      <c r="D40" t="str">
        <f>VLOOKUP(B40,'Input - companies list'!B:L,11,FALSE)</f>
        <v>Cloud, IoT, Predictive Analytics</v>
      </c>
      <c r="E40" t="str">
        <f>VLOOKUP(B40,'Input - companies list'!B:E,4,FALSE)</f>
        <v>Enterprise wearables software to improve safety and efficiency of mobile workers. Vandrico is an enterprise wearables software company based in Vancouver Canada. With clients in mining, resorts, and telecommunications, the company is known for championing leading-edge wearable and Industrial IoT solutions for enterprise._x000D__x000D_Vandricoâ€™s work has been featured in publications such as TechCrunch, Globe and Mail, and Wired. The companyâ€™s strict focus on safety and productivity challenges for large commercial operations has enabled them to partner with industry leaders, including the worldâ€™s leading enterprise software company, SAP._x000D__x000D_In 2013, Vandrico began developing Canary, a wearable and IoT communications platform designed specifically for enterprise. Canary powers mission-critical information flow on-site for the companyâ€™s clients._x000D__x000D_Vandrico is also known for itâ€™s widely-used online database of wearable devices. This free resource receives over 1,000,000 views annually, with new devices being added and updated on a regular basis.</v>
      </c>
      <c r="F40" s="1">
        <f>SUMIFS('Input - target event report'!H:H,'Input - target event report'!B:B,B40,'Input - target event report'!D:D, "Private Investment")</f>
        <v>0</v>
      </c>
      <c r="G40" s="6" t="str">
        <f>IF(I40&lt;2, "N/A", (_xlfn.MAXIFS('Input - target event report'!E:E,'Input - target event report'!B:B,B:B,'Input - target event report'!D:D,"Private Investment")-_xlfn.MINIFS('Input - target event report'!E:E,'Input - target event report'!B:B,B:B,'Input - target event report'!D:D,"Private Investment"))/(I40-1))</f>
        <v>N/A</v>
      </c>
      <c r="H40" s="5" t="str">
        <f ca="1">IF(_xlfn.MAXIFS('Input - target event report'!E:E,'Input - target event report'!B:B,B:B,'Input - target event report'!D:D,"Private Investment") = 0, "N/A", TODAY() - _xlfn.MAXIFS('Input - target event report'!E:E,'Input - target event report'!B:B,B:B,'Input - target event report'!D:D,"Private Investment"))</f>
        <v>N/A</v>
      </c>
      <c r="I40" s="6">
        <f>COUNTIFS('Input - target event report'!B:B,B40,'Input - target event report'!D:D, "Private Investment")</f>
        <v>0</v>
      </c>
      <c r="J40">
        <f>INDEX('Input - companies list'!$1:$10000,MATCH(B40,'Input - companies list'!B:B,0),MATCH("Flow",'Input - companies list'!$1:$1,0 ))</f>
        <v>2.6043955881932999E-3</v>
      </c>
      <c r="K40">
        <f>INDEX('Input - companies list'!$1:$10000,MATCH(B40,'Input - companies list'!B:B,0),MATCH("Inter-Cluster Connectivity",'Input - companies list'!$1:$1,0 ))</f>
        <v>0</v>
      </c>
      <c r="L40" s="11">
        <f t="shared" si="1"/>
        <v>0</v>
      </c>
      <c r="M40" s="11">
        <f t="shared" si="2"/>
        <v>0</v>
      </c>
      <c r="N40" s="11">
        <f t="shared" ca="1" si="3"/>
        <v>0</v>
      </c>
      <c r="O40" s="11">
        <f t="shared" si="4"/>
        <v>0</v>
      </c>
      <c r="P40" s="11">
        <f t="shared" si="5"/>
        <v>9.2999999999999972E-2</v>
      </c>
      <c r="Q40" s="11">
        <f t="shared" si="6"/>
        <v>0</v>
      </c>
      <c r="R40" s="11">
        <f t="shared" ca="1" si="7"/>
        <v>9.2999999999999975E-3</v>
      </c>
    </row>
    <row r="41" spans="1:18" x14ac:dyDescent="0.2">
      <c r="A41" s="14">
        <f t="shared" ca="1" si="0"/>
        <v>545</v>
      </c>
      <c r="B41" t="s">
        <v>1454</v>
      </c>
      <c r="C41" t="str">
        <f>VLOOKUP(B41,'Input - companies list'!B:L,2,FALSE)</f>
        <v>Carver Machine Works, Inc.</v>
      </c>
      <c r="D41" t="str">
        <f>VLOOKUP(B41,'Input - companies list'!B:L,11,FALSE)</f>
        <v>Machining &amp; tooling</v>
      </c>
      <c r="E41" t="str">
        <f>VLOOKUP(B41,'Input - companies list'!B:E,4,FALSE)</f>
        <v>Carver Machine Works, Inc. operates as a manufacturer and re-manufacturer of equipment and components in titanium, hastelloy, inconel, stainless, nickel, and various nickel alloys. The company specializes in the repair of process equipment and metal fabrication. It offers equipment refurbishment services, such as weld repair, machining, and investment recovery services. The company also provides welding services, including structural, pipe, and aerospace fusion welding services. In addition, it offers machining services; and field work, such as flange facing, line boring, journal build-up and machining, pump base milling, and 24/7 emergency repair services. Further, the company provides waterjet cutting, dynamic balancing, and liberator rapid rescue services. It serves aerospace/defense, chemical, mining, industrial and municipal waste water management, nuclear, pharmaceutical, power generation, and pulp and paper industries. Carver Machine Works, Inc. was formerly known as Carver's Machine Works, Inc. and changed its name to Carver Machine Works, Inc. in January 1992. The company was founded in 1976 and is based in Washington, North Carolina.</v>
      </c>
      <c r="F41" s="1">
        <f>SUMIFS('Input - target event report'!H:H,'Input - target event report'!B:B,B41,'Input - target event report'!D:D, "Private Investment")</f>
        <v>0</v>
      </c>
      <c r="G41" s="6" t="str">
        <f>IF(I41&lt;2, "N/A", (_xlfn.MAXIFS('Input - target event report'!E:E,'Input - target event report'!B:B,B:B,'Input - target event report'!D:D,"Private Investment")-_xlfn.MINIFS('Input - target event report'!E:E,'Input - target event report'!B:B,B:B,'Input - target event report'!D:D,"Private Investment"))/(I41-1))</f>
        <v>N/A</v>
      </c>
      <c r="H41" s="5" t="str">
        <f ca="1">IF(_xlfn.MAXIFS('Input - target event report'!E:E,'Input - target event report'!B:B,B:B,'Input - target event report'!D:D,"Private Investment") = 0, "N/A", TODAY() - _xlfn.MAXIFS('Input - target event report'!E:E,'Input - target event report'!B:B,B:B,'Input - target event report'!D:D,"Private Investment"))</f>
        <v>N/A</v>
      </c>
      <c r="I41" s="6">
        <f>COUNTIFS('Input - target event report'!B:B,B41,'Input - target event report'!D:D, "Private Investment")</f>
        <v>0</v>
      </c>
      <c r="J41">
        <f>INDEX('Input - companies list'!$1:$10000,MATCH(B41,'Input - companies list'!B:B,0),MATCH("Flow",'Input - companies list'!$1:$1,0 ))</f>
        <v>2.5812696331711099E-3</v>
      </c>
      <c r="K41">
        <f>INDEX('Input - companies list'!$1:$10000,MATCH(B41,'Input - companies list'!B:B,0),MATCH("Inter-Cluster Connectivity",'Input - companies list'!$1:$1,0 ))</f>
        <v>0</v>
      </c>
      <c r="L41" s="11">
        <f t="shared" si="1"/>
        <v>0</v>
      </c>
      <c r="M41" s="11">
        <f t="shared" si="2"/>
        <v>0</v>
      </c>
      <c r="N41" s="11">
        <f t="shared" ca="1" si="3"/>
        <v>0</v>
      </c>
      <c r="O41" s="11">
        <f t="shared" si="4"/>
        <v>0</v>
      </c>
      <c r="P41" s="11">
        <f t="shared" si="5"/>
        <v>9.4999999999999973E-2</v>
      </c>
      <c r="Q41" s="11">
        <f t="shared" si="6"/>
        <v>0</v>
      </c>
      <c r="R41" s="11">
        <f t="shared" ca="1" si="7"/>
        <v>9.499999999999998E-3</v>
      </c>
    </row>
    <row r="42" spans="1:18" x14ac:dyDescent="0.2">
      <c r="A42" s="14">
        <f t="shared" ca="1" si="0"/>
        <v>544</v>
      </c>
      <c r="B42" t="s">
        <v>1512</v>
      </c>
      <c r="C42" t="str">
        <f>VLOOKUP(B42,'Input - companies list'!B:L,2,FALSE)</f>
        <v>Sense 4 Things</v>
      </c>
      <c r="D42" t="str">
        <f>VLOOKUP(B42,'Input - companies list'!B:L,11,FALSE)</f>
        <v>Cloud, IoT, Predictive Analytics</v>
      </c>
      <c r="E42" t="str">
        <f>VLOOKUP(B42,'Input - companies list'!B:E,4,FALSE)</f>
        <v>Industrial Internet of Things Solutions company focused in OEM, Oil&amp;Gas, F&amp;B and Mining. The IoT Simplified and made easy 4 everyone to develop the next Killer app in just 3 steps; _x000D__x000D_The www.IotSolutionKiT.com is the IoT in a box that includes:_x000D_1. Industrial Wireless Sensor Mesh (connect existing sensors) including Ethernet or Cellular gateway_x000D_2. No Coding Internet of Things platform_x000D_3. Self starter IoT Academy to get you going_x000D__x000D_The Solution is build on the www.ThingWorx.com (A PTC Company) platform that makes cloud, on premise or even embedded deployments possible to drive the IoT Applications deployed as the customer likes.</v>
      </c>
      <c r="F42" s="1">
        <f>SUMIFS('Input - target event report'!H:H,'Input - target event report'!B:B,B42,'Input - target event report'!D:D, "Private Investment")</f>
        <v>0</v>
      </c>
      <c r="G42" s="6" t="str">
        <f>IF(I42&lt;2, "N/A", (_xlfn.MAXIFS('Input - target event report'!E:E,'Input - target event report'!B:B,B:B,'Input - target event report'!D:D,"Private Investment")-_xlfn.MINIFS('Input - target event report'!E:E,'Input - target event report'!B:B,B:B,'Input - target event report'!D:D,"Private Investment"))/(I42-1))</f>
        <v>N/A</v>
      </c>
      <c r="H42" s="5" t="str">
        <f ca="1">IF(_xlfn.MAXIFS('Input - target event report'!E:E,'Input - target event report'!B:B,B:B,'Input - target event report'!D:D,"Private Investment") = 0, "N/A", TODAY() - _xlfn.MAXIFS('Input - target event report'!E:E,'Input - target event report'!B:B,B:B,'Input - target event report'!D:D,"Private Investment"))</f>
        <v>N/A</v>
      </c>
      <c r="I42" s="6">
        <f>COUNTIFS('Input - target event report'!B:B,B42,'Input - target event report'!D:D, "Private Investment")</f>
        <v>0</v>
      </c>
      <c r="J42">
        <f>INDEX('Input - companies list'!$1:$10000,MATCH(B42,'Input - companies list'!B:B,0),MATCH("Flow",'Input - companies list'!$1:$1,0 ))</f>
        <v>2.5774412981072999E-3</v>
      </c>
      <c r="K42">
        <f>INDEX('Input - companies list'!$1:$10000,MATCH(B42,'Input - companies list'!B:B,0),MATCH("Inter-Cluster Connectivity",'Input - companies list'!$1:$1,0 ))</f>
        <v>0</v>
      </c>
      <c r="L42" s="11">
        <f t="shared" si="1"/>
        <v>0</v>
      </c>
      <c r="M42" s="11">
        <f t="shared" si="2"/>
        <v>0</v>
      </c>
      <c r="N42" s="11">
        <f t="shared" ca="1" si="3"/>
        <v>0</v>
      </c>
      <c r="O42" s="11">
        <f t="shared" si="4"/>
        <v>0</v>
      </c>
      <c r="P42" s="11">
        <f t="shared" si="5"/>
        <v>9.6999999999999975E-2</v>
      </c>
      <c r="Q42" s="11">
        <f t="shared" si="6"/>
        <v>0</v>
      </c>
      <c r="R42" s="11">
        <f t="shared" ca="1" si="7"/>
        <v>9.6999999999999986E-3</v>
      </c>
    </row>
    <row r="43" spans="1:18" x14ac:dyDescent="0.2">
      <c r="A43" s="14">
        <f t="shared" ca="1" si="0"/>
        <v>543</v>
      </c>
      <c r="B43" t="s">
        <v>3885</v>
      </c>
      <c r="C43" t="str">
        <f>VLOOKUP(B43,'Input - companies list'!B:L,2,FALSE)</f>
        <v>STI LayerX, Inc</v>
      </c>
      <c r="D43" t="str">
        <f>VLOOKUP(B43,'Input - companies list'!B:L,11,FALSE)</f>
        <v>Cloud, IoT, Predictive Analytics</v>
      </c>
      <c r="E43" t="str">
        <f>VLOOKUP(B43,'Input - companies list'!B:E,4,FALSE)</f>
        <v>STI LayerX, Inc. operates as a subsidiary of Shared Solutions and Services, Inc.</v>
      </c>
      <c r="F43" s="1">
        <f>SUMIFS('Input - target event report'!H:H,'Input - target event report'!B:B,B43,'Input - target event report'!D:D, "Private Investment")</f>
        <v>0</v>
      </c>
      <c r="G43" s="6" t="str">
        <f>IF(I43&lt;2, "N/A", (_xlfn.MAXIFS('Input - target event report'!E:E,'Input - target event report'!B:B,B:B,'Input - target event report'!D:D,"Private Investment")-_xlfn.MINIFS('Input - target event report'!E:E,'Input - target event report'!B:B,B:B,'Input - target event report'!D:D,"Private Investment"))/(I43-1))</f>
        <v>N/A</v>
      </c>
      <c r="H43" s="5" t="str">
        <f ca="1">IF(_xlfn.MAXIFS('Input - target event report'!E:E,'Input - target event report'!B:B,B:B,'Input - target event report'!D:D,"Private Investment") = 0, "N/A", TODAY() - _xlfn.MAXIFS('Input - target event report'!E:E,'Input - target event report'!B:B,B:B,'Input - target event report'!D:D,"Private Investment"))</f>
        <v>N/A</v>
      </c>
      <c r="I43" s="6">
        <f>COUNTIFS('Input - target event report'!B:B,B43,'Input - target event report'!D:D, "Private Investment")</f>
        <v>0</v>
      </c>
      <c r="J43">
        <f>INDEX('Input - companies list'!$1:$10000,MATCH(B43,'Input - companies list'!B:B,0),MATCH("Flow",'Input - companies list'!$1:$1,0 ))</f>
        <v>2.57550700720273E-3</v>
      </c>
      <c r="K43">
        <f>INDEX('Input - companies list'!$1:$10000,MATCH(B43,'Input - companies list'!B:B,0),MATCH("Inter-Cluster Connectivity",'Input - companies list'!$1:$1,0 ))</f>
        <v>0</v>
      </c>
      <c r="L43" s="11">
        <f t="shared" si="1"/>
        <v>0</v>
      </c>
      <c r="M43" s="11">
        <f t="shared" si="2"/>
        <v>0</v>
      </c>
      <c r="N43" s="11">
        <f t="shared" ca="1" si="3"/>
        <v>0</v>
      </c>
      <c r="O43" s="11">
        <f t="shared" si="4"/>
        <v>0</v>
      </c>
      <c r="P43" s="11">
        <f t="shared" si="5"/>
        <v>9.7999999999999976E-2</v>
      </c>
      <c r="Q43" s="11">
        <f t="shared" si="6"/>
        <v>0</v>
      </c>
      <c r="R43" s="11">
        <f t="shared" ca="1" si="7"/>
        <v>9.7999999999999979E-3</v>
      </c>
    </row>
    <row r="44" spans="1:18" x14ac:dyDescent="0.2">
      <c r="A44" s="14">
        <f t="shared" ca="1" si="0"/>
        <v>542</v>
      </c>
      <c r="B44" t="s">
        <v>3533</v>
      </c>
      <c r="C44" t="str">
        <f>VLOOKUP(B44,'Input - companies list'!B:L,2,FALSE)</f>
        <v>Amtex Systems, Inc.</v>
      </c>
      <c r="D44" t="str">
        <f>VLOOKUP(B44,'Input - companies list'!B:L,11,FALSE)</f>
        <v>Cloud, IoT, Predictive Analytics</v>
      </c>
      <c r="E44" t="str">
        <f>VLOOKUP(B44,'Input - companies list'!B:E,4,FALSE)</f>
        <v>Amtex Systems, Inc. provides system integration and IT software solutions to customers worldwide. It offers business intelligence, testing, software development, technology consulting, business process outsourcing, e-learning, product engineering, infrastructure management, and enterprise technology integration services. The company also provides WebFOCUS Cloud Express, a managed service that brings BI toolsets to the G-Cloud platform; BI Jumpstart Program that develops and shares BI reports and dashboards to public sector organizations; big data analytics solutions; and other services. In addition, the company engages in mining and trading metals and minerals, such as nickel, copper, and coal. It serves customers in industries, which comprise aerospace and defense, banking, computer software, consumer electronics, consumer packaged goods, energy, government, health care, hi tech, hospitality and leisure, insurance, and manufacturing. Amtex Systems, Inc. was founded in 1997 and is based in New York, New York with additional offices in New York, London, Tanzania, Dubai, Singapore, and Australia. It has an offshore development center in Chennai, India.</v>
      </c>
      <c r="F44" s="1">
        <f>SUMIFS('Input - target event report'!H:H,'Input - target event report'!B:B,B44,'Input - target event report'!D:D, "Private Investment")</f>
        <v>0</v>
      </c>
      <c r="G44" s="6" t="str">
        <f>IF(I44&lt;2, "N/A", (_xlfn.MAXIFS('Input - target event report'!E:E,'Input - target event report'!B:B,B:B,'Input - target event report'!D:D,"Private Investment")-_xlfn.MINIFS('Input - target event report'!E:E,'Input - target event report'!B:B,B:B,'Input - target event report'!D:D,"Private Investment"))/(I44-1))</f>
        <v>N/A</v>
      </c>
      <c r="H44" s="5" t="str">
        <f ca="1">IF(_xlfn.MAXIFS('Input - target event report'!E:E,'Input - target event report'!B:B,B:B,'Input - target event report'!D:D,"Private Investment") = 0, "N/A", TODAY() - _xlfn.MAXIFS('Input - target event report'!E:E,'Input - target event report'!B:B,B:B,'Input - target event report'!D:D,"Private Investment"))</f>
        <v>N/A</v>
      </c>
      <c r="I44" s="6">
        <f>COUNTIFS('Input - target event report'!B:B,B44,'Input - target event report'!D:D, "Private Investment")</f>
        <v>0</v>
      </c>
      <c r="J44">
        <f>INDEX('Input - companies list'!$1:$10000,MATCH(B44,'Input - companies list'!B:B,0),MATCH("Flow",'Input - companies list'!$1:$1,0 ))</f>
        <v>2.5685933935517902E-3</v>
      </c>
      <c r="K44">
        <f>INDEX('Input - companies list'!$1:$10000,MATCH(B44,'Input - companies list'!B:B,0),MATCH("Inter-Cluster Connectivity",'Input - companies list'!$1:$1,0 ))</f>
        <v>0</v>
      </c>
      <c r="L44" s="11">
        <f t="shared" si="1"/>
        <v>0</v>
      </c>
      <c r="M44" s="11">
        <f t="shared" si="2"/>
        <v>0</v>
      </c>
      <c r="N44" s="11">
        <f t="shared" ca="1" si="3"/>
        <v>0</v>
      </c>
      <c r="O44" s="11">
        <f t="shared" si="4"/>
        <v>0</v>
      </c>
      <c r="P44" s="11">
        <f t="shared" si="5"/>
        <v>9.9999999999999978E-2</v>
      </c>
      <c r="Q44" s="11">
        <f t="shared" si="6"/>
        <v>0</v>
      </c>
      <c r="R44" s="11">
        <f t="shared" ca="1" si="7"/>
        <v>9.9999999999999985E-3</v>
      </c>
    </row>
    <row r="45" spans="1:18" x14ac:dyDescent="0.2">
      <c r="A45" s="14">
        <f t="shared" ca="1" si="0"/>
        <v>541</v>
      </c>
      <c r="B45" t="s">
        <v>1976</v>
      </c>
      <c r="C45" t="str">
        <f>VLOOKUP(B45,'Input - companies list'!B:L,2,FALSE)</f>
        <v>ProControl Systems</v>
      </c>
      <c r="D45" t="str">
        <f>VLOOKUP(B45,'Input - companies list'!B:L,11,FALSE)</f>
        <v>RFID, Cables, Asset Tracking</v>
      </c>
      <c r="E45" t="str">
        <f>VLOOKUP(B45,'Input - companies list'!B:E,4,FALSE)</f>
        <v>ProControl Systems operates as an electrical, control, and automation engineering company. It designs and implements automatic plant, machine, and process control systems primarily for small and large industrial businesses. The company offers a design to commissioning service that includes writing functional specifications, system design, implementation, supply and installation of hardware, commissioning, training and documentation, and ongoing service and maintenance. ProControl Systems provides its services in the areas of industrial control and process automation, PLC programming, SCADA/HMI development, drives systems, robotics, vision systems, electrical design and installation, commissioning, 2D and 3D CAD drafting, turnkey projects, and radio frequency identification. It serves various industries, including wine, waste treatment, mining, automotive, gas, cement, infant and personal care mill, steel, bottling plants, and pulp and paper industries. The company was founded in 1981 and is based in Kilburn, Australia. As of the transaction announced on January 25, 2007, ProControl Systems is a subsidiary of Safety Medical Products Limited.</v>
      </c>
      <c r="F45" s="1">
        <f>SUMIFS('Input - target event report'!H:H,'Input - target event report'!B:B,B45,'Input - target event report'!D:D, "Private Investment")</f>
        <v>0</v>
      </c>
      <c r="G45" s="6" t="str">
        <f>IF(I45&lt;2, "N/A", (_xlfn.MAXIFS('Input - target event report'!E:E,'Input - target event report'!B:B,B:B,'Input - target event report'!D:D,"Private Investment")-_xlfn.MINIFS('Input - target event report'!E:E,'Input - target event report'!B:B,B:B,'Input - target event report'!D:D,"Private Investment"))/(I45-1))</f>
        <v>N/A</v>
      </c>
      <c r="H45" s="5" t="str">
        <f ca="1">IF(_xlfn.MAXIFS('Input - target event report'!E:E,'Input - target event report'!B:B,B:B,'Input - target event report'!D:D,"Private Investment") = 0, "N/A", TODAY() - _xlfn.MAXIFS('Input - target event report'!E:E,'Input - target event report'!B:B,B:B,'Input - target event report'!D:D,"Private Investment"))</f>
        <v>N/A</v>
      </c>
      <c r="I45" s="6">
        <f>COUNTIFS('Input - target event report'!B:B,B45,'Input - target event report'!D:D, "Private Investment")</f>
        <v>0</v>
      </c>
      <c r="J45">
        <f>INDEX('Input - companies list'!$1:$10000,MATCH(B45,'Input - companies list'!B:B,0),MATCH("Flow",'Input - companies list'!$1:$1,0 ))</f>
        <v>2.5533238441613399E-3</v>
      </c>
      <c r="K45">
        <f>INDEX('Input - companies list'!$1:$10000,MATCH(B45,'Input - companies list'!B:B,0),MATCH("Inter-Cluster Connectivity",'Input - companies list'!$1:$1,0 ))</f>
        <v>0</v>
      </c>
      <c r="L45" s="11">
        <f t="shared" si="1"/>
        <v>0</v>
      </c>
      <c r="M45" s="11">
        <f t="shared" si="2"/>
        <v>0</v>
      </c>
      <c r="N45" s="11">
        <f t="shared" ca="1" si="3"/>
        <v>0</v>
      </c>
      <c r="O45" s="11">
        <f t="shared" si="4"/>
        <v>0</v>
      </c>
      <c r="P45" s="11">
        <f t="shared" si="5"/>
        <v>0.10199999999999998</v>
      </c>
      <c r="Q45" s="11">
        <f t="shared" si="6"/>
        <v>0</v>
      </c>
      <c r="R45" s="11">
        <f t="shared" ca="1" si="7"/>
        <v>1.0199999999999999E-2</v>
      </c>
    </row>
    <row r="46" spans="1:18" x14ac:dyDescent="0.2">
      <c r="A46" s="14">
        <f t="shared" ca="1" si="0"/>
        <v>540</v>
      </c>
      <c r="B46" t="s">
        <v>2879</v>
      </c>
      <c r="C46" t="str">
        <f>VLOOKUP(B46,'Input - companies list'!B:L,2,FALSE)</f>
        <v>Upfront Analytics Ltd.</v>
      </c>
      <c r="D46" t="str">
        <f>VLOOKUP(B46,'Input - companies list'!B:L,11,FALSE)</f>
        <v>Mining Ops &amp; Analytics</v>
      </c>
      <c r="E46" t="str">
        <f>VLOOKUP(B46,'Input - companies list'!B:E,4,FALSE)</f>
        <v>Upfront Analytics Ltd. offers market research services for companies by mining specially designed mobile games. The company focuses on providing interactive reports based on player responses through its mobile application The Pryz Manor, which consists of a suite of games for analyzing the game play of players to understand their true underlying attitudes and behaviors. It offers market insights in various categories, such as product development, marketing awareness, forecasting, segmentation, positioning, market sentiment, trend tracking, and purchase behavior. The company was incorporated in 2012 and is based in Dun Laoghaire, Ireland.</v>
      </c>
      <c r="F46" s="1">
        <f>SUMIFS('Input - target event report'!H:H,'Input - target event report'!B:B,B46,'Input - target event report'!D:D, "Private Investment")</f>
        <v>0</v>
      </c>
      <c r="G46" s="6" t="str">
        <f>IF(I46&lt;2, "N/A", (_xlfn.MAXIFS('Input - target event report'!E:E,'Input - target event report'!B:B,B:B,'Input - target event report'!D:D,"Private Investment")-_xlfn.MINIFS('Input - target event report'!E:E,'Input - target event report'!B:B,B:B,'Input - target event report'!D:D,"Private Investment"))/(I46-1))</f>
        <v>N/A</v>
      </c>
      <c r="H46" s="5" t="str">
        <f ca="1">IF(_xlfn.MAXIFS('Input - target event report'!E:E,'Input - target event report'!B:B,B:B,'Input - target event report'!D:D,"Private Investment") = 0, "N/A", TODAY() - _xlfn.MAXIFS('Input - target event report'!E:E,'Input - target event report'!B:B,B:B,'Input - target event report'!D:D,"Private Investment"))</f>
        <v>N/A</v>
      </c>
      <c r="I46" s="6">
        <f>COUNTIFS('Input - target event report'!B:B,B46,'Input - target event report'!D:D, "Private Investment")</f>
        <v>0</v>
      </c>
      <c r="J46">
        <f>INDEX('Input - companies list'!$1:$10000,MATCH(B46,'Input - companies list'!B:B,0),MATCH("Flow",'Input - companies list'!$1:$1,0 ))</f>
        <v>2.5227168305075099E-3</v>
      </c>
      <c r="K46">
        <f>INDEX('Input - companies list'!$1:$10000,MATCH(B46,'Input - companies list'!B:B,0),MATCH("Inter-Cluster Connectivity",'Input - companies list'!$1:$1,0 ))</f>
        <v>0</v>
      </c>
      <c r="L46" s="11">
        <f t="shared" si="1"/>
        <v>0</v>
      </c>
      <c r="M46" s="11">
        <f t="shared" si="2"/>
        <v>0</v>
      </c>
      <c r="N46" s="11">
        <f t="shared" ca="1" si="3"/>
        <v>0</v>
      </c>
      <c r="O46" s="11">
        <f t="shared" si="4"/>
        <v>0</v>
      </c>
      <c r="P46" s="11">
        <f t="shared" si="5"/>
        <v>0.10499999999999998</v>
      </c>
      <c r="Q46" s="11">
        <f t="shared" si="6"/>
        <v>0</v>
      </c>
      <c r="R46" s="11">
        <f t="shared" ca="1" si="7"/>
        <v>1.0499999999999999E-2</v>
      </c>
    </row>
    <row r="47" spans="1:18" x14ac:dyDescent="0.2">
      <c r="A47" s="14">
        <f t="shared" ca="1" si="0"/>
        <v>539</v>
      </c>
      <c r="B47" t="s">
        <v>2437</v>
      </c>
      <c r="C47" t="str">
        <f>VLOOKUP(B47,'Input - companies list'!B:L,2,FALSE)</f>
        <v>Risk Capital Management Partners LLC</v>
      </c>
      <c r="D47" t="str">
        <f>VLOOKUP(B47,'Input - companies list'!B:L,11,FALSE)</f>
        <v>Mining Ops &amp; Analytics</v>
      </c>
      <c r="E47" t="str">
        <f>VLOOKUP(B47,'Input - companies list'!B:E,4,FALSE)</f>
        <v>As of June 19, 2006, Risk Capital Management Partners LLC was acquired by Towers Perrin. Risk Capital Management Partners LLC, doing business as Risk Capital, operates as a management consulting company. The company offers risk and transaction advisory services and solutions to chemical and mineral producers, electricity and gas utilities, energy marketers, integrated energy producers, and financial services industry. It provides advisory services in the areas of analytics and metrics, bankruptcy support, capital structure, control structure, credit rating analysis, deep trading audit, enterprise-wide risk, expert witness, hedge effectiveness, and derivative valuation. The company also offers advisory services on hedge and hedging policy, interest rate/foreign exchange risk, investor relations, litigation support, merger and acquisition support, performance measurement and benchmarking, policy and procedures, portfolio management, procurement, risk disclosure, risk management principles and philosophy, stakeholder relations, strategic advisory, structured/complex deals, and valuation. In addition, it provides software solutions, which include AcuRisk, Collateral At Risk, Dynamic Ratings Analyzer, MinRisk, Potential Peak Exposure, and Sovereign Credit Guarantee solutions to measure, manage, and monitor risks. The company was founded in 1999 and is based in New York, New York. It has regional offices in Denver and Calgary.</v>
      </c>
      <c r="F47" s="1">
        <f>SUMIFS('Input - target event report'!H:H,'Input - target event report'!B:B,B47,'Input - target event report'!D:D, "Private Investment")</f>
        <v>0</v>
      </c>
      <c r="G47" s="6" t="str">
        <f>IF(I47&lt;2, "N/A", (_xlfn.MAXIFS('Input - target event report'!E:E,'Input - target event report'!B:B,B:B,'Input - target event report'!D:D,"Private Investment")-_xlfn.MINIFS('Input - target event report'!E:E,'Input - target event report'!B:B,B:B,'Input - target event report'!D:D,"Private Investment"))/(I47-1))</f>
        <v>N/A</v>
      </c>
      <c r="H47" s="5" t="str">
        <f ca="1">IF(_xlfn.MAXIFS('Input - target event report'!E:E,'Input - target event report'!B:B,B:B,'Input - target event report'!D:D,"Private Investment") = 0, "N/A", TODAY() - _xlfn.MAXIFS('Input - target event report'!E:E,'Input - target event report'!B:B,B:B,'Input - target event report'!D:D,"Private Investment"))</f>
        <v>N/A</v>
      </c>
      <c r="I47" s="6">
        <f>COUNTIFS('Input - target event report'!B:B,B47,'Input - target event report'!D:D, "Private Investment")</f>
        <v>0</v>
      </c>
      <c r="J47">
        <f>INDEX('Input - companies list'!$1:$10000,MATCH(B47,'Input - companies list'!B:B,0),MATCH("Flow",'Input - companies list'!$1:$1,0 ))</f>
        <v>2.5032017041204798E-3</v>
      </c>
      <c r="K47">
        <f>INDEX('Input - companies list'!$1:$10000,MATCH(B47,'Input - companies list'!B:B,0),MATCH("Inter-Cluster Connectivity",'Input - companies list'!$1:$1,0 ))</f>
        <v>0</v>
      </c>
      <c r="L47" s="11">
        <f t="shared" si="1"/>
        <v>0</v>
      </c>
      <c r="M47" s="11">
        <f t="shared" si="2"/>
        <v>0</v>
      </c>
      <c r="N47" s="11">
        <f t="shared" ca="1" si="3"/>
        <v>0</v>
      </c>
      <c r="O47" s="11">
        <f t="shared" si="4"/>
        <v>0</v>
      </c>
      <c r="P47" s="11">
        <f t="shared" si="5"/>
        <v>0.10699999999999998</v>
      </c>
      <c r="Q47" s="11">
        <f t="shared" si="6"/>
        <v>0</v>
      </c>
      <c r="R47" s="11">
        <f t="shared" ca="1" si="7"/>
        <v>1.0699999999999999E-2</v>
      </c>
    </row>
    <row r="48" spans="1:18" x14ac:dyDescent="0.2">
      <c r="A48" s="14">
        <f t="shared" ca="1" si="0"/>
        <v>538</v>
      </c>
      <c r="B48" t="s">
        <v>1333</v>
      </c>
      <c r="C48" t="str">
        <f>VLOOKUP(B48,'Input - companies list'!B:L,2,FALSE)</f>
        <v>Varis Mine Technology Ltd.</v>
      </c>
      <c r="D48" t="str">
        <f>VLOOKUP(B48,'Input - companies list'!B:L,11,FALSE)</f>
        <v>RFID, Cables, Asset Tracking</v>
      </c>
      <c r="E48" t="str">
        <f>VLOOKUP(B48,'Input - companies list'!B:E,4,FALSE)</f>
        <v>Varis Mine Technology Ltd. manufactures underground wireless communication, tracking systems, and remote blasting devices to mining and tunneling companies worldwide. The company offers remote firing devices for two-way blast control in underground and surface applications; and leaky feeder and Ethernet communications systems that utilize a cable modem technology to provide wired and wireless Ethernet applications, such as computer networking, IP cameras, tele-operation, and VoIP in underground hotspots. It also provides Smart Tag, a long range radio frequency identification tagging technology that reliably tracks the location and movement of resources, including personnel, vehicles, and goods for underground mines and tunnels. The company was founded in 1996 and is based in Sudbury, Canada. As of November 1, 2006, Varis Mine Technology Ltd. operates as a subsidiary of Becker Mining Systems AG.</v>
      </c>
      <c r="F48" s="1">
        <f>SUMIFS('Input - target event report'!H:H,'Input - target event report'!B:B,B48,'Input - target event report'!D:D, "Private Investment")</f>
        <v>0</v>
      </c>
      <c r="G48" s="6" t="str">
        <f>IF(I48&lt;2, "N/A", (_xlfn.MAXIFS('Input - target event report'!E:E,'Input - target event report'!B:B,B:B,'Input - target event report'!D:D,"Private Investment")-_xlfn.MINIFS('Input - target event report'!E:E,'Input - target event report'!B:B,B:B,'Input - target event report'!D:D,"Private Investment"))/(I48-1))</f>
        <v>N/A</v>
      </c>
      <c r="H48" s="5" t="str">
        <f ca="1">IF(_xlfn.MAXIFS('Input - target event report'!E:E,'Input - target event report'!B:B,B:B,'Input - target event report'!D:D,"Private Investment") = 0, "N/A", TODAY() - _xlfn.MAXIFS('Input - target event report'!E:E,'Input - target event report'!B:B,B:B,'Input - target event report'!D:D,"Private Investment"))</f>
        <v>N/A</v>
      </c>
      <c r="I48" s="6">
        <f>COUNTIFS('Input - target event report'!B:B,B48,'Input - target event report'!D:D, "Private Investment")</f>
        <v>0</v>
      </c>
      <c r="J48">
        <f>INDEX('Input - companies list'!$1:$10000,MATCH(B48,'Input - companies list'!B:B,0),MATCH("Flow",'Input - companies list'!$1:$1,0 ))</f>
        <v>2.5016147114007401E-3</v>
      </c>
      <c r="K48">
        <f>INDEX('Input - companies list'!$1:$10000,MATCH(B48,'Input - companies list'!B:B,0),MATCH("Inter-Cluster Connectivity",'Input - companies list'!$1:$1,0 ))</f>
        <v>0</v>
      </c>
      <c r="L48" s="11">
        <f t="shared" si="1"/>
        <v>0</v>
      </c>
      <c r="M48" s="11">
        <f t="shared" si="2"/>
        <v>0</v>
      </c>
      <c r="N48" s="11">
        <f t="shared" ca="1" si="3"/>
        <v>0</v>
      </c>
      <c r="O48" s="11">
        <f t="shared" si="4"/>
        <v>0</v>
      </c>
      <c r="P48" s="11">
        <f t="shared" si="5"/>
        <v>0.10899999999999999</v>
      </c>
      <c r="Q48" s="11">
        <f t="shared" si="6"/>
        <v>0</v>
      </c>
      <c r="R48" s="11">
        <f t="shared" ca="1" si="7"/>
        <v>1.09E-2</v>
      </c>
    </row>
    <row r="49" spans="1:18" x14ac:dyDescent="0.2">
      <c r="A49" s="14">
        <f t="shared" ca="1" si="0"/>
        <v>537</v>
      </c>
      <c r="B49" t="s">
        <v>4559</v>
      </c>
      <c r="C49" t="str">
        <f>VLOOKUP(B49,'Input - companies list'!B:L,2,FALSE)</f>
        <v>National Security Technologies, LLC</v>
      </c>
      <c r="D49" t="str">
        <f>VLOOKUP(B49,'Input - companies list'!B:L,11,FALSE)</f>
        <v>Geological Surveying, Remote Sensing</v>
      </c>
      <c r="E49" t="str">
        <f>VLOOKUP(B49,'Input - companies list'!B:E,4,FALSE)</f>
        <v>National Security Technologies, LLC manages and operates the Nevada Test site and provides related engineering services. The company provides design and fabrication of electronic, mechanical, and structural systems, remote and robotic sensing, management of multi-laboratory facilities, engineering, construction, and mining operations, manufacturing chemicals and explosives, waste management for various categories of waste, and conducting remote field experiments for Nevada test site. It provides emergency response services, including aerial radiological surveys; photographic and videographic imaging services; and radiological monitoring and assessment; image exploitation and GIS; and hazardous materials spill testing. The company also offers environmental operations, such as site remediation; drilling and investigations; management of radioactive, hazardous, and solid waste; sampling and radiological analysis; and environmental and ecological monitoring. In addition, it provides experiment support, including optical remote sensing systems; data acquisition, analysis, and software exploitation; digital and analog circuit design and fabrication; nuclear materials detection instruments; nuclear weapon science experimentation; optical visualization and imaging systems; radar imaging and motion sensing systems; communications equipment; and testing of defense technologies. Further, the company offers construction engineering/facilities operations, such as calibration and irradiation services; fabrication of electronic/mechanical parts and equipment; facility and infrastructure design, inspection, and construction; and mining engineering. Additionally, it provides information services, including computer center operation support, database administration, end-user support, and computer security program management; project controls, such as estimating, planning and scheduling, and performance measurement; and safety, including emergency management, emergency medical, fire protection, general facility safety, and radiation protection services. The company was founded in 2006 and is based in North Las Vegas, Nevada.</v>
      </c>
      <c r="F49" s="1">
        <f>SUMIFS('Input - target event report'!H:H,'Input - target event report'!B:B,B49,'Input - target event report'!D:D, "Private Investment")</f>
        <v>0</v>
      </c>
      <c r="G49" s="6" t="str">
        <f>IF(I49&lt;2, "N/A", (_xlfn.MAXIFS('Input - target event report'!E:E,'Input - target event report'!B:B,B:B,'Input - target event report'!D:D,"Private Investment")-_xlfn.MINIFS('Input - target event report'!E:E,'Input - target event report'!B:B,B:B,'Input - target event report'!D:D,"Private Investment"))/(I49-1))</f>
        <v>N/A</v>
      </c>
      <c r="H49" s="5" t="str">
        <f ca="1">IF(_xlfn.MAXIFS('Input - target event report'!E:E,'Input - target event report'!B:B,B:B,'Input - target event report'!D:D,"Private Investment") = 0, "N/A", TODAY() - _xlfn.MAXIFS('Input - target event report'!E:E,'Input - target event report'!B:B,B:B,'Input - target event report'!D:D,"Private Investment"))</f>
        <v>N/A</v>
      </c>
      <c r="I49" s="6">
        <f>COUNTIFS('Input - target event report'!B:B,B49,'Input - target event report'!D:D, "Private Investment")</f>
        <v>0</v>
      </c>
      <c r="J49">
        <f>INDEX('Input - companies list'!$1:$10000,MATCH(B49,'Input - companies list'!B:B,0),MATCH("Flow",'Input - companies list'!$1:$1,0 ))</f>
        <v>2.46840064302002E-3</v>
      </c>
      <c r="K49">
        <f>INDEX('Input - companies list'!$1:$10000,MATCH(B49,'Input - companies list'!B:B,0),MATCH("Inter-Cluster Connectivity",'Input - companies list'!$1:$1,0 ))</f>
        <v>0</v>
      </c>
      <c r="L49" s="11">
        <f t="shared" si="1"/>
        <v>0</v>
      </c>
      <c r="M49" s="11">
        <f t="shared" si="2"/>
        <v>0</v>
      </c>
      <c r="N49" s="11">
        <f t="shared" ca="1" si="3"/>
        <v>0</v>
      </c>
      <c r="O49" s="11">
        <f t="shared" si="4"/>
        <v>0</v>
      </c>
      <c r="P49" s="11">
        <f t="shared" si="5"/>
        <v>0.11399999999999999</v>
      </c>
      <c r="Q49" s="11">
        <f t="shared" si="6"/>
        <v>0</v>
      </c>
      <c r="R49" s="11">
        <f t="shared" ca="1" si="7"/>
        <v>1.14E-2</v>
      </c>
    </row>
    <row r="50" spans="1:18" x14ac:dyDescent="0.2">
      <c r="A50" s="14">
        <f t="shared" ca="1" si="0"/>
        <v>536</v>
      </c>
      <c r="B50" t="s">
        <v>4037</v>
      </c>
      <c r="C50" t="str">
        <f>VLOOKUP(B50,'Input - companies list'!B:L,2,FALSE)</f>
        <v>Jedox AG</v>
      </c>
      <c r="D50" t="str">
        <f>VLOOKUP(B50,'Input - companies list'!B:L,11,FALSE)</f>
        <v>Cloud, IoT, Predictive Analytics</v>
      </c>
      <c r="E50" t="str">
        <f>VLOOKUP(B50,'Input - companies list'!B:E,4,FALSE)</f>
        <v>Jedox AG develops and provides business intelligence and enterprise performance management solutions. The company offers management solutions, such as corporate planning, departmental and personal scorecards, management and board reporting, spend analysis, and mobile dashboards; finance solutions, including balanced scorecard, financial and driver-based cost planning, budgeting, and liquidity management; sales solutions, such as costing and rebate modelling, sales and product forecasting, and sales performance analysis; procurement solutions, including purchase controlling, demand and stock level planning, logistic and supply chain management, and backorder reporting; and marketing solutions, such as campaign and marketing planning, contribution margin accounting, and web analytics. Additionally, it provides support, ongoing training, and consulting services. The company caters to aerospace, agriculture, mining, defense, banking and finance, chemical, education, energy and utilities, food and beverage, government, healthcare, insurance, manufacturing, media, telecommunications, travel, and retail sectors. Its clientele include ABB Group, AviationPower, Bobcat Company, Monash College, Monash College, Poclain Hydraulics, Siemens, Suzuki, and Western Union. The company has strategic partnerships with Accobat A/S, Beckat Business Solutions Ltd., Cadeia AB, Quantyca s.r.l., Noctuint s.r.o., Mazepoint Ltd., and Lupus alpha Business Solutions GmbH. Jedox AG was founded in 2002 and is headquartered in Freiburg im Breisgau, Germany.</v>
      </c>
      <c r="F50" s="1">
        <f>SUMIFS('Input - target event report'!H:H,'Input - target event report'!B:B,B50,'Input - target event report'!D:D, "Private Investment")</f>
        <v>0</v>
      </c>
      <c r="G50" s="6" t="str">
        <f>IF(I50&lt;2, "N/A", (_xlfn.MAXIFS('Input - target event report'!E:E,'Input - target event report'!B:B,B:B,'Input - target event report'!D:D,"Private Investment")-_xlfn.MINIFS('Input - target event report'!E:E,'Input - target event report'!B:B,B:B,'Input - target event report'!D:D,"Private Investment"))/(I50-1))</f>
        <v>N/A</v>
      </c>
      <c r="H50" s="5" t="str">
        <f ca="1">IF(_xlfn.MAXIFS('Input - target event report'!E:E,'Input - target event report'!B:B,B:B,'Input - target event report'!D:D,"Private Investment") = 0, "N/A", TODAY() - _xlfn.MAXIFS('Input - target event report'!E:E,'Input - target event report'!B:B,B:B,'Input - target event report'!D:D,"Private Investment"))</f>
        <v>N/A</v>
      </c>
      <c r="I50" s="6">
        <f>COUNTIFS('Input - target event report'!B:B,B50,'Input - target event report'!D:D, "Private Investment")</f>
        <v>0</v>
      </c>
      <c r="J50">
        <f>INDEX('Input - companies list'!$1:$10000,MATCH(B50,'Input - companies list'!B:B,0),MATCH("Flow",'Input - companies list'!$1:$1,0 ))</f>
        <v>2.4611977909431799E-3</v>
      </c>
      <c r="K50">
        <f>INDEX('Input - companies list'!$1:$10000,MATCH(B50,'Input - companies list'!B:B,0),MATCH("Inter-Cluster Connectivity",'Input - companies list'!$1:$1,0 ))</f>
        <v>0</v>
      </c>
      <c r="L50" s="11">
        <f t="shared" si="1"/>
        <v>0</v>
      </c>
      <c r="M50" s="11">
        <f t="shared" si="2"/>
        <v>0</v>
      </c>
      <c r="N50" s="11">
        <f t="shared" ca="1" si="3"/>
        <v>0</v>
      </c>
      <c r="O50" s="11">
        <f t="shared" si="4"/>
        <v>0</v>
      </c>
      <c r="P50" s="11">
        <f t="shared" si="5"/>
        <v>0.11699999999999999</v>
      </c>
      <c r="Q50" s="11">
        <f t="shared" si="6"/>
        <v>0</v>
      </c>
      <c r="R50" s="11">
        <f t="shared" ca="1" si="7"/>
        <v>1.17E-2</v>
      </c>
    </row>
    <row r="51" spans="1:18" x14ac:dyDescent="0.2">
      <c r="A51" s="14">
        <f t="shared" ca="1" si="0"/>
        <v>535</v>
      </c>
      <c r="B51" t="s">
        <v>2291</v>
      </c>
      <c r="C51" t="str">
        <f>VLOOKUP(B51,'Input - companies list'!B:L,2,FALSE)</f>
        <v>Certarus ltd.</v>
      </c>
      <c r="D51" t="str">
        <f>VLOOKUP(B51,'Input - companies list'!B:L,11,FALSE)</f>
        <v>Remote Monitoring</v>
      </c>
      <c r="E51" t="str">
        <f>VLOOKUP(B51,'Input - companies list'!B:E,4,FALSE)</f>
        <v>Certarus ltd. provides customized integrated compressed natural gas (CNG) solutions for commercial and industrial markets in North America. The company engages in the creation of a virtual natural gas pipeline to displace liquid fuels, including diesel fuel with CNG through the compression, transportation, and integration of CNG for energy service, mining, forestry, and industrial sectors. It also offers gas sourcing and fill compression hub, large volume CNG transport and distribution, mobile/fixed site delivery and decompression, and remote monitoring and logistic solutions; and oil and gas drilling, oil and gas completion, industrial facility, pipeline outage and supply disruption, and other services. In addition, the company operates integrated compression station, transportation, and distribution platform creates synergies and provides CNG supply in North America; fills large volume bulk CNG trailers at regional compression stations and delivers the fuel to consumer sites for use in oil and gas drilling/completions operations; and operates CNG trailers worldwide to service long term and short term CNG demands. Its solutions target diesel and propane fuel displacement projects. The company is headquartered in Calgary, Canada.</v>
      </c>
      <c r="F51" s="1">
        <f>SUMIFS('Input - target event report'!H:H,'Input - target event report'!B:B,B51,'Input - target event report'!D:D, "Private Investment")</f>
        <v>0</v>
      </c>
      <c r="G51" s="6" t="str">
        <f>IF(I51&lt;2, "N/A", (_xlfn.MAXIFS('Input - target event report'!E:E,'Input - target event report'!B:B,B:B,'Input - target event report'!D:D,"Private Investment")-_xlfn.MINIFS('Input - target event report'!E:E,'Input - target event report'!B:B,B:B,'Input - target event report'!D:D,"Private Investment"))/(I51-1))</f>
        <v>N/A</v>
      </c>
      <c r="H51" s="5" t="str">
        <f ca="1">IF(_xlfn.MAXIFS('Input - target event report'!E:E,'Input - target event report'!B:B,B:B,'Input - target event report'!D:D,"Private Investment") = 0, "N/A", TODAY() - _xlfn.MAXIFS('Input - target event report'!E:E,'Input - target event report'!B:B,B:B,'Input - target event report'!D:D,"Private Investment"))</f>
        <v>N/A</v>
      </c>
      <c r="I51" s="6">
        <f>COUNTIFS('Input - target event report'!B:B,B51,'Input - target event report'!D:D, "Private Investment")</f>
        <v>0</v>
      </c>
      <c r="J51">
        <f>INDEX('Input - companies list'!$1:$10000,MATCH(B51,'Input - companies list'!B:B,0),MATCH("Flow",'Input - companies list'!$1:$1,0 ))</f>
        <v>2.4390332365369699E-3</v>
      </c>
      <c r="K51">
        <f>INDEX('Input - companies list'!$1:$10000,MATCH(B51,'Input - companies list'!B:B,0),MATCH("Inter-Cluster Connectivity",'Input - companies list'!$1:$1,0 ))</f>
        <v>0</v>
      </c>
      <c r="L51" s="11">
        <f t="shared" si="1"/>
        <v>0</v>
      </c>
      <c r="M51" s="11">
        <f t="shared" si="2"/>
        <v>0</v>
      </c>
      <c r="N51" s="11">
        <f t="shared" ca="1" si="3"/>
        <v>0</v>
      </c>
      <c r="O51" s="11">
        <f t="shared" si="4"/>
        <v>0</v>
      </c>
      <c r="P51" s="11">
        <f t="shared" si="5"/>
        <v>0.11899999999999999</v>
      </c>
      <c r="Q51" s="11">
        <f t="shared" si="6"/>
        <v>0</v>
      </c>
      <c r="R51" s="11">
        <f t="shared" ca="1" si="7"/>
        <v>1.1900000000000001E-2</v>
      </c>
    </row>
    <row r="52" spans="1:18" x14ac:dyDescent="0.2">
      <c r="A52" s="14">
        <f t="shared" ca="1" si="0"/>
        <v>534</v>
      </c>
      <c r="B52" t="s">
        <v>4256</v>
      </c>
      <c r="C52" t="str">
        <f>VLOOKUP(B52,'Input - companies list'!B:L,2,FALSE)</f>
        <v>DataScope Solutions</v>
      </c>
      <c r="D52" t="str">
        <f>VLOOKUP(B52,'Input - companies list'!B:L,11,FALSE)</f>
        <v>Cloud, IoT, Predictive Analytics</v>
      </c>
      <c r="E52" t="str">
        <f>VLOOKUP(B52,'Input - companies list'!B:E,4,FALSE)</f>
        <v>Convert all of your paper forms and processes into DataScope Platform to revolutionize the way you work.</v>
      </c>
      <c r="F52" s="1">
        <f>SUMIFS('Input - target event report'!H:H,'Input - target event report'!B:B,B52,'Input - target event report'!D:D, "Private Investment")</f>
        <v>0</v>
      </c>
      <c r="G52" s="6" t="str">
        <f>IF(I52&lt;2, "N/A", (_xlfn.MAXIFS('Input - target event report'!E:E,'Input - target event report'!B:B,B:B,'Input - target event report'!D:D,"Private Investment")-_xlfn.MINIFS('Input - target event report'!E:E,'Input - target event report'!B:B,B:B,'Input - target event report'!D:D,"Private Investment"))/(I52-1))</f>
        <v>N/A</v>
      </c>
      <c r="H52" s="5" t="str">
        <f ca="1">IF(_xlfn.MAXIFS('Input - target event report'!E:E,'Input - target event report'!B:B,B:B,'Input - target event report'!D:D,"Private Investment") = 0, "N/A", TODAY() - _xlfn.MAXIFS('Input - target event report'!E:E,'Input - target event report'!B:B,B:B,'Input - target event report'!D:D,"Private Investment"))</f>
        <v>N/A</v>
      </c>
      <c r="I52" s="6">
        <f>COUNTIFS('Input - target event report'!B:B,B52,'Input - target event report'!D:D, "Private Investment")</f>
        <v>0</v>
      </c>
      <c r="J52">
        <f>INDEX('Input - companies list'!$1:$10000,MATCH(B52,'Input - companies list'!B:B,0),MATCH("Flow",'Input - companies list'!$1:$1,0 ))</f>
        <v>2.42971084080523E-3</v>
      </c>
      <c r="K52">
        <f>INDEX('Input - companies list'!$1:$10000,MATCH(B52,'Input - companies list'!B:B,0),MATCH("Inter-Cluster Connectivity",'Input - companies list'!$1:$1,0 ))</f>
        <v>0</v>
      </c>
      <c r="L52" s="11">
        <f t="shared" si="1"/>
        <v>0</v>
      </c>
      <c r="M52" s="11">
        <f t="shared" si="2"/>
        <v>0</v>
      </c>
      <c r="N52" s="11">
        <f t="shared" ca="1" si="3"/>
        <v>0</v>
      </c>
      <c r="O52" s="11">
        <f t="shared" si="4"/>
        <v>0</v>
      </c>
      <c r="P52" s="11">
        <f t="shared" si="5"/>
        <v>0.121</v>
      </c>
      <c r="Q52" s="11">
        <f t="shared" si="6"/>
        <v>0</v>
      </c>
      <c r="R52" s="11">
        <f t="shared" ca="1" si="7"/>
        <v>1.21E-2</v>
      </c>
    </row>
    <row r="53" spans="1:18" x14ac:dyDescent="0.2">
      <c r="A53" s="14">
        <f t="shared" ca="1" si="0"/>
        <v>533</v>
      </c>
      <c r="B53" t="s">
        <v>3120</v>
      </c>
      <c r="C53" t="str">
        <f>VLOOKUP(B53,'Input - companies list'!B:L,2,FALSE)</f>
        <v>Ferrit s.r.o.</v>
      </c>
      <c r="D53" t="str">
        <f>VLOOKUP(B53,'Input - companies list'!B:L,11,FALSE)</f>
        <v>Hydraulics, Valves &amp; Pumps</v>
      </c>
      <c r="E53" t="str">
        <f>VLOOKUP(B53,'Input - companies list'!B:E,4,FALSE)</f>
        <v>Ferrit s.r.o. manufactures and supplies mechanical-drive machinery for the mining equipment market. It offers equipment for suspension transport, including suspended mining accumulator locomotive, mining diesel suspension and electro-hydraulic manipulator, hydraulic transport vehicle, set of cabins, braking carriages, braking and beam trolleys, containers, suspension lines, and hinge hydraulic winches; and equipment for railway transport, such as mining ground, mine railway, and ground rail locomotives. The company also provides electro hydraulic power units; equipment for breaking rocks, including coal crushers; equipment for picking and loading, such as dinting machines; and equipment for adjusting mine profiles, which include mine support benders. In addition, it offers electrical equipment, such as flameproof alternators, lamps, diode lamps, and press-button controls, as well as electromagnetic valves, monitoring systems, and remote controls; hydraulic equipment; and various spare parts. Further, the company provides machinery repairs and purchase of goods for resale and sales. It exports products in the Russian Federation, Ukraine, Poland, Kazakhstan, Estonia, and international markets. Ferrit s.r.o. was founded in 1993 and is based in Baska, Czech Republic with representative offices in Slovakia, Poland, the Russian Federation, Ukraine, Kazakhstan, Mexico, Colombia, China, Turkey, Nigeria, and South Africa.</v>
      </c>
      <c r="F53" s="1">
        <f>SUMIFS('Input - target event report'!H:H,'Input - target event report'!B:B,B53,'Input - target event report'!D:D, "Private Investment")</f>
        <v>0</v>
      </c>
      <c r="G53" s="6" t="str">
        <f>IF(I53&lt;2, "N/A", (_xlfn.MAXIFS('Input - target event report'!E:E,'Input - target event report'!B:B,B:B,'Input - target event report'!D:D,"Private Investment")-_xlfn.MINIFS('Input - target event report'!E:E,'Input - target event report'!B:B,B:B,'Input - target event report'!D:D,"Private Investment"))/(I53-1))</f>
        <v>N/A</v>
      </c>
      <c r="H53" s="5" t="str">
        <f ca="1">IF(_xlfn.MAXIFS('Input - target event report'!E:E,'Input - target event report'!B:B,B:B,'Input - target event report'!D:D,"Private Investment") = 0, "N/A", TODAY() - _xlfn.MAXIFS('Input - target event report'!E:E,'Input - target event report'!B:B,B:B,'Input - target event report'!D:D,"Private Investment"))</f>
        <v>N/A</v>
      </c>
      <c r="I53" s="6">
        <f>COUNTIFS('Input - target event report'!B:B,B53,'Input - target event report'!D:D, "Private Investment")</f>
        <v>0</v>
      </c>
      <c r="J53">
        <f>INDEX('Input - companies list'!$1:$10000,MATCH(B53,'Input - companies list'!B:B,0),MATCH("Flow",'Input - companies list'!$1:$1,0 ))</f>
        <v>2.4256233193425802E-3</v>
      </c>
      <c r="K53">
        <f>INDEX('Input - companies list'!$1:$10000,MATCH(B53,'Input - companies list'!B:B,0),MATCH("Inter-Cluster Connectivity",'Input - companies list'!$1:$1,0 ))</f>
        <v>0</v>
      </c>
      <c r="L53" s="11">
        <f t="shared" si="1"/>
        <v>0</v>
      </c>
      <c r="M53" s="11">
        <f t="shared" si="2"/>
        <v>0</v>
      </c>
      <c r="N53" s="11">
        <f t="shared" ca="1" si="3"/>
        <v>0</v>
      </c>
      <c r="O53" s="11">
        <f t="shared" si="4"/>
        <v>0</v>
      </c>
      <c r="P53" s="11">
        <f t="shared" si="5"/>
        <v>0.122</v>
      </c>
      <c r="Q53" s="11">
        <f t="shared" si="6"/>
        <v>0</v>
      </c>
      <c r="R53" s="11">
        <f t="shared" ca="1" si="7"/>
        <v>1.2200000000000001E-2</v>
      </c>
    </row>
    <row r="54" spans="1:18" x14ac:dyDescent="0.2">
      <c r="A54" s="14">
        <f t="shared" ca="1" si="0"/>
        <v>532</v>
      </c>
      <c r="B54" t="s">
        <v>3450</v>
      </c>
      <c r="C54" t="str">
        <f>VLOOKUP(B54,'Input - companies list'!B:L,2,FALSE)</f>
        <v>Shree Sponge Steel &amp; Forging Ltd.</v>
      </c>
      <c r="D54" t="str">
        <f>VLOOKUP(B54,'Input - companies list'!B:L,11,FALSE)</f>
        <v>Castings</v>
      </c>
      <c r="E54" t="str">
        <f>VLOOKUP(B54,'Input - companies list'!B:E,4,FALSE)</f>
        <v>Shree Sponge Steel &amp; Forging Ltd. produces cast, alloy, and ductile iron; and steel and alloy steel castings. It offers cast and ductile irons, carbon and low alloy steels, manganese steels, chrome irons, housings, gear wheels, roll chocks, pump casings, impellers and diffusers, and pulleys trunnion liners. The company also provides casings, rotor shafts, ball mill high chrome liners, hammers, chain links, and cooler plates, as well as ball, globe, swing check, and butter fly valves. In addition, it manufactures double toggle jaw crushers and crushing equipment, which are used in animal/cattle feed, cement, ceramic, coconut shell, poultry feed, and salt plants, as well as mines and minerals; and handles various feed stock materials, such as basalt, bauxite, black trap, blast furnace slag, copper ore, dolomite, dunite, low and high carbon ferro alloys, fused alumina chrome ore, granite, lime stone, manganese ore, river gravel, and quartzite. Further, the company provides material handling equipment, such as bucket elevators, screw and belt conveyors, and bucket loaders; coal preparation plants, and material storage and handling systems; cast steel, cast iron, and manganese steel casted and machined parts, as well as precision machining parts; and electric motors, switches/starters, motor pulleys, drive guards, v-belts, and slide rails. It serves mining and mineral processing units, light and heavy engineering industries, valve manufacturers, electrical equipment manufacturers, and cement plants. The company was founded in 1991 and is based in Baroda, India.</v>
      </c>
      <c r="F54" s="1">
        <f>SUMIFS('Input - target event report'!H:H,'Input - target event report'!B:B,B54,'Input - target event report'!D:D, "Private Investment")</f>
        <v>0</v>
      </c>
      <c r="G54" s="6" t="str">
        <f>IF(I54&lt;2, "N/A", (_xlfn.MAXIFS('Input - target event report'!E:E,'Input - target event report'!B:B,B:B,'Input - target event report'!D:D,"Private Investment")-_xlfn.MINIFS('Input - target event report'!E:E,'Input - target event report'!B:B,B:B,'Input - target event report'!D:D,"Private Investment"))/(I54-1))</f>
        <v>N/A</v>
      </c>
      <c r="H54" s="5" t="str">
        <f ca="1">IF(_xlfn.MAXIFS('Input - target event report'!E:E,'Input - target event report'!B:B,B:B,'Input - target event report'!D:D,"Private Investment") = 0, "N/A", TODAY() - _xlfn.MAXIFS('Input - target event report'!E:E,'Input - target event report'!B:B,B:B,'Input - target event report'!D:D,"Private Investment"))</f>
        <v>N/A</v>
      </c>
      <c r="I54" s="6">
        <f>COUNTIFS('Input - target event report'!B:B,B54,'Input - target event report'!D:D, "Private Investment")</f>
        <v>0</v>
      </c>
      <c r="J54">
        <f>INDEX('Input - companies list'!$1:$10000,MATCH(B54,'Input - companies list'!B:B,0),MATCH("Flow",'Input - companies list'!$1:$1,0 ))</f>
        <v>2.4235536237693302E-3</v>
      </c>
      <c r="K54">
        <f>INDEX('Input - companies list'!$1:$10000,MATCH(B54,'Input - companies list'!B:B,0),MATCH("Inter-Cluster Connectivity",'Input - companies list'!$1:$1,0 ))</f>
        <v>0</v>
      </c>
      <c r="L54" s="11">
        <f t="shared" si="1"/>
        <v>0</v>
      </c>
      <c r="M54" s="11">
        <f t="shared" si="2"/>
        <v>0</v>
      </c>
      <c r="N54" s="11">
        <f t="shared" ca="1" si="3"/>
        <v>0</v>
      </c>
      <c r="O54" s="11">
        <f t="shared" si="4"/>
        <v>0</v>
      </c>
      <c r="P54" s="11">
        <f t="shared" si="5"/>
        <v>0.124</v>
      </c>
      <c r="Q54" s="11">
        <f t="shared" si="6"/>
        <v>0</v>
      </c>
      <c r="R54" s="11">
        <f t="shared" ca="1" si="7"/>
        <v>1.2400000000000001E-2</v>
      </c>
    </row>
    <row r="55" spans="1:18" x14ac:dyDescent="0.2">
      <c r="A55" s="14">
        <f t="shared" ca="1" si="0"/>
        <v>531</v>
      </c>
      <c r="B55" t="s">
        <v>585</v>
      </c>
      <c r="C55" t="str">
        <f>VLOOKUP(B55,'Input - companies list'!B:L,2,FALSE)</f>
        <v>Radiant Networks Services, Inc.</v>
      </c>
      <c r="D55" t="str">
        <f>VLOOKUP(B55,'Input - companies list'!B:L,11,FALSE)</f>
        <v>Smart Grid, Fiber Networks</v>
      </c>
      <c r="E55" t="str">
        <f>VLOOKUP(B55,'Input - companies list'!B:E,4,FALSE)</f>
        <v>Radiant Networks Services, Inc. operates as a wireless engineering and consulting company that focuses on wireless network deployment services. It offers services in the areas of RF audits and pre-deployment site surveys, troubleshooting and post-installation services, network designs, installation services, indoor applications, outdoor point-to-point and multipoint applications, mobile device management services, spectrum analysis and wireless security services, and consulting and support services. The company provides services for various products, such as adapters, antennas, custom client wireless solutions, and other wireless products for location tracking, Voice over Wireless, guest access, mesh, radio-frequency identification, and eCellular applications. It serves healthcare, government and municipality, education and campus, industrial and manufacturing, warehouse and supply chain, enterprise/corporate office, and mining markets. The company was founded in 2005 and is based in Louisville, Kentucky. As of February 11, 2015, Radiant Networks Services, Inc. operates as a subsidiary of Global Convergence, Inc.</v>
      </c>
      <c r="F55" s="1">
        <f>SUMIFS('Input - target event report'!H:H,'Input - target event report'!B:B,B55,'Input - target event report'!D:D, "Private Investment")</f>
        <v>0</v>
      </c>
      <c r="G55" s="6" t="str">
        <f>IF(I55&lt;2, "N/A", (_xlfn.MAXIFS('Input - target event report'!E:E,'Input - target event report'!B:B,B:B,'Input - target event report'!D:D,"Private Investment")-_xlfn.MINIFS('Input - target event report'!E:E,'Input - target event report'!B:B,B:B,'Input - target event report'!D:D,"Private Investment"))/(I55-1))</f>
        <v>N/A</v>
      </c>
      <c r="H55" s="5" t="str">
        <f ca="1">IF(_xlfn.MAXIFS('Input - target event report'!E:E,'Input - target event report'!B:B,B:B,'Input - target event report'!D:D,"Private Investment") = 0, "N/A", TODAY() - _xlfn.MAXIFS('Input - target event report'!E:E,'Input - target event report'!B:B,B:B,'Input - target event report'!D:D,"Private Investment"))</f>
        <v>N/A</v>
      </c>
      <c r="I55" s="6">
        <f>COUNTIFS('Input - target event report'!B:B,B55,'Input - target event report'!D:D, "Private Investment")</f>
        <v>0</v>
      </c>
      <c r="J55">
        <f>INDEX('Input - companies list'!$1:$10000,MATCH(B55,'Input - companies list'!B:B,0),MATCH("Flow",'Input - companies list'!$1:$1,0 ))</f>
        <v>2.4166711310710199E-3</v>
      </c>
      <c r="K55">
        <f>INDEX('Input - companies list'!$1:$10000,MATCH(B55,'Input - companies list'!B:B,0),MATCH("Inter-Cluster Connectivity",'Input - companies list'!$1:$1,0 ))</f>
        <v>0</v>
      </c>
      <c r="L55" s="11">
        <f t="shared" si="1"/>
        <v>0</v>
      </c>
      <c r="M55" s="11">
        <f t="shared" si="2"/>
        <v>0</v>
      </c>
      <c r="N55" s="11">
        <f t="shared" ca="1" si="3"/>
        <v>0</v>
      </c>
      <c r="O55" s="11">
        <f t="shared" si="4"/>
        <v>0</v>
      </c>
      <c r="P55" s="11">
        <f t="shared" si="5"/>
        <v>0.126</v>
      </c>
      <c r="Q55" s="11">
        <f t="shared" si="6"/>
        <v>0</v>
      </c>
      <c r="R55" s="11">
        <f t="shared" ca="1" si="7"/>
        <v>1.26E-2</v>
      </c>
    </row>
    <row r="56" spans="1:18" x14ac:dyDescent="0.2">
      <c r="A56" s="14">
        <f t="shared" ca="1" si="0"/>
        <v>530</v>
      </c>
      <c r="B56" t="s">
        <v>1279</v>
      </c>
      <c r="C56" t="str">
        <f>VLOOKUP(B56,'Input - companies list'!B:L,2,FALSE)</f>
        <v>PMX Communities, Inc.</v>
      </c>
      <c r="D56" t="str">
        <f>VLOOKUP(B56,'Input - companies list'!B:L,11,FALSE)</f>
        <v>Mining Ops &amp; Analytics</v>
      </c>
      <c r="E56" t="str">
        <f>VLOOKUP(B56,'Input - companies list'!B:E,4,FALSE)</f>
        <v>PMX Communities, Inc., through its subsidiaries, focuses on the retail sale of gold through its dispensing terminals. It also intends to sell 24k bullion gold bars and coins on its online PMX Goldstore; and dispensing terminals through direct sales and distributor channels worldwide. The company was formerly known as Merge II, Inc. and changed its name to PMX Communities, Inc. in February 2009. PMX Communities, Inc. was founded in 2004 and is based in Boca Raton, Florida.</v>
      </c>
      <c r="F56" s="1">
        <f>SUMIFS('Input - target event report'!H:H,'Input - target event report'!B:B,B56,'Input - target event report'!D:D, "Private Investment")</f>
        <v>0</v>
      </c>
      <c r="G56" s="6" t="str">
        <f>IF(I56&lt;2, "N/A", (_xlfn.MAXIFS('Input - target event report'!E:E,'Input - target event report'!B:B,B:B,'Input - target event report'!D:D,"Private Investment")-_xlfn.MINIFS('Input - target event report'!E:E,'Input - target event report'!B:B,B:B,'Input - target event report'!D:D,"Private Investment"))/(I56-1))</f>
        <v>N/A</v>
      </c>
      <c r="H56" s="5" t="str">
        <f ca="1">IF(_xlfn.MAXIFS('Input - target event report'!E:E,'Input - target event report'!B:B,B:B,'Input - target event report'!D:D,"Private Investment") = 0, "N/A", TODAY() - _xlfn.MAXIFS('Input - target event report'!E:E,'Input - target event report'!B:B,B:B,'Input - target event report'!D:D,"Private Investment"))</f>
        <v>N/A</v>
      </c>
      <c r="I56" s="6">
        <f>COUNTIFS('Input - target event report'!B:B,B56,'Input - target event report'!D:D, "Private Investment")</f>
        <v>0</v>
      </c>
      <c r="J56">
        <f>INDEX('Input - companies list'!$1:$10000,MATCH(B56,'Input - companies list'!B:B,0),MATCH("Flow",'Input - companies list'!$1:$1,0 ))</f>
        <v>2.3899953605790499E-3</v>
      </c>
      <c r="K56">
        <f>INDEX('Input - companies list'!$1:$10000,MATCH(B56,'Input - companies list'!B:B,0),MATCH("Inter-Cluster Connectivity",'Input - companies list'!$1:$1,0 ))</f>
        <v>0</v>
      </c>
      <c r="L56" s="11">
        <f t="shared" si="1"/>
        <v>0</v>
      </c>
      <c r="M56" s="11">
        <f t="shared" si="2"/>
        <v>0</v>
      </c>
      <c r="N56" s="11">
        <f t="shared" ca="1" si="3"/>
        <v>0</v>
      </c>
      <c r="O56" s="11">
        <f t="shared" si="4"/>
        <v>0</v>
      </c>
      <c r="P56" s="11">
        <f t="shared" si="5"/>
        <v>0.128</v>
      </c>
      <c r="Q56" s="11">
        <f t="shared" si="6"/>
        <v>0</v>
      </c>
      <c r="R56" s="11">
        <f t="shared" ca="1" si="7"/>
        <v>1.2800000000000001E-2</v>
      </c>
    </row>
    <row r="57" spans="1:18" x14ac:dyDescent="0.2">
      <c r="A57" s="14">
        <f t="shared" ca="1" si="0"/>
        <v>529</v>
      </c>
      <c r="B57" t="s">
        <v>1597</v>
      </c>
      <c r="C57" t="str">
        <f>VLOOKUP(B57,'Input - companies list'!B:L,2,FALSE)</f>
        <v>Consolidated Casting Corporation</v>
      </c>
      <c r="D57" t="str">
        <f>VLOOKUP(B57,'Input - companies list'!B:L,11,FALSE)</f>
        <v>Castings</v>
      </c>
      <c r="E57" t="str">
        <f>VLOOKUP(B57,'Input - companies list'!B:E,4,FALSE)</f>
        <v>Consolidated Casting Corporation manufactures custom precision investment castings. It offers carbon and low steel alloy, austenitic stainless steel, duplex and martensitic stainless steel, tool steel, nickel base alloy, and cobalt base alloy castings. The company also provides computerized, manufacturing process control, design engineering support, CAD/CAM, tooling, and rapid prototyping services. It serves customers in various industries, including agricultural equipment, automotive, construction equipment, conveyors, dental equipment, fabricated products, fluid handling, food and beverage, HVAC, hand tools, industrial hardware, industrial gas turbines, industrial machinery, lock hardware, machine tool, marine, measuring instruments, medical equipment, mining machinery, oilfield equipment, packaging machinery, power generation, power tools, printing equipment, pumps, rescue tools, textile machinery, transportation, valves, and more. Consolidated Casting Corporation was founded in 1966 and is based in Hutchins, Texas.</v>
      </c>
      <c r="F57" s="1">
        <f>SUMIFS('Input - target event report'!H:H,'Input - target event report'!B:B,B57,'Input - target event report'!D:D, "Private Investment")</f>
        <v>0</v>
      </c>
      <c r="G57" s="6" t="str">
        <f>IF(I57&lt;2, "N/A", (_xlfn.MAXIFS('Input - target event report'!E:E,'Input - target event report'!B:B,B:B,'Input - target event report'!D:D,"Private Investment")-_xlfn.MINIFS('Input - target event report'!E:E,'Input - target event report'!B:B,B:B,'Input - target event report'!D:D,"Private Investment"))/(I57-1))</f>
        <v>N/A</v>
      </c>
      <c r="H57" s="5" t="str">
        <f ca="1">IF(_xlfn.MAXIFS('Input - target event report'!E:E,'Input - target event report'!B:B,B:B,'Input - target event report'!D:D,"Private Investment") = 0, "N/A", TODAY() - _xlfn.MAXIFS('Input - target event report'!E:E,'Input - target event report'!B:B,B:B,'Input - target event report'!D:D,"Private Investment"))</f>
        <v>N/A</v>
      </c>
      <c r="I57" s="6">
        <f>COUNTIFS('Input - target event report'!B:B,B57,'Input - target event report'!D:D, "Private Investment")</f>
        <v>0</v>
      </c>
      <c r="J57">
        <f>INDEX('Input - companies list'!$1:$10000,MATCH(B57,'Input - companies list'!B:B,0),MATCH("Flow",'Input - companies list'!$1:$1,0 ))</f>
        <v>2.37861329719888E-3</v>
      </c>
      <c r="K57">
        <f>INDEX('Input - companies list'!$1:$10000,MATCH(B57,'Input - companies list'!B:B,0),MATCH("Inter-Cluster Connectivity",'Input - companies list'!$1:$1,0 ))</f>
        <v>0</v>
      </c>
      <c r="L57" s="11">
        <f t="shared" si="1"/>
        <v>0</v>
      </c>
      <c r="M57" s="11">
        <f t="shared" si="2"/>
        <v>0</v>
      </c>
      <c r="N57" s="11">
        <f t="shared" ca="1" si="3"/>
        <v>0</v>
      </c>
      <c r="O57" s="11">
        <f t="shared" si="4"/>
        <v>0</v>
      </c>
      <c r="P57" s="11">
        <f t="shared" si="5"/>
        <v>0.13300000000000001</v>
      </c>
      <c r="Q57" s="11">
        <f t="shared" si="6"/>
        <v>0</v>
      </c>
      <c r="R57" s="11">
        <f t="shared" ca="1" si="7"/>
        <v>1.3300000000000001E-2</v>
      </c>
    </row>
    <row r="58" spans="1:18" x14ac:dyDescent="0.2">
      <c r="A58" s="14">
        <f t="shared" ca="1" si="0"/>
        <v>528</v>
      </c>
      <c r="B58" t="s">
        <v>2177</v>
      </c>
      <c r="C58" t="str">
        <f>VLOOKUP(B58,'Input - companies list'!B:L,2,FALSE)</f>
        <v>CiDRA Holdings LLC</v>
      </c>
      <c r="D58" t="str">
        <f>VLOOKUP(B58,'Input - companies list'!B:L,11,FALSE)</f>
        <v>Smart Grid, Fiber Networks</v>
      </c>
      <c r="E58" t="str">
        <f>VLOOKUP(B58,'Input - companies list'!B:E,4,FALSE)</f>
        <v>CiDRA Corporation develops instrumentation solutions for measurement, monitoring, and control applications. The companyÂ’s products are used in a range of end-markets, from photonic scientific and laboratory instruments to industrial process fluid control systems. CiDRA's SONARtracTM family of flow meters provides flow measurement for a range of single phase and multiphase flow applications. CiDRA Precision Services, a division of CiDRA Corporation, offers custom manufacturing of ultra-precise machined components and assemblies made from Â‘difficult to machineÂ’ materials. This division offers design engineering and manufacturing services from product concept and prototypes to high volume production. CiDRA-made components are used in a variety of industries, including Bio-Medical, Defense, Telecommunications, and Optical Sensing. The company was incorporated in 1996 and is based in Wallingford, the United States.</v>
      </c>
      <c r="F58" s="1">
        <f>SUMIFS('Input - target event report'!H:H,'Input - target event report'!B:B,B58,'Input - target event report'!D:D, "Private Investment")</f>
        <v>0</v>
      </c>
      <c r="G58" s="6" t="str">
        <f>IF(I58&lt;2, "N/A", (_xlfn.MAXIFS('Input - target event report'!E:E,'Input - target event report'!B:B,B:B,'Input - target event report'!D:D,"Private Investment")-_xlfn.MINIFS('Input - target event report'!E:E,'Input - target event report'!B:B,B:B,'Input - target event report'!D:D,"Private Investment"))/(I58-1))</f>
        <v>N/A</v>
      </c>
      <c r="H58" s="5" t="str">
        <f ca="1">IF(_xlfn.MAXIFS('Input - target event report'!E:E,'Input - target event report'!B:B,B:B,'Input - target event report'!D:D,"Private Investment") = 0, "N/A", TODAY() - _xlfn.MAXIFS('Input - target event report'!E:E,'Input - target event report'!B:B,B:B,'Input - target event report'!D:D,"Private Investment"))</f>
        <v>N/A</v>
      </c>
      <c r="I58" s="6">
        <f>COUNTIFS('Input - target event report'!B:B,B58,'Input - target event report'!D:D, "Private Investment")</f>
        <v>0</v>
      </c>
      <c r="J58">
        <f>INDEX('Input - companies list'!$1:$10000,MATCH(B58,'Input - companies list'!B:B,0),MATCH("Flow",'Input - companies list'!$1:$1,0 ))</f>
        <v>2.33824274551207E-3</v>
      </c>
      <c r="K58">
        <f>INDEX('Input - companies list'!$1:$10000,MATCH(B58,'Input - companies list'!B:B,0),MATCH("Inter-Cluster Connectivity",'Input - companies list'!$1:$1,0 ))</f>
        <v>0</v>
      </c>
      <c r="L58" s="11">
        <f t="shared" si="1"/>
        <v>0</v>
      </c>
      <c r="M58" s="11">
        <f t="shared" si="2"/>
        <v>0</v>
      </c>
      <c r="N58" s="11">
        <f t="shared" ca="1" si="3"/>
        <v>0</v>
      </c>
      <c r="O58" s="11">
        <f t="shared" si="4"/>
        <v>0</v>
      </c>
      <c r="P58" s="11">
        <f t="shared" si="5"/>
        <v>0.13800000000000001</v>
      </c>
      <c r="Q58" s="11">
        <f t="shared" si="6"/>
        <v>0</v>
      </c>
      <c r="R58" s="11">
        <f t="shared" ca="1" si="7"/>
        <v>1.3800000000000002E-2</v>
      </c>
    </row>
    <row r="59" spans="1:18" x14ac:dyDescent="0.2">
      <c r="A59" s="14">
        <f t="shared" ca="1" si="0"/>
        <v>527</v>
      </c>
      <c r="B59" t="s">
        <v>1246</v>
      </c>
      <c r="C59" t="str">
        <f>VLOOKUP(B59,'Input - companies list'!B:L,2,FALSE)</f>
        <v>senseFly SA</v>
      </c>
      <c r="D59" t="str">
        <f>VLOOKUP(B59,'Input - companies list'!B:L,11,FALSE)</f>
        <v>Aerial Surveying, Drones</v>
      </c>
      <c r="E59" t="str">
        <f>VLOOKUP(B59,'Input - companies list'!B:E,4,FALSE)</f>
        <v>senseFly SA develops and manufactures autonomous ultralight unmanned aerial vehicles and related software solutions for professionals. It offers swinglet CAM, a mini drone/flying camera; and Postflight software for after-flight image processing and map generation. The company also provides technical support, and online image processing and mapping services. Its solutions are used in 2D/3D mapping, aerial photography, surveying, construction, geospatial, monitoring, geospatial positioning, precision agriculture, geoinformatic, land surveying, GNSS trading, and photogrammetry and computer vision software applications; and surveying equipment and unmanned aerial systems. senseFly SA sells its products in Australia, Brazil, Canada, Croatia, Denmark, Greece, Ireland, Italy, the Russian Federation, Taiwan, and the United Kingdom. The company was founded in 2009 and is based in Ecublens, Switzerland. As of July 23, 2012, senseFly SA operates as a subsidiary of Parrot S.A.</v>
      </c>
      <c r="F59" s="1">
        <f>SUMIFS('Input - target event report'!H:H,'Input - target event report'!B:B,B59,'Input - target event report'!D:D, "Private Investment")</f>
        <v>0</v>
      </c>
      <c r="G59" s="6" t="str">
        <f>IF(I59&lt;2, "N/A", (_xlfn.MAXIFS('Input - target event report'!E:E,'Input - target event report'!B:B,B:B,'Input - target event report'!D:D,"Private Investment")-_xlfn.MINIFS('Input - target event report'!E:E,'Input - target event report'!B:B,B:B,'Input - target event report'!D:D,"Private Investment"))/(I59-1))</f>
        <v>N/A</v>
      </c>
      <c r="H59" s="5" t="str">
        <f ca="1">IF(_xlfn.MAXIFS('Input - target event report'!E:E,'Input - target event report'!B:B,B:B,'Input - target event report'!D:D,"Private Investment") = 0, "N/A", TODAY() - _xlfn.MAXIFS('Input - target event report'!E:E,'Input - target event report'!B:B,B:B,'Input - target event report'!D:D,"Private Investment"))</f>
        <v>N/A</v>
      </c>
      <c r="I59" s="6">
        <f>COUNTIFS('Input - target event report'!B:B,B59,'Input - target event report'!D:D, "Private Investment")</f>
        <v>0</v>
      </c>
      <c r="J59">
        <f>INDEX('Input - companies list'!$1:$10000,MATCH(B59,'Input - companies list'!B:B,0),MATCH("Flow",'Input - companies list'!$1:$1,0 ))</f>
        <v>2.32848752165696E-3</v>
      </c>
      <c r="K59">
        <f>INDEX('Input - companies list'!$1:$10000,MATCH(B59,'Input - companies list'!B:B,0),MATCH("Inter-Cluster Connectivity",'Input - companies list'!$1:$1,0 ))</f>
        <v>0</v>
      </c>
      <c r="L59" s="11">
        <f t="shared" si="1"/>
        <v>0</v>
      </c>
      <c r="M59" s="11">
        <f t="shared" si="2"/>
        <v>0</v>
      </c>
      <c r="N59" s="11">
        <f t="shared" ca="1" si="3"/>
        <v>0</v>
      </c>
      <c r="O59" s="11">
        <f t="shared" si="4"/>
        <v>0</v>
      </c>
      <c r="P59" s="11">
        <f t="shared" si="5"/>
        <v>0.14000000000000001</v>
      </c>
      <c r="Q59" s="11">
        <f t="shared" si="6"/>
        <v>0</v>
      </c>
      <c r="R59" s="11">
        <f t="shared" ca="1" si="7"/>
        <v>1.4000000000000002E-2</v>
      </c>
    </row>
    <row r="60" spans="1:18" x14ac:dyDescent="0.2">
      <c r="A60" s="14">
        <f t="shared" ca="1" si="0"/>
        <v>526</v>
      </c>
      <c r="B60" t="s">
        <v>3949</v>
      </c>
      <c r="C60" t="str">
        <f>VLOOKUP(B60,'Input - companies list'!B:L,2,FALSE)</f>
        <v>Casey Research, LLC</v>
      </c>
      <c r="D60" t="str">
        <f>VLOOKUP(B60,'Input - companies list'!B:L,11,FALSE)</f>
        <v>Mining Ops &amp; Analytics</v>
      </c>
      <c r="E60" t="str">
        <f>VLOOKUP(B60,'Input - companies list'!B:E,4,FALSE)</f>
        <v>Casey Research, LLC is an investment research firm focusing on small-cap and large-cap companies. The firm covers technology, metals and mining, resource, agriculture, water, energy, and long and short macro-focused advisories. It covers undervalued stocks and identifies emerging economic trends. The firm employs top-down approach and multiple proprietary research methodologies. Within metals and mining, it provides alerts on fast-moving and early-stage investments and private placements in mining stocks. Within resource, the firm offers monthly research report. Within technology, it covers web, 3D printing, synthetic biology, hardware, software, cloud and Internet, biotech, and defense sector. The firm offers newsletters, market insight, vertical-focused stock research, economic-forecast-driven trend investments across a range of sectors, and overall portfolio management and wealth protection. It engages in summits and conferences. The firm caters to investors and high-net-worth clients. Casey Research, LLC was founded in 2003 and is based in Delray Beach, Florida with additional offices in New York, New York; and Stowe, Vermont.</v>
      </c>
      <c r="F60" s="1">
        <f>SUMIFS('Input - target event report'!H:H,'Input - target event report'!B:B,B60,'Input - target event report'!D:D, "Private Investment")</f>
        <v>0</v>
      </c>
      <c r="G60" s="6" t="str">
        <f>IF(I60&lt;2, "N/A", (_xlfn.MAXIFS('Input - target event report'!E:E,'Input - target event report'!B:B,B:B,'Input - target event report'!D:D,"Private Investment")-_xlfn.MINIFS('Input - target event report'!E:E,'Input - target event report'!B:B,B:B,'Input - target event report'!D:D,"Private Investment"))/(I60-1))</f>
        <v>N/A</v>
      </c>
      <c r="H60" s="5" t="str">
        <f ca="1">IF(_xlfn.MAXIFS('Input - target event report'!E:E,'Input - target event report'!B:B,B:B,'Input - target event report'!D:D,"Private Investment") = 0, "N/A", TODAY() - _xlfn.MAXIFS('Input - target event report'!E:E,'Input - target event report'!B:B,B:B,'Input - target event report'!D:D,"Private Investment"))</f>
        <v>N/A</v>
      </c>
      <c r="I60" s="6">
        <f>COUNTIFS('Input - target event report'!B:B,B60,'Input - target event report'!D:D, "Private Investment")</f>
        <v>0</v>
      </c>
      <c r="J60">
        <f>INDEX('Input - companies list'!$1:$10000,MATCH(B60,'Input - companies list'!B:B,0),MATCH("Flow",'Input - companies list'!$1:$1,0 ))</f>
        <v>2.3283818367852999E-3</v>
      </c>
      <c r="K60">
        <f>INDEX('Input - companies list'!$1:$10000,MATCH(B60,'Input - companies list'!B:B,0),MATCH("Inter-Cluster Connectivity",'Input - companies list'!$1:$1,0 ))</f>
        <v>0</v>
      </c>
      <c r="L60" s="11">
        <f t="shared" si="1"/>
        <v>0</v>
      </c>
      <c r="M60" s="11">
        <f t="shared" si="2"/>
        <v>0</v>
      </c>
      <c r="N60" s="11">
        <f t="shared" ca="1" si="3"/>
        <v>0</v>
      </c>
      <c r="O60" s="11">
        <f t="shared" si="4"/>
        <v>0</v>
      </c>
      <c r="P60" s="11">
        <f t="shared" si="5"/>
        <v>0.14100000000000001</v>
      </c>
      <c r="Q60" s="11">
        <f t="shared" si="6"/>
        <v>0</v>
      </c>
      <c r="R60" s="11">
        <f t="shared" ca="1" si="7"/>
        <v>1.4100000000000001E-2</v>
      </c>
    </row>
    <row r="61" spans="1:18" x14ac:dyDescent="0.2">
      <c r="A61" s="14">
        <f t="shared" ca="1" si="0"/>
        <v>525</v>
      </c>
      <c r="B61" t="s">
        <v>2820</v>
      </c>
      <c r="C61" t="str">
        <f>VLOOKUP(B61,'Input - companies list'!B:L,2,FALSE)</f>
        <v>INTERA Incorporated</v>
      </c>
      <c r="D61" t="str">
        <f>VLOOKUP(B61,'Input - companies list'!B:L,11,FALSE)</f>
        <v>Mining Ops &amp; Analytics</v>
      </c>
      <c r="E61" t="str">
        <f>VLOOKUP(B61,'Input - companies list'!B:E,4,FALSE)</f>
        <v>INTERA Incorporated, a geosciences and engineering consulting company, provides environmental, water resource, and waste isolation solutions to public and private sector organizations in the United States, Canada, Europe, Japan, and internationally. Its environmental services include site assessment and investigation, flow and transport modeling, compliance auditing and due diligence, site remediation, site maintenance and monitoring, permitting and regulatory support, and litigation support; and water resource services comprise water resource planning, water availability modeling, hydrology and hydrodynamic modeling, statistical and geostatistical forecasting, remote sensing, GIS and database application development, water and wastewater treatment, coastal engineering, and mine hydrology. The companyÂ’s waste isolation services include site characterization, process and system modeling, performance assessment, and probabilistic risk analysis. It serves municipal water suppliers, state and federal agencies, and industries. The company was formerly known as INTERA Environmental Consultants, Inc. and changed its name to INTERA Incorporated in January 2002. INTERA Incorporated was founded in 1974 and is based in Austin, Texas with additional offices in the United States; Lyon, France; and Baden, Switzerland.</v>
      </c>
      <c r="F61" s="1">
        <f>SUMIFS('Input - target event report'!H:H,'Input - target event report'!B:B,B61,'Input - target event report'!D:D, "Private Investment")</f>
        <v>0</v>
      </c>
      <c r="G61" s="6" t="str">
        <f>IF(I61&lt;2, "N/A", (_xlfn.MAXIFS('Input - target event report'!E:E,'Input - target event report'!B:B,B:B,'Input - target event report'!D:D,"Private Investment")-_xlfn.MINIFS('Input - target event report'!E:E,'Input - target event report'!B:B,B:B,'Input - target event report'!D:D,"Private Investment"))/(I61-1))</f>
        <v>N/A</v>
      </c>
      <c r="H61" s="5" t="str">
        <f ca="1">IF(_xlfn.MAXIFS('Input - target event report'!E:E,'Input - target event report'!B:B,B:B,'Input - target event report'!D:D,"Private Investment") = 0, "N/A", TODAY() - _xlfn.MAXIFS('Input - target event report'!E:E,'Input - target event report'!B:B,B:B,'Input - target event report'!D:D,"Private Investment"))</f>
        <v>N/A</v>
      </c>
      <c r="I61" s="6">
        <f>COUNTIFS('Input - target event report'!B:B,B61,'Input - target event report'!D:D, "Private Investment")</f>
        <v>0</v>
      </c>
      <c r="J61">
        <f>INDEX('Input - companies list'!$1:$10000,MATCH(B61,'Input - companies list'!B:B,0),MATCH("Flow",'Input - companies list'!$1:$1,0 ))</f>
        <v>2.3024033489107299E-3</v>
      </c>
      <c r="K61">
        <f>INDEX('Input - companies list'!$1:$10000,MATCH(B61,'Input - companies list'!B:B,0),MATCH("Inter-Cluster Connectivity",'Input - companies list'!$1:$1,0 ))</f>
        <v>0</v>
      </c>
      <c r="L61" s="11">
        <f t="shared" si="1"/>
        <v>0</v>
      </c>
      <c r="M61" s="11">
        <f t="shared" si="2"/>
        <v>0</v>
      </c>
      <c r="N61" s="11">
        <f t="shared" ca="1" si="3"/>
        <v>0</v>
      </c>
      <c r="O61" s="11">
        <f t="shared" si="4"/>
        <v>0</v>
      </c>
      <c r="P61" s="11">
        <f t="shared" si="5"/>
        <v>0.14300000000000002</v>
      </c>
      <c r="Q61" s="11">
        <f t="shared" si="6"/>
        <v>0</v>
      </c>
      <c r="R61" s="11">
        <f t="shared" ca="1" si="7"/>
        <v>1.4300000000000002E-2</v>
      </c>
    </row>
    <row r="62" spans="1:18" x14ac:dyDescent="0.2">
      <c r="A62" s="14">
        <f t="shared" ca="1" si="0"/>
        <v>524</v>
      </c>
      <c r="B62" t="s">
        <v>1753</v>
      </c>
      <c r="C62" t="str">
        <f>VLOOKUP(B62,'Input - companies list'!B:L,2,FALSE)</f>
        <v>Living PlanIT SA</v>
      </c>
      <c r="D62" t="str">
        <f>VLOOKUP(B62,'Input - companies list'!B:L,11,FALSE)</f>
        <v>Cloud, IoT, Predictive Analytics</v>
      </c>
      <c r="E62" t="str">
        <f>VLOOKUP(B62,'Input - companies list'!B:E,4,FALSE)</f>
        <v>Living PlanIT SA is a software development and data analysis company that developed the first Urban Operating System. About_x000D__x000D_Living PlanIT is a software company recognized globally for its leading research, and development of technologies synonymous with the industrialization of the Internet._x000D__x000D_Mission_x000D__x000D_To be relentless in our pursuit for the development, integration and implementation of technology that improves quality of life for all while contributing to the long term viability of civilization and our planet._x000D__x000D_Company Overview_x000D__x000D_Living PlanIT is a privately held software company headquartered in Switzerland recognized globally for its leading research, and development of technologies synonymous with the industrialization of the Internet. _x000D__x000D_The company was the recipient of the 2009 World Investment Conference Best Investment in Europe Award, the World Economic Forumâ€™s Technology Pioneer Award in 2012, the UKTI Business Internationalization Award in 2012, and the 2013 Frost &amp; Sullivan Growth Excellence Leadership Award for its PlanIT OS:tm: and PlanIT Urban Operating System:tm: and their application to the development of smart city projects around the world - PlanIT Valley, its research platform and Project of National Interest in Portugal, RAPTOR, a research project with the UK Governmentâ€™s Technology Strategy Board in Greenwich, deployment of PlanIT UOS:tm: in London City Airport improving passenger experiences and operations, and Convida, the first of a new generation of smart communities in Brazil, just to name a few._x000D__x000D_Description_x000D__x000D_Living PlanIT is the developer of the PlanIT OS:tm: and PlanIT Urban Operating System:tm:, the standards based middleware products that provide real time sensing, control, spatial analytics, data integration, security, support and provisioning of ubiquitous context-relevant applications for the Internet of Things. _x000D__x000D_The PlanIT OS:tm: provides the infrastructure for solutions across a broad range of vertical markets from manufacturing through mining exploration. _x000D__x000D_The PlanIT Urban Operating System:tm: is the implementation of the PlanIT OS:tm: for smart city and urban development vertical markets.</v>
      </c>
      <c r="F62" s="1">
        <f>SUMIFS('Input - target event report'!H:H,'Input - target event report'!B:B,B62,'Input - target event report'!D:D, "Private Investment")</f>
        <v>0</v>
      </c>
      <c r="G62" s="6" t="str">
        <f>IF(I62&lt;2, "N/A", (_xlfn.MAXIFS('Input - target event report'!E:E,'Input - target event report'!B:B,B:B,'Input - target event report'!D:D,"Private Investment")-_xlfn.MINIFS('Input - target event report'!E:E,'Input - target event report'!B:B,B:B,'Input - target event report'!D:D,"Private Investment"))/(I62-1))</f>
        <v>N/A</v>
      </c>
      <c r="H62" s="5" t="str">
        <f ca="1">IF(_xlfn.MAXIFS('Input - target event report'!E:E,'Input - target event report'!B:B,B:B,'Input - target event report'!D:D,"Private Investment") = 0, "N/A", TODAY() - _xlfn.MAXIFS('Input - target event report'!E:E,'Input - target event report'!B:B,B:B,'Input - target event report'!D:D,"Private Investment"))</f>
        <v>N/A</v>
      </c>
      <c r="I62" s="6">
        <f>COUNTIFS('Input - target event report'!B:B,B62,'Input - target event report'!D:D, "Private Investment")</f>
        <v>0</v>
      </c>
      <c r="J62">
        <f>INDEX('Input - companies list'!$1:$10000,MATCH(B62,'Input - companies list'!B:B,0),MATCH("Flow",'Input - companies list'!$1:$1,0 ))</f>
        <v>2.2970966810919799E-3</v>
      </c>
      <c r="K62">
        <f>INDEX('Input - companies list'!$1:$10000,MATCH(B62,'Input - companies list'!B:B,0),MATCH("Inter-Cluster Connectivity",'Input - companies list'!$1:$1,0 ))</f>
        <v>0</v>
      </c>
      <c r="L62" s="11">
        <f t="shared" si="1"/>
        <v>0</v>
      </c>
      <c r="M62" s="11">
        <f t="shared" si="2"/>
        <v>0</v>
      </c>
      <c r="N62" s="11">
        <f t="shared" ca="1" si="3"/>
        <v>0</v>
      </c>
      <c r="O62" s="11">
        <f t="shared" si="4"/>
        <v>0</v>
      </c>
      <c r="P62" s="11">
        <f t="shared" si="5"/>
        <v>0.14500000000000002</v>
      </c>
      <c r="Q62" s="11">
        <f t="shared" si="6"/>
        <v>0</v>
      </c>
      <c r="R62" s="11">
        <f t="shared" ca="1" si="7"/>
        <v>1.4500000000000002E-2</v>
      </c>
    </row>
    <row r="63" spans="1:18" x14ac:dyDescent="0.2">
      <c r="A63" s="14">
        <f t="shared" ca="1" si="0"/>
        <v>523</v>
      </c>
      <c r="B63" t="s">
        <v>54</v>
      </c>
      <c r="C63" t="str">
        <f>VLOOKUP(B63,'Input - companies list'!B:L,2,FALSE)</f>
        <v>Networkers International Plc</v>
      </c>
      <c r="D63" t="str">
        <f>VLOOKUP(B63,'Input - companies list'!B:L,11,FALSE)</f>
        <v>Cloud, IoT, Predictive Analytics</v>
      </c>
      <c r="E63" t="str">
        <f>VLOOKUP(B63,'Input - companies list'!B:E,4,FALSE)</f>
        <v>Networkers International Plc provides permanent and temporary recruitment services in Africa, Asia, Europe, the Middle East, and the Americas. Its Telecommunications division provides talent management and recruitment services across mobile, and wireless and fixed line markets, including billings, transmission, semiconductor, broadcast, and research and development, as well as sources C-level and sales personnel for vendors, operators, and service providers in the telecommunications industry. The companyÂ’s IT division sources skilled professionals across a spectrum of technologies, such as Java/.Net development, project management, business analysis, testing, infrastructure, and business intelligence and analytics, as well as in specialized areas, including SAP, Oracle eBusiness, Salesforce.com, IT financial markets, cloud technologies, data science, and big data. Its Energy &amp; Engineering division provides skilled contract and permanent staff across power and transmission, mining, and construction and infrastructure verticals, as well as for oil and gas sector under the CAPPO brand name. The company was founded in 1984 and is headquartered in Bromley, the United Kingdom. As of April 1, 2015, Networkers International Plc operates as a subsidiary of Matchtech Group Plc.</v>
      </c>
      <c r="F63" s="1">
        <f>SUMIFS('Input - target event report'!H:H,'Input - target event report'!B:B,B63,'Input - target event report'!D:D, "Private Investment")</f>
        <v>0</v>
      </c>
      <c r="G63" s="6" t="str">
        <f>IF(I63&lt;2, "N/A", (_xlfn.MAXIFS('Input - target event report'!E:E,'Input - target event report'!B:B,B:B,'Input - target event report'!D:D,"Private Investment")-_xlfn.MINIFS('Input - target event report'!E:E,'Input - target event report'!B:B,B:B,'Input - target event report'!D:D,"Private Investment"))/(I63-1))</f>
        <v>N/A</v>
      </c>
      <c r="H63" s="5" t="str">
        <f ca="1">IF(_xlfn.MAXIFS('Input - target event report'!E:E,'Input - target event report'!B:B,B:B,'Input - target event report'!D:D,"Private Investment") = 0, "N/A", TODAY() - _xlfn.MAXIFS('Input - target event report'!E:E,'Input - target event report'!B:B,B:B,'Input - target event report'!D:D,"Private Investment"))</f>
        <v>N/A</v>
      </c>
      <c r="I63" s="6">
        <f>COUNTIFS('Input - target event report'!B:B,B63,'Input - target event report'!D:D, "Private Investment")</f>
        <v>0</v>
      </c>
      <c r="J63">
        <f>INDEX('Input - companies list'!$1:$10000,MATCH(B63,'Input - companies list'!B:B,0),MATCH("Flow",'Input - companies list'!$1:$1,0 ))</f>
        <v>2.2885456366379901E-3</v>
      </c>
      <c r="K63">
        <f>INDEX('Input - companies list'!$1:$10000,MATCH(B63,'Input - companies list'!B:B,0),MATCH("Inter-Cluster Connectivity",'Input - companies list'!$1:$1,0 ))</f>
        <v>0</v>
      </c>
      <c r="L63" s="11">
        <f t="shared" si="1"/>
        <v>0</v>
      </c>
      <c r="M63" s="11">
        <f t="shared" si="2"/>
        <v>0</v>
      </c>
      <c r="N63" s="11">
        <f t="shared" ca="1" si="3"/>
        <v>0</v>
      </c>
      <c r="O63" s="11">
        <f t="shared" si="4"/>
        <v>0</v>
      </c>
      <c r="P63" s="11">
        <f t="shared" si="5"/>
        <v>0.14700000000000002</v>
      </c>
      <c r="Q63" s="11">
        <f t="shared" si="6"/>
        <v>0</v>
      </c>
      <c r="R63" s="11">
        <f t="shared" ca="1" si="7"/>
        <v>1.4700000000000003E-2</v>
      </c>
    </row>
    <row r="64" spans="1:18" x14ac:dyDescent="0.2">
      <c r="A64" s="14">
        <f t="shared" ca="1" si="0"/>
        <v>522</v>
      </c>
      <c r="B64" t="s">
        <v>82</v>
      </c>
      <c r="C64" t="str">
        <f>VLOOKUP(B64,'Input - companies list'!B:L,2,FALSE)</f>
        <v>Seastar Chemicals, Inc.</v>
      </c>
      <c r="D64" t="str">
        <f>VLOOKUP(B64,'Input - companies list'!B:L,11,FALSE)</f>
        <v>Advanced Materials &amp; Coatings</v>
      </c>
      <c r="E64" t="str">
        <f>VLOOKUP(B64,'Input - companies list'!B:E,4,FALSE)</f>
        <v>Seastar Chemicals, Inc. manufactures high purity reagents for research and laboratory markets. It offers acids and bases, such as mineral, nitric, perchloric, sulfuric, hydrochloric, hydrofluoric, and hydrobromic acids, as well as acetic acid, aqueous ammonia, ultra-pure water, and hydrogen peroxide. The company also provides inorganic chemicals for chemical analytics and synthesis, crystal growth, fuel cells, nanotechnology, specialty ceramics, and photonics research and development. In addition, it offers trace metal analysis services, including trace metal leaching assessment of plastics and plastic components; acid cleaning of specialized pieces of equipment and lab ware for use in trace metal analysis; design of clean rooms for trace metal analysis; design and fabrication of specialized acid dispense and delivery systems; analysis of trace metals in a variety of non-environmental liquid samples; and custom blends and variable concentrations of various products. It offers its products through distributors in Canada and internationally. The company was founded in 1987 and is based in Sidney, Canada. As of January 12, 2017, Seastar Chemicals, Inc. operates as a subsidiary of VWR Corporation.</v>
      </c>
      <c r="F64" s="1">
        <f>SUMIFS('Input - target event report'!H:H,'Input - target event report'!B:B,B64,'Input - target event report'!D:D, "Private Investment")</f>
        <v>0</v>
      </c>
      <c r="G64" s="6" t="str">
        <f>IF(I64&lt;2, "N/A", (_xlfn.MAXIFS('Input - target event report'!E:E,'Input - target event report'!B:B,B:B,'Input - target event report'!D:D,"Private Investment")-_xlfn.MINIFS('Input - target event report'!E:E,'Input - target event report'!B:B,B:B,'Input - target event report'!D:D,"Private Investment"))/(I64-1))</f>
        <v>N/A</v>
      </c>
      <c r="H64" s="5" t="str">
        <f ca="1">IF(_xlfn.MAXIFS('Input - target event report'!E:E,'Input - target event report'!B:B,B:B,'Input - target event report'!D:D,"Private Investment") = 0, "N/A", TODAY() - _xlfn.MAXIFS('Input - target event report'!E:E,'Input - target event report'!B:B,B:B,'Input - target event report'!D:D,"Private Investment"))</f>
        <v>N/A</v>
      </c>
      <c r="I64" s="6">
        <f>COUNTIFS('Input - target event report'!B:B,B64,'Input - target event report'!D:D, "Private Investment")</f>
        <v>0</v>
      </c>
      <c r="J64">
        <f>INDEX('Input - companies list'!$1:$10000,MATCH(B64,'Input - companies list'!B:B,0),MATCH("Flow",'Input - companies list'!$1:$1,0 ))</f>
        <v>2.28594243237106E-3</v>
      </c>
      <c r="K64">
        <f>INDEX('Input - companies list'!$1:$10000,MATCH(B64,'Input - companies list'!B:B,0),MATCH("Inter-Cluster Connectivity",'Input - companies list'!$1:$1,0 ))</f>
        <v>0</v>
      </c>
      <c r="L64" s="11">
        <f t="shared" si="1"/>
        <v>0</v>
      </c>
      <c r="M64" s="11">
        <f t="shared" si="2"/>
        <v>0</v>
      </c>
      <c r="N64" s="11">
        <f t="shared" ca="1" si="3"/>
        <v>0</v>
      </c>
      <c r="O64" s="11">
        <f t="shared" si="4"/>
        <v>0</v>
      </c>
      <c r="P64" s="11">
        <f t="shared" si="5"/>
        <v>0.14800000000000002</v>
      </c>
      <c r="Q64" s="11">
        <f t="shared" si="6"/>
        <v>0</v>
      </c>
      <c r="R64" s="11">
        <f t="shared" ca="1" si="7"/>
        <v>1.4800000000000002E-2</v>
      </c>
    </row>
    <row r="65" spans="1:18" x14ac:dyDescent="0.2">
      <c r="A65" s="14">
        <f t="shared" ca="1" si="0"/>
        <v>521</v>
      </c>
      <c r="B65" t="s">
        <v>10</v>
      </c>
      <c r="C65" t="str">
        <f>VLOOKUP(B65,'Input - companies list'!B:L,2,FALSE)</f>
        <v>Pinova, Inc.</v>
      </c>
      <c r="D65" t="str">
        <f>VLOOKUP(B65,'Input - companies list'!B:L,11,FALSE)</f>
        <v>Advanced Materials &amp; Coatings</v>
      </c>
      <c r="E65" t="str">
        <f>VLOOKUP(B65,'Input - companies list'!B:E,4,FALSE)</f>
        <v>Pinova, Inc. develops and distributes specialty rosins, polyterpene resins, and sensory ingredients for adhesives, agriculture, beverages, chemical intermediates, construction, foundry, fruit coating, gum base, industrial cleaners, industrial solvents, initiators, inks and coatings, ore flotation, personal care, and tire and rubber markets in the United States and internationally. It provides a portfolio of specialty resins and chemical intermediates derived from pine stumpwood and other natural resources. The companyÂ’s product line comprises rosin resins, such as rosin derivatives, hydrogenated rosin derivatives, specialty resins, and Arakawa resins; polyterpene resins, which include alpha-pinene, beta-pinene, d-limonene, and mixed and modified pinenes; and industrial products, including industrial solvents, dipentene terpenes, and Glidox initiators. It offers its products through distributors in China, the Asia Pacific, Indian Subcontinent, North America, Europe, the Middle East, Africa, and South Africa. The company was founded in 1911 and is headquartered in Brunswick, Georgia. Pinova, Inc. operates as a subsidiary of Pinova Holdings, Inc. As of December 31, 2016, Pinova, Inc. operates as a subsidiary of Les Derives Resiniques Et Terpeniques SA.</v>
      </c>
      <c r="F65" s="1">
        <f>SUMIFS('Input - target event report'!H:H,'Input - target event report'!B:B,B65,'Input - target event report'!D:D, "Private Investment")</f>
        <v>0</v>
      </c>
      <c r="G65" s="6" t="str">
        <f>IF(I65&lt;2, "N/A", (_xlfn.MAXIFS('Input - target event report'!E:E,'Input - target event report'!B:B,B:B,'Input - target event report'!D:D,"Private Investment")-_xlfn.MINIFS('Input - target event report'!E:E,'Input - target event report'!B:B,B:B,'Input - target event report'!D:D,"Private Investment"))/(I65-1))</f>
        <v>N/A</v>
      </c>
      <c r="H65" s="5" t="str">
        <f ca="1">IF(_xlfn.MAXIFS('Input - target event report'!E:E,'Input - target event report'!B:B,B:B,'Input - target event report'!D:D,"Private Investment") = 0, "N/A", TODAY() - _xlfn.MAXIFS('Input - target event report'!E:E,'Input - target event report'!B:B,B:B,'Input - target event report'!D:D,"Private Investment"))</f>
        <v>N/A</v>
      </c>
      <c r="I65" s="6">
        <f>COUNTIFS('Input - target event report'!B:B,B65,'Input - target event report'!D:D, "Private Investment")</f>
        <v>0</v>
      </c>
      <c r="J65">
        <f>INDEX('Input - companies list'!$1:$10000,MATCH(B65,'Input - companies list'!B:B,0),MATCH("Flow",'Input - companies list'!$1:$1,0 ))</f>
        <v>2.26333794112048E-3</v>
      </c>
      <c r="K65">
        <f>INDEX('Input - companies list'!$1:$10000,MATCH(B65,'Input - companies list'!B:B,0),MATCH("Inter-Cluster Connectivity",'Input - companies list'!$1:$1,0 ))</f>
        <v>0</v>
      </c>
      <c r="L65" s="11">
        <f t="shared" si="1"/>
        <v>0</v>
      </c>
      <c r="M65" s="11">
        <f t="shared" si="2"/>
        <v>0</v>
      </c>
      <c r="N65" s="11">
        <f t="shared" ca="1" si="3"/>
        <v>0</v>
      </c>
      <c r="O65" s="11">
        <f t="shared" si="4"/>
        <v>0</v>
      </c>
      <c r="P65" s="11">
        <f t="shared" si="5"/>
        <v>0.15200000000000002</v>
      </c>
      <c r="Q65" s="11">
        <f t="shared" si="6"/>
        <v>0</v>
      </c>
      <c r="R65" s="11">
        <f t="shared" ca="1" si="7"/>
        <v>1.5200000000000003E-2</v>
      </c>
    </row>
    <row r="66" spans="1:18" x14ac:dyDescent="0.2">
      <c r="A66" s="14">
        <f t="shared" ca="1" si="0"/>
        <v>520</v>
      </c>
      <c r="B66" t="s">
        <v>996</v>
      </c>
      <c r="C66" t="str">
        <f>VLOOKUP(B66,'Input - companies list'!B:L,2,FALSE)</f>
        <v>NC Precision Engineering Pty Ltd</v>
      </c>
      <c r="D66" t="str">
        <f>VLOOKUP(B66,'Input - companies list'!B:L,11,FALSE)</f>
        <v>Machining &amp; tooling</v>
      </c>
      <c r="E66" t="str">
        <f>VLOOKUP(B66,'Input - companies list'!B:E,4,FALSE)</f>
        <v>NC Precision Engineering Pty Ltd. provides precision engineering services for tool manufacturing applications. It offers CNC machining, CNC turning, production, and prototype services for hydraulic components. The company also provides in house cad/cam design services; and a cutting service for customers in the fabricating industry. It serves a range of industries, including marine, automotive, hydraulics, transport, agriculture, leisure, mining, and tooling for the building industry. The company was incorporated in 1992 and is based in Ernest, Australia. As of April 22, 2013, NC Precision Engineering Pty Ltd. operates as a subsidiary of Novagen Finance Pty Ltd.</v>
      </c>
      <c r="F66" s="1">
        <f>SUMIFS('Input - target event report'!H:H,'Input - target event report'!B:B,B66,'Input - target event report'!D:D, "Private Investment")</f>
        <v>0</v>
      </c>
      <c r="G66" s="6" t="str">
        <f>IF(I66&lt;2, "N/A", (_xlfn.MAXIFS('Input - target event report'!E:E,'Input - target event report'!B:B,B:B,'Input - target event report'!D:D,"Private Investment")-_xlfn.MINIFS('Input - target event report'!E:E,'Input - target event report'!B:B,B:B,'Input - target event report'!D:D,"Private Investment"))/(I66-1))</f>
        <v>N/A</v>
      </c>
      <c r="H66" s="5" t="str">
        <f ca="1">IF(_xlfn.MAXIFS('Input - target event report'!E:E,'Input - target event report'!B:B,B:B,'Input - target event report'!D:D,"Private Investment") = 0, "N/A", TODAY() - _xlfn.MAXIFS('Input - target event report'!E:E,'Input - target event report'!B:B,B:B,'Input - target event report'!D:D,"Private Investment"))</f>
        <v>N/A</v>
      </c>
      <c r="I66" s="6">
        <f>COUNTIFS('Input - target event report'!B:B,B66,'Input - target event report'!D:D, "Private Investment")</f>
        <v>0</v>
      </c>
      <c r="J66">
        <f>INDEX('Input - companies list'!$1:$10000,MATCH(B66,'Input - companies list'!B:B,0),MATCH("Flow",'Input - companies list'!$1:$1,0 ))</f>
        <v>2.2457830394948001E-3</v>
      </c>
      <c r="K66">
        <f>INDEX('Input - companies list'!$1:$10000,MATCH(B66,'Input - companies list'!B:B,0),MATCH("Inter-Cluster Connectivity",'Input - companies list'!$1:$1,0 ))</f>
        <v>0</v>
      </c>
      <c r="L66" s="11">
        <f t="shared" si="1"/>
        <v>0</v>
      </c>
      <c r="M66" s="11">
        <f t="shared" si="2"/>
        <v>0</v>
      </c>
      <c r="N66" s="11">
        <f t="shared" ca="1" si="3"/>
        <v>0</v>
      </c>
      <c r="O66" s="11">
        <f t="shared" si="4"/>
        <v>0</v>
      </c>
      <c r="P66" s="11">
        <f t="shared" si="5"/>
        <v>0.15300000000000002</v>
      </c>
      <c r="Q66" s="11">
        <f t="shared" si="6"/>
        <v>0</v>
      </c>
      <c r="R66" s="11">
        <f t="shared" ca="1" si="7"/>
        <v>1.5300000000000003E-2</v>
      </c>
    </row>
    <row r="67" spans="1:18" x14ac:dyDescent="0.2">
      <c r="A67" s="14">
        <f t="shared" ref="A67:A130" ca="1" si="8">RANK(R67,R:R)</f>
        <v>519</v>
      </c>
      <c r="B67" t="s">
        <v>3519</v>
      </c>
      <c r="C67" t="str">
        <f>VLOOKUP(B67,'Input - companies list'!B:L,2,FALSE)</f>
        <v>Industrial Business Solutions</v>
      </c>
      <c r="D67" t="str">
        <f>VLOOKUP(B67,'Input - companies list'!B:L,11,FALSE)</f>
        <v>Mining Ops &amp; Analytics</v>
      </c>
      <c r="E67" t="str">
        <f>VLOOKUP(B67,'Input - companies list'!B:E,4,FALSE)</f>
        <v>Industrial Business Solutions is an Engineering and Technology company providing field service and software. Industrial Business Solutions is an international services and software company providing solutions to control operational risk in high risk industrial environments._x000D__x000D_IBS was established as an owners Consulting Services and Business Systems Company servicing industrial production and manufacturing facilities in the Oil &amp; Gas, Refining, and Power and Mining market. IBS is structured into two business divisions. The plant and capital project services division and Systems division._x000D__x000D_Continuum EdgeÃ‚:registered:, comprised of a collection of advanced web applications, manages the entire safety spectrum of industrial operations and critical safety communications. Click below to see how IBS can improve your execution of daily operations. _x000D__x000D_ContinuumEdge is a web based management system designed to dramatically improve work processes, asset information, change management, and overall effectiveness of job planning, preparation and execution._x000D__x000D_With a modular structure, ContinuumEdge is comprised of three different types of modules that work in unison to provide a system management solution tailor made to your needs._x000D__x000D_Application Modules include:_x000D__x000D_Ã¢â‚¬Â¢Completions &amp; Commissioning Management System (CCMS),_x000D_Ã¢â‚¬Â¢Safety Risk Management System (SRMS),_x000D_Ã¢â‚¬Â¢Operability Development Management System (ODMS)_x000D_Sub-Modules are the building blocks used to tailor the ContinuumEdge system specifically to your organizationÃ¢â‚¬:tm:s requirements. Currently over 30 sub modules are available, with more being developed all the time. So if you have a specific function that needs to be managed, we can develop a module for it._x000D__x000D_Sub-Modules include; Motor Management &amp; Efficiency Calculator, Instrument Calibration, Loop Testing, and many more._x000D__x000D_ContinuumEdge is designed to:_x000D__x000D_Ã¢â‚¬Â¢Centralize information required for risk analysis and safety document development,_x000D_Ã¢â‚¬Â¢Standardize the development and Ã¢â‚¬Å“linkingÃ¢â‚¬Â of Critical Safety Documentation,_x000D_Ã¢â‚¬Â¢Manage detailed plant information and eliminate inaccurate or conflicting data,_x000D_Ã¢â‚¬Â¢Improve Document Searching through information integration and advanced queries, and_x000D_Ã¢â‚¬Â¢Communicate with other applications to improve change management_x000D__x000D_All applications are available in English, Spanish, and Portuguese.</v>
      </c>
      <c r="F67" s="1">
        <f>SUMIFS('Input - target event report'!H:H,'Input - target event report'!B:B,B67,'Input - target event report'!D:D, "Private Investment")</f>
        <v>0</v>
      </c>
      <c r="G67" s="6" t="str">
        <f>IF(I67&lt;2, "N/A", (_xlfn.MAXIFS('Input - target event report'!E:E,'Input - target event report'!B:B,B:B,'Input - target event report'!D:D,"Private Investment")-_xlfn.MINIFS('Input - target event report'!E:E,'Input - target event report'!B:B,B:B,'Input - target event report'!D:D,"Private Investment"))/(I67-1))</f>
        <v>N/A</v>
      </c>
      <c r="H67" s="5" t="str">
        <f ca="1">IF(_xlfn.MAXIFS('Input - target event report'!E:E,'Input - target event report'!B:B,B:B,'Input - target event report'!D:D,"Private Investment") = 0, "N/A", TODAY() - _xlfn.MAXIFS('Input - target event report'!E:E,'Input - target event report'!B:B,B:B,'Input - target event report'!D:D,"Private Investment"))</f>
        <v>N/A</v>
      </c>
      <c r="I67" s="6">
        <f>COUNTIFS('Input - target event report'!B:B,B67,'Input - target event report'!D:D, "Private Investment")</f>
        <v>0</v>
      </c>
      <c r="J67">
        <f>INDEX('Input - companies list'!$1:$10000,MATCH(B67,'Input - companies list'!B:B,0),MATCH("Flow",'Input - companies list'!$1:$1,0 ))</f>
        <v>2.22944858328754E-3</v>
      </c>
      <c r="K67">
        <f>INDEX('Input - companies list'!$1:$10000,MATCH(B67,'Input - companies list'!B:B,0),MATCH("Inter-Cluster Connectivity",'Input - companies list'!$1:$1,0 ))</f>
        <v>0</v>
      </c>
      <c r="L67" s="11">
        <f t="shared" ref="L67:L130" si="9">IFERROR(PERCENTRANK(F:F,F67),0)</f>
        <v>0</v>
      </c>
      <c r="M67" s="11">
        <f t="shared" ref="M67:M130" si="10">IFERROR(1 - PERCENTRANK(G:G,G67),0)</f>
        <v>0</v>
      </c>
      <c r="N67" s="11">
        <f t="shared" ref="N67:N130" ca="1" si="11">IFERROR(1 - PERCENTRANK(H:H,H67),0)</f>
        <v>0</v>
      </c>
      <c r="O67" s="11">
        <f t="shared" ref="O67:O130" si="12">IFERROR(PERCENTRANK(I:I,I67),0)</f>
        <v>0</v>
      </c>
      <c r="P67" s="11">
        <f t="shared" ref="P67:P130" si="13">IFERROR(1 - PERCENTRANK(J:J,J67),0)</f>
        <v>0.15700000000000003</v>
      </c>
      <c r="Q67" s="11">
        <f t="shared" ref="Q67:Q130" si="14">IFERROR(PERCENTRANK(K:K,K67),0)</f>
        <v>0</v>
      </c>
      <c r="R67" s="11">
        <f t="shared" ref="R67:R130" ca="1" si="15">L67*weight1+M67*weight2+N67*weight3+O67*weight4+P67*weight5+Q67*weight6</f>
        <v>1.5700000000000002E-2</v>
      </c>
    </row>
    <row r="68" spans="1:18" x14ac:dyDescent="0.2">
      <c r="A68" s="14">
        <f t="shared" ca="1" si="8"/>
        <v>518</v>
      </c>
      <c r="B68" t="s">
        <v>1956</v>
      </c>
      <c r="C68" t="str">
        <f>VLOOKUP(B68,'Input - companies list'!B:L,2,FALSE)</f>
        <v>Centrisys Corporation</v>
      </c>
      <c r="D68" t="str">
        <f>VLOOKUP(B68,'Input - companies list'!B:L,11,FALSE)</f>
        <v>Remote Monitoring</v>
      </c>
      <c r="E68" t="str">
        <f>VLOOKUP(B68,'Input - companies list'!B:E,4,FALSE)</f>
        <v>Centrisys Corporation designs and manufactures centrifugal separation equipment and related parts. It offers decanter centrifuges, dewatering systems, and thickening centrifuges. The company also provides services in the areas of maintenance, repair, optimization, retrofit, and remote monitoring aspects. It serves municipal, oil and gas, animal, industrial manufacturing, and mining industries in the United States and internationally. The company was founded in 1987 and is based in Kenosha, Wisconsin with manufacturing, repair, service, and support centers worldwide. As of August 25, 2015, Centrisys Corporation operates as a subsidiary of Chengdu Tianbao Heavy Industry Corporation Ltd.</v>
      </c>
      <c r="F68" s="1">
        <f>SUMIFS('Input - target event report'!H:H,'Input - target event report'!B:B,B68,'Input - target event report'!D:D, "Private Investment")</f>
        <v>0</v>
      </c>
      <c r="G68" s="6" t="str">
        <f>IF(I68&lt;2, "N/A", (_xlfn.MAXIFS('Input - target event report'!E:E,'Input - target event report'!B:B,B:B,'Input - target event report'!D:D,"Private Investment")-_xlfn.MINIFS('Input - target event report'!E:E,'Input - target event report'!B:B,B:B,'Input - target event report'!D:D,"Private Investment"))/(I68-1))</f>
        <v>N/A</v>
      </c>
      <c r="H68" s="5" t="str">
        <f ca="1">IF(_xlfn.MAXIFS('Input - target event report'!E:E,'Input - target event report'!B:B,B:B,'Input - target event report'!D:D,"Private Investment") = 0, "N/A", TODAY() - _xlfn.MAXIFS('Input - target event report'!E:E,'Input - target event report'!B:B,B:B,'Input - target event report'!D:D,"Private Investment"))</f>
        <v>N/A</v>
      </c>
      <c r="I68" s="6">
        <f>COUNTIFS('Input - target event report'!B:B,B68,'Input - target event report'!D:D, "Private Investment")</f>
        <v>0</v>
      </c>
      <c r="J68">
        <f>INDEX('Input - companies list'!$1:$10000,MATCH(B68,'Input - companies list'!B:B,0),MATCH("Flow",'Input - companies list'!$1:$1,0 ))</f>
        <v>2.2062832858872599E-3</v>
      </c>
      <c r="K68">
        <f>INDEX('Input - companies list'!$1:$10000,MATCH(B68,'Input - companies list'!B:B,0),MATCH("Inter-Cluster Connectivity",'Input - companies list'!$1:$1,0 ))</f>
        <v>0</v>
      </c>
      <c r="L68" s="11">
        <f t="shared" si="9"/>
        <v>0</v>
      </c>
      <c r="M68" s="11">
        <f t="shared" si="10"/>
        <v>0</v>
      </c>
      <c r="N68" s="11">
        <f t="shared" ca="1" si="11"/>
        <v>0</v>
      </c>
      <c r="O68" s="11">
        <f t="shared" si="12"/>
        <v>0</v>
      </c>
      <c r="P68" s="11">
        <f t="shared" si="13"/>
        <v>0.16000000000000003</v>
      </c>
      <c r="Q68" s="11">
        <f t="shared" si="14"/>
        <v>0</v>
      </c>
      <c r="R68" s="11">
        <f t="shared" ca="1" si="15"/>
        <v>1.6000000000000004E-2</v>
      </c>
    </row>
    <row r="69" spans="1:18" x14ac:dyDescent="0.2">
      <c r="A69" s="14">
        <f t="shared" ca="1" si="8"/>
        <v>517</v>
      </c>
      <c r="B69" t="s">
        <v>4535</v>
      </c>
      <c r="C69" t="str">
        <f>VLOOKUP(B69,'Input - companies list'!B:L,2,FALSE)</f>
        <v>China Natural Resources Holdings, Inc.</v>
      </c>
      <c r="D69" t="str">
        <f>VLOOKUP(B69,'Input - companies list'!B:L,11,FALSE)</f>
        <v>Autonomous Vehicles, Artificial Intelligence</v>
      </c>
      <c r="E69" t="str">
        <f>VLOOKUP(B69,'Input - companies list'!B:E,4,FALSE)</f>
        <v>China Natural Resources Holdings, Inc., a development stage company, focuses on exploration and mining mineral assets, and operating steel mills in the PeopleÂ’s Republic of China. It intends to explore high-phosphorus iron ore reserves located at Badong county, Enshi autonomous prefecture, Hubei Province. The company would also produce steel from its steel plant. China Natural Resources Holdings, Inc. was founded in March 2008 and is based in Arcadia, California.</v>
      </c>
      <c r="F69" s="1">
        <f>SUMIFS('Input - target event report'!H:H,'Input - target event report'!B:B,B69,'Input - target event report'!D:D, "Private Investment")</f>
        <v>0</v>
      </c>
      <c r="G69" s="6" t="str">
        <f>IF(I69&lt;2, "N/A", (_xlfn.MAXIFS('Input - target event report'!E:E,'Input - target event report'!B:B,B:B,'Input - target event report'!D:D,"Private Investment")-_xlfn.MINIFS('Input - target event report'!E:E,'Input - target event report'!B:B,B:B,'Input - target event report'!D:D,"Private Investment"))/(I69-1))</f>
        <v>N/A</v>
      </c>
      <c r="H69" s="5" t="str">
        <f ca="1">IF(_xlfn.MAXIFS('Input - target event report'!E:E,'Input - target event report'!B:B,B:B,'Input - target event report'!D:D,"Private Investment") = 0, "N/A", TODAY() - _xlfn.MAXIFS('Input - target event report'!E:E,'Input - target event report'!B:B,B:B,'Input - target event report'!D:D,"Private Investment"))</f>
        <v>N/A</v>
      </c>
      <c r="I69" s="6">
        <f>COUNTIFS('Input - target event report'!B:B,B69,'Input - target event report'!D:D, "Private Investment")</f>
        <v>0</v>
      </c>
      <c r="J69">
        <f>INDEX('Input - companies list'!$1:$10000,MATCH(B69,'Input - companies list'!B:B,0),MATCH("Flow",'Input - companies list'!$1:$1,0 ))</f>
        <v>2.1981969744293002E-3</v>
      </c>
      <c r="K69">
        <f>INDEX('Input - companies list'!$1:$10000,MATCH(B69,'Input - companies list'!B:B,0),MATCH("Inter-Cluster Connectivity",'Input - companies list'!$1:$1,0 ))</f>
        <v>0</v>
      </c>
      <c r="L69" s="11">
        <f t="shared" si="9"/>
        <v>0</v>
      </c>
      <c r="M69" s="11">
        <f t="shared" si="10"/>
        <v>0</v>
      </c>
      <c r="N69" s="11">
        <f t="shared" ca="1" si="11"/>
        <v>0</v>
      </c>
      <c r="O69" s="11">
        <f t="shared" si="12"/>
        <v>0</v>
      </c>
      <c r="P69" s="11">
        <f t="shared" si="13"/>
        <v>0.16200000000000003</v>
      </c>
      <c r="Q69" s="11">
        <f t="shared" si="14"/>
        <v>0</v>
      </c>
      <c r="R69" s="11">
        <f t="shared" ca="1" si="15"/>
        <v>1.6200000000000003E-2</v>
      </c>
    </row>
    <row r="70" spans="1:18" x14ac:dyDescent="0.2">
      <c r="A70" s="14">
        <f t="shared" ca="1" si="8"/>
        <v>516</v>
      </c>
      <c r="B70" t="s">
        <v>720</v>
      </c>
      <c r="C70" t="str">
        <f>VLOOKUP(B70,'Input - companies list'!B:L,2,FALSE)</f>
        <v>Regulatory DataCorp, Inc.</v>
      </c>
      <c r="D70" t="str">
        <f>VLOOKUP(B70,'Input - companies list'!B:L,11,FALSE)</f>
        <v>Mining Ops &amp; Analytics</v>
      </c>
      <c r="E70" t="str">
        <f>VLOOKUP(B70,'Input - companies list'!B:E,4,FALSE)</f>
        <v>Regulatory DataCorp, Inc. provides governance, risk, and compliance solutions to Fortune 100 companies across a range of industries. The company provides precise risk alerts and ongoing monitoring for enhanced protection and performance. Its solutions cover anti-money laundering, know your customer, anti-bribery and corruption, supplier due diligence, and more. The company serves various industries, including insurance, banks, financials, E-Commerce and payments, social and sharing economy, hardware and software, energy and mining, manufacturers, retail, shipping and transport, aerospace and defense, automotive, franchise, products, data, technology, analysts, and analytics. Regulatory DataCorp, Inc. was founded in 2002 and is headquartered in King of Prussia, Pennsylvania.</v>
      </c>
      <c r="F70" s="1">
        <f>SUMIFS('Input - target event report'!H:H,'Input - target event report'!B:B,B70,'Input - target event report'!D:D, "Private Investment")</f>
        <v>0</v>
      </c>
      <c r="G70" s="6" t="str">
        <f>IF(I70&lt;2, "N/A", (_xlfn.MAXIFS('Input - target event report'!E:E,'Input - target event report'!B:B,B:B,'Input - target event report'!D:D,"Private Investment")-_xlfn.MINIFS('Input - target event report'!E:E,'Input - target event report'!B:B,B:B,'Input - target event report'!D:D,"Private Investment"))/(I70-1))</f>
        <v>N/A</v>
      </c>
      <c r="H70" s="5" t="str">
        <f ca="1">IF(_xlfn.MAXIFS('Input - target event report'!E:E,'Input - target event report'!B:B,B:B,'Input - target event report'!D:D,"Private Investment") = 0, "N/A", TODAY() - _xlfn.MAXIFS('Input - target event report'!E:E,'Input - target event report'!B:B,B:B,'Input - target event report'!D:D,"Private Investment"))</f>
        <v>N/A</v>
      </c>
      <c r="I70" s="6">
        <f>COUNTIFS('Input - target event report'!B:B,B70,'Input - target event report'!D:D, "Private Investment")</f>
        <v>0</v>
      </c>
      <c r="J70">
        <f>INDEX('Input - companies list'!$1:$10000,MATCH(B70,'Input - companies list'!B:B,0),MATCH("Flow",'Input - companies list'!$1:$1,0 ))</f>
        <v>2.1931484730323002E-3</v>
      </c>
      <c r="K70">
        <f>INDEX('Input - companies list'!$1:$10000,MATCH(B70,'Input - companies list'!B:B,0),MATCH("Inter-Cluster Connectivity",'Input - companies list'!$1:$1,0 ))</f>
        <v>0</v>
      </c>
      <c r="L70" s="11">
        <f t="shared" si="9"/>
        <v>0</v>
      </c>
      <c r="M70" s="11">
        <f t="shared" si="10"/>
        <v>0</v>
      </c>
      <c r="N70" s="11">
        <f t="shared" ca="1" si="11"/>
        <v>0</v>
      </c>
      <c r="O70" s="11">
        <f t="shared" si="12"/>
        <v>0</v>
      </c>
      <c r="P70" s="11">
        <f t="shared" si="13"/>
        <v>0.16500000000000004</v>
      </c>
      <c r="Q70" s="11">
        <f t="shared" si="14"/>
        <v>0</v>
      </c>
      <c r="R70" s="11">
        <f t="shared" ca="1" si="15"/>
        <v>1.6500000000000004E-2</v>
      </c>
    </row>
    <row r="71" spans="1:18" x14ac:dyDescent="0.2">
      <c r="A71" s="14">
        <f t="shared" ca="1" si="8"/>
        <v>515</v>
      </c>
      <c r="B71" t="s">
        <v>4124</v>
      </c>
      <c r="C71" t="str">
        <f>VLOOKUP(B71,'Input - companies list'!B:L,2,FALSE)</f>
        <v>Transense Technologies plc</v>
      </c>
      <c r="D71" t="str">
        <f>VLOOKUP(B71,'Input - companies list'!B:L,11,FALSE)</f>
        <v>RFID, Cables, Asset Tracking</v>
      </c>
      <c r="E71" t="str">
        <f>VLOOKUP(B71,'Input - companies list'!B:E,4,FALSE)</f>
        <v>Transense Technologies plc develops, manufactures, and sells wireless, battery-less, and battery based sensor systems using surface acoustic wave technology primarily in the United Kingdom. It operates through two segments, Translogik and SAWsense. The company offers tire management solutions for the mining, commercial vehicle, and passenger car markets, which include wireless tire temperature and pressure monitoring systems, tread depths, and pressure and temperature data collection tools for truck, bus, and off-the-road vehicle tire inspections; and radio frequency identification tags, patches, and UHF readers for tires and general asset tracking. It also develops and markets sensor systems for measuring torque, temperature, and pressure for automotive, industrial, and motorsport markets. The company was founded in 1991 and is based in Bicester, the United Kingdom.</v>
      </c>
      <c r="F71" s="1">
        <f>SUMIFS('Input - target event report'!H:H,'Input - target event report'!B:B,B71,'Input - target event report'!D:D, "Private Investment")</f>
        <v>0</v>
      </c>
      <c r="G71" s="6" t="str">
        <f>IF(I71&lt;2, "N/A", (_xlfn.MAXIFS('Input - target event report'!E:E,'Input - target event report'!B:B,B:B,'Input - target event report'!D:D,"Private Investment")-_xlfn.MINIFS('Input - target event report'!E:E,'Input - target event report'!B:B,B:B,'Input - target event report'!D:D,"Private Investment"))/(I71-1))</f>
        <v>N/A</v>
      </c>
      <c r="H71" s="5" t="str">
        <f ca="1">IF(_xlfn.MAXIFS('Input - target event report'!E:E,'Input - target event report'!B:B,B:B,'Input - target event report'!D:D,"Private Investment") = 0, "N/A", TODAY() - _xlfn.MAXIFS('Input - target event report'!E:E,'Input - target event report'!B:B,B:B,'Input - target event report'!D:D,"Private Investment"))</f>
        <v>N/A</v>
      </c>
      <c r="I71" s="6">
        <f>COUNTIFS('Input - target event report'!B:B,B71,'Input - target event report'!D:D, "Private Investment")</f>
        <v>0</v>
      </c>
      <c r="J71">
        <f>INDEX('Input - companies list'!$1:$10000,MATCH(B71,'Input - companies list'!B:B,0),MATCH("Flow",'Input - companies list'!$1:$1,0 ))</f>
        <v>2.1899770711630998E-3</v>
      </c>
      <c r="K71">
        <f>INDEX('Input - companies list'!$1:$10000,MATCH(B71,'Input - companies list'!B:B,0),MATCH("Inter-Cluster Connectivity",'Input - companies list'!$1:$1,0 ))</f>
        <v>0</v>
      </c>
      <c r="L71" s="11">
        <f t="shared" si="9"/>
        <v>0</v>
      </c>
      <c r="M71" s="11">
        <f t="shared" si="10"/>
        <v>0</v>
      </c>
      <c r="N71" s="11">
        <f t="shared" ca="1" si="11"/>
        <v>0</v>
      </c>
      <c r="O71" s="11">
        <f t="shared" si="12"/>
        <v>0</v>
      </c>
      <c r="P71" s="11">
        <f t="shared" si="13"/>
        <v>0.16700000000000004</v>
      </c>
      <c r="Q71" s="11">
        <f t="shared" si="14"/>
        <v>0</v>
      </c>
      <c r="R71" s="11">
        <f t="shared" ca="1" si="15"/>
        <v>1.6700000000000003E-2</v>
      </c>
    </row>
    <row r="72" spans="1:18" x14ac:dyDescent="0.2">
      <c r="A72" s="14">
        <f t="shared" ca="1" si="8"/>
        <v>514</v>
      </c>
      <c r="B72" t="s">
        <v>4195</v>
      </c>
      <c r="C72" t="str">
        <f>VLOOKUP(B72,'Input - companies list'!B:L,2,FALSE)</f>
        <v>May Foundry &amp; Machine Company</v>
      </c>
      <c r="D72" t="str">
        <f>VLOOKUP(B72,'Input - companies list'!B:L,11,FALSE)</f>
        <v>Castings</v>
      </c>
      <c r="E72" t="str">
        <f>VLOOKUP(B72,'Input - companies list'!B:E,4,FALSE)</f>
        <v>May Foundry &amp; Machine Company operates a foundry and a machine shop that are engaged in molding, melting, and pouring castings. The companyÂ’s foundry produces castings and service various industries, such as mining, carbon and thermal material processing, food/agriculture, sugar and material processing, defense, water/pump, general manufacturing, and other process industries; offers various services, including new equipment, replacement parts, repair, and reconditioning of worn out equipment; and supplies new components for various pieces of equipment and systems. Its machine shop provides machine tools, and design and engineering services. The company was founded in 1912 and is based in Salt Lake City, Utah.</v>
      </c>
      <c r="F72" s="1">
        <f>SUMIFS('Input - target event report'!H:H,'Input - target event report'!B:B,B72,'Input - target event report'!D:D, "Private Investment")</f>
        <v>0</v>
      </c>
      <c r="G72" s="6" t="str">
        <f>IF(I72&lt;2, "N/A", (_xlfn.MAXIFS('Input - target event report'!E:E,'Input - target event report'!B:B,B:B,'Input - target event report'!D:D,"Private Investment")-_xlfn.MINIFS('Input - target event report'!E:E,'Input - target event report'!B:B,B:B,'Input - target event report'!D:D,"Private Investment"))/(I72-1))</f>
        <v>N/A</v>
      </c>
      <c r="H72" s="5" t="str">
        <f ca="1">IF(_xlfn.MAXIFS('Input - target event report'!E:E,'Input - target event report'!B:B,B:B,'Input - target event report'!D:D,"Private Investment") = 0, "N/A", TODAY() - _xlfn.MAXIFS('Input - target event report'!E:E,'Input - target event report'!B:B,B:B,'Input - target event report'!D:D,"Private Investment"))</f>
        <v>N/A</v>
      </c>
      <c r="I72" s="6">
        <f>COUNTIFS('Input - target event report'!B:B,B72,'Input - target event report'!D:D, "Private Investment")</f>
        <v>0</v>
      </c>
      <c r="J72">
        <f>INDEX('Input - companies list'!$1:$10000,MATCH(B72,'Input - companies list'!B:B,0),MATCH("Flow",'Input - companies list'!$1:$1,0 ))</f>
        <v>2.1625875167448302E-3</v>
      </c>
      <c r="K72">
        <f>INDEX('Input - companies list'!$1:$10000,MATCH(B72,'Input - companies list'!B:B,0),MATCH("Inter-Cluster Connectivity",'Input - companies list'!$1:$1,0 ))</f>
        <v>0</v>
      </c>
      <c r="L72" s="11">
        <f t="shared" si="9"/>
        <v>0</v>
      </c>
      <c r="M72" s="11">
        <f t="shared" si="10"/>
        <v>0</v>
      </c>
      <c r="N72" s="11">
        <f t="shared" ca="1" si="11"/>
        <v>0</v>
      </c>
      <c r="O72" s="11">
        <f t="shared" si="12"/>
        <v>0</v>
      </c>
      <c r="P72" s="11">
        <f t="shared" si="13"/>
        <v>0.17400000000000004</v>
      </c>
      <c r="Q72" s="11">
        <f t="shared" si="14"/>
        <v>0</v>
      </c>
      <c r="R72" s="11">
        <f t="shared" ca="1" si="15"/>
        <v>1.7400000000000006E-2</v>
      </c>
    </row>
    <row r="73" spans="1:18" x14ac:dyDescent="0.2">
      <c r="A73" s="14">
        <f t="shared" ca="1" si="8"/>
        <v>513</v>
      </c>
      <c r="B73" t="s">
        <v>1419</v>
      </c>
      <c r="C73" t="str">
        <f>VLOOKUP(B73,'Input - companies list'!B:L,2,FALSE)</f>
        <v>Coasin Chile S.A.</v>
      </c>
      <c r="D73" t="str">
        <f>VLOOKUP(B73,'Input - companies list'!B:L,11,FALSE)</f>
        <v>RFID, Cables, Asset Tracking</v>
      </c>
      <c r="E73" t="str">
        <f>VLOOKUP(B73,'Input - companies list'!B:E,4,FALSE)</f>
        <v>Coasin Chile S.A., through its subsidiaries, provides information and communication technology outsourcing services and solutions. It offers data center and virtualization, and desktop virtualization solutions; mobility solutions, which include mobile sales platform solutions, logistics management systems for stores, and mobility solutions for service/utility companies; information security information security solutions, including identification, people management, and logical access solutions; and unified collaboration and communication products and services. The company also provides traceability and asset management solutions; communication solutions, which include connectivity, corporate wireless, IP MPLS backbone, corporate Internet platform, and optical network solutions; retail solutions, such as multiservice kiosk, POS/self checkout/vending machine, store software platform, retailer software, centralized management, POS for secure payment, digital signage, RFID, and warehouse management system solutions; and technological solutions for banking and finance sectors. In addition, it offers clinical healthcare procedure consulting, clinical and hospital sterilization system, clinical software, and laboratory information system solutions; monitoring and management solutions for mining facilities; wireless operator, last mile, and Internet operator platform solutions for telecommunication operators; and consulting/development/business process control solutions; and business process consulting, and business process enabling technology solutions. In addition, it offers professional, business service management, and operational and technological support services; and information technology strategy and performance, business process outsourcing, software development, on demand and custom service, and project orchestration consulting services. Coasin Chile S.A. was founded in 1966 and is based in Las Condes, Chile. It has subsidiary locations in Argentina and Peru.</v>
      </c>
      <c r="F73" s="1">
        <f>SUMIFS('Input - target event report'!H:H,'Input - target event report'!B:B,B73,'Input - target event report'!D:D, "Private Investment")</f>
        <v>0</v>
      </c>
      <c r="G73" s="6" t="str">
        <f>IF(I73&lt;2, "N/A", (_xlfn.MAXIFS('Input - target event report'!E:E,'Input - target event report'!B:B,B:B,'Input - target event report'!D:D,"Private Investment")-_xlfn.MINIFS('Input - target event report'!E:E,'Input - target event report'!B:B,B:B,'Input - target event report'!D:D,"Private Investment"))/(I73-1))</f>
        <v>N/A</v>
      </c>
      <c r="H73" s="5" t="str">
        <f ca="1">IF(_xlfn.MAXIFS('Input - target event report'!E:E,'Input - target event report'!B:B,B:B,'Input - target event report'!D:D,"Private Investment") = 0, "N/A", TODAY() - _xlfn.MAXIFS('Input - target event report'!E:E,'Input - target event report'!B:B,B:B,'Input - target event report'!D:D,"Private Investment"))</f>
        <v>N/A</v>
      </c>
      <c r="I73" s="6">
        <f>COUNTIFS('Input - target event report'!B:B,B73,'Input - target event report'!D:D, "Private Investment")</f>
        <v>0</v>
      </c>
      <c r="J73">
        <f>INDEX('Input - companies list'!$1:$10000,MATCH(B73,'Input - companies list'!B:B,0),MATCH("Flow",'Input - companies list'!$1:$1,0 ))</f>
        <v>2.1549063047208001E-3</v>
      </c>
      <c r="K73">
        <f>INDEX('Input - companies list'!$1:$10000,MATCH(B73,'Input - companies list'!B:B,0),MATCH("Inter-Cluster Connectivity",'Input - companies list'!$1:$1,0 ))</f>
        <v>0</v>
      </c>
      <c r="L73" s="11">
        <f t="shared" si="9"/>
        <v>0</v>
      </c>
      <c r="M73" s="11">
        <f t="shared" si="10"/>
        <v>0</v>
      </c>
      <c r="N73" s="11">
        <f t="shared" ca="1" si="11"/>
        <v>0</v>
      </c>
      <c r="O73" s="11">
        <f t="shared" si="12"/>
        <v>0</v>
      </c>
      <c r="P73" s="11">
        <f t="shared" si="13"/>
        <v>0.17600000000000005</v>
      </c>
      <c r="Q73" s="11">
        <f t="shared" si="14"/>
        <v>0</v>
      </c>
      <c r="R73" s="11">
        <f t="shared" ca="1" si="15"/>
        <v>1.7600000000000005E-2</v>
      </c>
    </row>
    <row r="74" spans="1:18" x14ac:dyDescent="0.2">
      <c r="A74" s="14">
        <f t="shared" ca="1" si="8"/>
        <v>512</v>
      </c>
      <c r="B74" t="s">
        <v>2492</v>
      </c>
      <c r="C74" t="str">
        <f>VLOOKUP(B74,'Input - companies list'!B:L,2,FALSE)</f>
        <v>Trimex Minerals Private Limited</v>
      </c>
      <c r="D74" t="str">
        <f>VLOOKUP(B74,'Input - companies list'!B:L,11,FALSE)</f>
        <v>Advanced Materials &amp; Coatings</v>
      </c>
      <c r="E74" t="str">
        <f>VLOOKUP(B74,'Input - companies list'!B:E,4,FALSE)</f>
        <v>Trimex Minerals Private Limited owns and operates mineral mines in India to produce industrial minerals. Its products include iron ore as a raw material for steel, feldspar for ceramic applications, potash feldspar, and barite that is used as a heavy additive in oil well drilling mud. It exports its industrial minerals to manufacturing companies worldwide. The company caters to steel, ceramic, glass, mud drilling, and refractory industries. Trimex Minerals was incorporated in 1991 and is based in Chennai, India.</v>
      </c>
      <c r="F74" s="1">
        <f>SUMIFS('Input - target event report'!H:H,'Input - target event report'!B:B,B74,'Input - target event report'!D:D, "Private Investment")</f>
        <v>0</v>
      </c>
      <c r="G74" s="6" t="str">
        <f>IF(I74&lt;2, "N/A", (_xlfn.MAXIFS('Input - target event report'!E:E,'Input - target event report'!B:B,B:B,'Input - target event report'!D:D,"Private Investment")-_xlfn.MINIFS('Input - target event report'!E:E,'Input - target event report'!B:B,B:B,'Input - target event report'!D:D,"Private Investment"))/(I74-1))</f>
        <v>N/A</v>
      </c>
      <c r="H74" s="5" t="str">
        <f ca="1">IF(_xlfn.MAXIFS('Input - target event report'!E:E,'Input - target event report'!B:B,B:B,'Input - target event report'!D:D,"Private Investment") = 0, "N/A", TODAY() - _xlfn.MAXIFS('Input - target event report'!E:E,'Input - target event report'!B:B,B:B,'Input - target event report'!D:D,"Private Investment"))</f>
        <v>N/A</v>
      </c>
      <c r="I74" s="6">
        <f>COUNTIFS('Input - target event report'!B:B,B74,'Input - target event report'!D:D, "Private Investment")</f>
        <v>0</v>
      </c>
      <c r="J74">
        <f>INDEX('Input - companies list'!$1:$10000,MATCH(B74,'Input - companies list'!B:B,0),MATCH("Flow",'Input - companies list'!$1:$1,0 ))</f>
        <v>2.1541185869495701E-3</v>
      </c>
      <c r="K74">
        <f>INDEX('Input - companies list'!$1:$10000,MATCH(B74,'Input - companies list'!B:B,0),MATCH("Inter-Cluster Connectivity",'Input - companies list'!$1:$1,0 ))</f>
        <v>0</v>
      </c>
      <c r="L74" s="11">
        <f t="shared" si="9"/>
        <v>0</v>
      </c>
      <c r="M74" s="11">
        <f t="shared" si="10"/>
        <v>0</v>
      </c>
      <c r="N74" s="11">
        <f t="shared" ca="1" si="11"/>
        <v>0</v>
      </c>
      <c r="O74" s="11">
        <f t="shared" si="12"/>
        <v>0</v>
      </c>
      <c r="P74" s="11">
        <f t="shared" si="13"/>
        <v>0.17700000000000005</v>
      </c>
      <c r="Q74" s="11">
        <f t="shared" si="14"/>
        <v>0</v>
      </c>
      <c r="R74" s="11">
        <f t="shared" ca="1" si="15"/>
        <v>1.7700000000000004E-2</v>
      </c>
    </row>
    <row r="75" spans="1:18" x14ac:dyDescent="0.2">
      <c r="A75" s="14">
        <f t="shared" ca="1" si="8"/>
        <v>511</v>
      </c>
      <c r="B75" t="s">
        <v>4105</v>
      </c>
      <c r="C75" t="str">
        <f>VLOOKUP(B75,'Input - companies list'!B:L,2,FALSE)</f>
        <v>DNA2.0, Inc.</v>
      </c>
      <c r="D75" t="str">
        <f>VLOOKUP(B75,'Input - companies list'!B:L,11,FALSE)</f>
        <v>Mining Ops &amp; Analytics</v>
      </c>
      <c r="E75" t="str">
        <f>VLOOKUP(B75,'Input - companies list'!B:E,4,FALSE)</f>
        <v>DNA2.0, Inc., a synthetic biology company, provides gene synthesis and bioengineering solutions worldwide. It offers synthetic genes for academia, government and the pharmaceutical, chemical, agricultural, and biotechnology industries. Its solutions include Gene Designer Software that captures the entire gene design process in an application; gene optimization; gene synthesis; expression vectors genes for protein expression; and protein engineering. The company was founded in 2003 and is based in Menlo Park, California.</v>
      </c>
      <c r="F75" s="1">
        <f>SUMIFS('Input - target event report'!H:H,'Input - target event report'!B:B,B75,'Input - target event report'!D:D, "Private Investment")</f>
        <v>0</v>
      </c>
      <c r="G75" s="6" t="str">
        <f>IF(I75&lt;2, "N/A", (_xlfn.MAXIFS('Input - target event report'!E:E,'Input - target event report'!B:B,B:B,'Input - target event report'!D:D,"Private Investment")-_xlfn.MINIFS('Input - target event report'!E:E,'Input - target event report'!B:B,B:B,'Input - target event report'!D:D,"Private Investment"))/(I75-1))</f>
        <v>N/A</v>
      </c>
      <c r="H75" s="5" t="str">
        <f ca="1">IF(_xlfn.MAXIFS('Input - target event report'!E:E,'Input - target event report'!B:B,B:B,'Input - target event report'!D:D,"Private Investment") = 0, "N/A", TODAY() - _xlfn.MAXIFS('Input - target event report'!E:E,'Input - target event report'!B:B,B:B,'Input - target event report'!D:D,"Private Investment"))</f>
        <v>N/A</v>
      </c>
      <c r="I75" s="6">
        <f>COUNTIFS('Input - target event report'!B:B,B75,'Input - target event report'!D:D, "Private Investment")</f>
        <v>0</v>
      </c>
      <c r="J75">
        <f>INDEX('Input - companies list'!$1:$10000,MATCH(B75,'Input - companies list'!B:B,0),MATCH("Flow",'Input - companies list'!$1:$1,0 ))</f>
        <v>2.14901628524417E-3</v>
      </c>
      <c r="K75">
        <f>INDEX('Input - companies list'!$1:$10000,MATCH(B75,'Input - companies list'!B:B,0),MATCH("Inter-Cluster Connectivity",'Input - companies list'!$1:$1,0 ))</f>
        <v>0</v>
      </c>
      <c r="L75" s="11">
        <f t="shared" si="9"/>
        <v>0</v>
      </c>
      <c r="M75" s="11">
        <f t="shared" si="10"/>
        <v>0</v>
      </c>
      <c r="N75" s="11">
        <f t="shared" ca="1" si="11"/>
        <v>0</v>
      </c>
      <c r="O75" s="11">
        <f t="shared" si="12"/>
        <v>0</v>
      </c>
      <c r="P75" s="11">
        <f t="shared" si="13"/>
        <v>0.17900000000000005</v>
      </c>
      <c r="Q75" s="11">
        <f t="shared" si="14"/>
        <v>0</v>
      </c>
      <c r="R75" s="11">
        <f t="shared" ca="1" si="15"/>
        <v>1.7900000000000006E-2</v>
      </c>
    </row>
    <row r="76" spans="1:18" x14ac:dyDescent="0.2">
      <c r="A76" s="14">
        <f t="shared" ca="1" si="8"/>
        <v>510</v>
      </c>
      <c r="B76" t="s">
        <v>61</v>
      </c>
      <c r="C76" t="str">
        <f>VLOOKUP(B76,'Input - companies list'!B:L,2,FALSE)</f>
        <v>Huron Geomatics Inc.</v>
      </c>
      <c r="D76" t="str">
        <f>VLOOKUP(B76,'Input - companies list'!B:L,11,FALSE)</f>
        <v>Aerial Surveying, Drones</v>
      </c>
      <c r="E76" t="str">
        <f>VLOOKUP(B76,'Input - companies list'!B:E,4,FALSE)</f>
        <v>Huron Geomatics Inc. provides GIS, systems integration, data collection/conversion, application support, project management, IT consulting, data analysis, and training services in Canada and internationally. It offers mobile light detection and ranging mapping services for road and right of way asset inventory, traffic sign retroreflectivity analysis, vegetation encroachment, road roughness and surface distress reporting, road pre-construction and as-built survey, intersection safety inspection, urban planning visibility analysis, and building and terrain 3D modeling; electric, telecom, and renewable utility; engineering; and land surveying applications. The company also provides 3D laser scanning services for precise 3D interior/exterior as-built, building information systems, stockpiles volume calculation, facades inspection, deformation monitoring, construction progress monitoring, reverse engineering, manufacturing documentation, and quality control applications. In addition, it offers unmanned aerial vehicle aerial mapping services for high resolution aerial mapping, 3D topographic survey, land management and visualization infrastructure mapping, digital surface model, volumetric surveying and calculation, quarry/mine surveying, landfill surveying, construction progress, environmental management, and wildlife counting surveying applications. Further, the company provides GPS/GIS mapping services for high-density urban asset mapping and inventory, underground asset mapping and inspection, as-built mapping of lines/cable installation, water network modeling, and other applications. The company was founded in 2002 and is based in Wingham, Canada. As of November 11, 2014, Huron Geomatics Inc. operates as a subsidiary of Oakville Enterprises Corporation.</v>
      </c>
      <c r="F76" s="1">
        <f>SUMIFS('Input - target event report'!H:H,'Input - target event report'!B:B,B76,'Input - target event report'!D:D, "Private Investment")</f>
        <v>0</v>
      </c>
      <c r="G76" s="6" t="str">
        <f>IF(I76&lt;2, "N/A", (_xlfn.MAXIFS('Input - target event report'!E:E,'Input - target event report'!B:B,B:B,'Input - target event report'!D:D,"Private Investment")-_xlfn.MINIFS('Input - target event report'!E:E,'Input - target event report'!B:B,B:B,'Input - target event report'!D:D,"Private Investment"))/(I76-1))</f>
        <v>N/A</v>
      </c>
      <c r="H76" s="5" t="str">
        <f ca="1">IF(_xlfn.MAXIFS('Input - target event report'!E:E,'Input - target event report'!B:B,B:B,'Input - target event report'!D:D,"Private Investment") = 0, "N/A", TODAY() - _xlfn.MAXIFS('Input - target event report'!E:E,'Input - target event report'!B:B,B:B,'Input - target event report'!D:D,"Private Investment"))</f>
        <v>N/A</v>
      </c>
      <c r="I76" s="6">
        <f>COUNTIFS('Input - target event report'!B:B,B76,'Input - target event report'!D:D, "Private Investment")</f>
        <v>0</v>
      </c>
      <c r="J76">
        <f>INDEX('Input - companies list'!$1:$10000,MATCH(B76,'Input - companies list'!B:B,0),MATCH("Flow",'Input - companies list'!$1:$1,0 ))</f>
        <v>2.1463255768624798E-3</v>
      </c>
      <c r="K76">
        <f>INDEX('Input - companies list'!$1:$10000,MATCH(B76,'Input - companies list'!B:B,0),MATCH("Inter-Cluster Connectivity",'Input - companies list'!$1:$1,0 ))</f>
        <v>0</v>
      </c>
      <c r="L76" s="11">
        <f t="shared" si="9"/>
        <v>0</v>
      </c>
      <c r="M76" s="11">
        <f t="shared" si="10"/>
        <v>0</v>
      </c>
      <c r="N76" s="11">
        <f t="shared" ca="1" si="11"/>
        <v>0</v>
      </c>
      <c r="O76" s="11">
        <f t="shared" si="12"/>
        <v>0</v>
      </c>
      <c r="P76" s="11">
        <f t="shared" si="13"/>
        <v>0.18100000000000005</v>
      </c>
      <c r="Q76" s="11">
        <f t="shared" si="14"/>
        <v>0</v>
      </c>
      <c r="R76" s="11">
        <f t="shared" ca="1" si="15"/>
        <v>1.8100000000000005E-2</v>
      </c>
    </row>
    <row r="77" spans="1:18" x14ac:dyDescent="0.2">
      <c r="A77" s="14">
        <f t="shared" ca="1" si="8"/>
        <v>509</v>
      </c>
      <c r="B77" t="s">
        <v>145</v>
      </c>
      <c r="C77" t="str">
        <f>VLOOKUP(B77,'Input - companies list'!B:L,2,FALSE)</f>
        <v>Source Security &amp; Investigations, Inc.</v>
      </c>
      <c r="D77" t="str">
        <f>VLOOKUP(B77,'Input - companies list'!B:L,11,FALSE)</f>
        <v>Remote Monitoring</v>
      </c>
      <c r="E77" t="str">
        <f>VLOOKUP(B77,'Input - companies list'!B:E,4,FALSE)</f>
        <v>Source Security &amp; Investigations, Inc. provides security services in Canada and internationally. It offers personal (VIP) security services, such as escort/full fleet of uniformed security, threat and geographic assessment, and offender profiling services; and industrial security services ranging from uniformed guard services to mobile patrol, advanced surveillance systems, crisis management, and response services for oil and gas, construction, manufacturing, mining, and transportation industries. The company also provides event security services ranging from pre-event strategy meetings with promoters and entertainment management services to post-event watch, as well as tour security services for bands, artists, VIPs, and celebrities; uniformed guard services; and private investigation services ranging from corporate crime and insurance fraud to missing persons and matrimonial investigation services. In addition, it offers employee screening services, including relevant reports on a potential/current employeeÂ’s legal, financial, and academic background; and services ranging from corporate background profiles to polygraph tests, and corporate and personal investigations. Further, the company provides corporate technology security services, such as installation and monitoring services for closed-circuit television (CCTV), access control systems (including keyless entry), intrusion detection systems, energy management monitoring, remote monitoring and surveillance, and other products. It also sells duty bags, patrol bags, guardian duty gears, evidence memo book covers, pro-notes evidence memo books, footwear, 2 way radios, expandable steel batons, and tactical slingshot knives online. The company was founded in 2002 and is based in Dartmouth, Canada with additional offices in Canada. As of November 8, 2016, Source Security &amp; Investigations, Inc. operates as a subsidiary of Allied Universal.</v>
      </c>
      <c r="F77" s="1">
        <f>SUMIFS('Input - target event report'!H:H,'Input - target event report'!B:B,B77,'Input - target event report'!D:D, "Private Investment")</f>
        <v>0</v>
      </c>
      <c r="G77" s="6" t="str">
        <f>IF(I77&lt;2, "N/A", (_xlfn.MAXIFS('Input - target event report'!E:E,'Input - target event report'!B:B,B:B,'Input - target event report'!D:D,"Private Investment")-_xlfn.MINIFS('Input - target event report'!E:E,'Input - target event report'!B:B,B:B,'Input - target event report'!D:D,"Private Investment"))/(I77-1))</f>
        <v>N/A</v>
      </c>
      <c r="H77" s="5" t="str">
        <f ca="1">IF(_xlfn.MAXIFS('Input - target event report'!E:E,'Input - target event report'!B:B,B:B,'Input - target event report'!D:D,"Private Investment") = 0, "N/A", TODAY() - _xlfn.MAXIFS('Input - target event report'!E:E,'Input - target event report'!B:B,B:B,'Input - target event report'!D:D,"Private Investment"))</f>
        <v>N/A</v>
      </c>
      <c r="I77" s="6">
        <f>COUNTIFS('Input - target event report'!B:B,B77,'Input - target event report'!D:D, "Private Investment")</f>
        <v>0</v>
      </c>
      <c r="J77">
        <f>INDEX('Input - companies list'!$1:$10000,MATCH(B77,'Input - companies list'!B:B,0),MATCH("Flow",'Input - companies list'!$1:$1,0 ))</f>
        <v>2.0949551070769401E-3</v>
      </c>
      <c r="K77">
        <f>INDEX('Input - companies list'!$1:$10000,MATCH(B77,'Input - companies list'!B:B,0),MATCH("Inter-Cluster Connectivity",'Input - companies list'!$1:$1,0 ))</f>
        <v>0</v>
      </c>
      <c r="L77" s="11">
        <f t="shared" si="9"/>
        <v>0</v>
      </c>
      <c r="M77" s="11">
        <f t="shared" si="10"/>
        <v>0</v>
      </c>
      <c r="N77" s="11">
        <f t="shared" ca="1" si="11"/>
        <v>0</v>
      </c>
      <c r="O77" s="11">
        <f t="shared" si="12"/>
        <v>0</v>
      </c>
      <c r="P77" s="11">
        <f t="shared" si="13"/>
        <v>0.18799999999999994</v>
      </c>
      <c r="Q77" s="11">
        <f t="shared" si="14"/>
        <v>0</v>
      </c>
      <c r="R77" s="11">
        <f t="shared" ca="1" si="15"/>
        <v>1.8799999999999997E-2</v>
      </c>
    </row>
    <row r="78" spans="1:18" x14ac:dyDescent="0.2">
      <c r="A78" s="14">
        <f t="shared" ca="1" si="8"/>
        <v>508</v>
      </c>
      <c r="B78" t="s">
        <v>505</v>
      </c>
      <c r="C78" t="str">
        <f>VLOOKUP(B78,'Input - companies list'!B:L,2,FALSE)</f>
        <v>Kitenga Inc.</v>
      </c>
      <c r="D78" t="str">
        <f>VLOOKUP(B78,'Input - companies list'!B:L,11,FALSE)</f>
        <v>Cloud, IoT, Predictive Analytics</v>
      </c>
      <c r="E78" t="str">
        <f>VLOOKUP(B78,'Input - companies list'!B:E,4,FALSE)</f>
        <v>Kitenga Inc. provides content mining and analytics solutions for enterprises in the United States. The company offers ZettaVox, an enterprise-ready workflow management system for cluster and cloud-scale computing tasks that involve content mining; and ZettaSearch, which enables advanced search combined with analytics for next-generation search experiences. It serves financial services, media and publishing, retail, insurance, telecom, advertising, scientific research, legal, life sciences, and product development industries, as well as public utilities and government agencies. The company was founded in 2003 and is based in Santa Clara, California. As per the transaction announced on October 23, 2012, Kitenga Inc. operates as a subsidiary of Quest Software Inc.</v>
      </c>
      <c r="F78" s="1">
        <f>SUMIFS('Input - target event report'!H:H,'Input - target event report'!B:B,B78,'Input - target event report'!D:D, "Private Investment")</f>
        <v>0</v>
      </c>
      <c r="G78" s="6" t="str">
        <f>IF(I78&lt;2, "N/A", (_xlfn.MAXIFS('Input - target event report'!E:E,'Input - target event report'!B:B,B:B,'Input - target event report'!D:D,"Private Investment")-_xlfn.MINIFS('Input - target event report'!E:E,'Input - target event report'!B:B,B:B,'Input - target event report'!D:D,"Private Investment"))/(I78-1))</f>
        <v>N/A</v>
      </c>
      <c r="H78" s="5" t="str">
        <f ca="1">IF(_xlfn.MAXIFS('Input - target event report'!E:E,'Input - target event report'!B:B,B:B,'Input - target event report'!D:D,"Private Investment") = 0, "N/A", TODAY() - _xlfn.MAXIFS('Input - target event report'!E:E,'Input - target event report'!B:B,B:B,'Input - target event report'!D:D,"Private Investment"))</f>
        <v>N/A</v>
      </c>
      <c r="I78" s="6">
        <f>COUNTIFS('Input - target event report'!B:B,B78,'Input - target event report'!D:D, "Private Investment")</f>
        <v>0</v>
      </c>
      <c r="J78">
        <f>INDEX('Input - companies list'!$1:$10000,MATCH(B78,'Input - companies list'!B:B,0),MATCH("Flow",'Input - companies list'!$1:$1,0 ))</f>
        <v>2.0313323905335398E-3</v>
      </c>
      <c r="K78">
        <f>INDEX('Input - companies list'!$1:$10000,MATCH(B78,'Input - companies list'!B:B,0),MATCH("Inter-Cluster Connectivity",'Input - companies list'!$1:$1,0 ))</f>
        <v>0</v>
      </c>
      <c r="L78" s="11">
        <f t="shared" si="9"/>
        <v>0</v>
      </c>
      <c r="M78" s="11">
        <f t="shared" si="10"/>
        <v>0</v>
      </c>
      <c r="N78" s="11">
        <f t="shared" ca="1" si="11"/>
        <v>0</v>
      </c>
      <c r="O78" s="11">
        <f t="shared" si="12"/>
        <v>0</v>
      </c>
      <c r="P78" s="11">
        <f t="shared" si="13"/>
        <v>0.19599999999999995</v>
      </c>
      <c r="Q78" s="11">
        <f t="shared" si="14"/>
        <v>0</v>
      </c>
      <c r="R78" s="11">
        <f t="shared" ca="1" si="15"/>
        <v>1.9599999999999996E-2</v>
      </c>
    </row>
    <row r="79" spans="1:18" x14ac:dyDescent="0.2">
      <c r="A79" s="14">
        <f t="shared" ca="1" si="8"/>
        <v>507</v>
      </c>
      <c r="B79" t="s">
        <v>1802</v>
      </c>
      <c r="C79" t="str">
        <f>VLOOKUP(B79,'Input - companies list'!B:L,2,FALSE)</f>
        <v>Quantec Geoscience Ltd.</v>
      </c>
      <c r="D79" t="str">
        <f>VLOOKUP(B79,'Input - companies list'!B:L,11,FALSE)</f>
        <v>Geological Surveying, Remote Sensing</v>
      </c>
      <c r="E79" t="str">
        <f>VLOOKUP(B79,'Input - companies list'!B:E,4,FALSE)</f>
        <v>Quantec Geoscience Ltd. provides ground geophysical services to mineral, oil and gas, and geothermal exploration industries. It offers data acquisition, processing, inversion, interpretation, consulting, survey execution, and other survey related and geophysical services. The company was founded in 1986 and is based in Toronto, Canada. It has additional offices in Canada, Argentina, Australia, Barbados, Chile, Mexico, Peru, and the United States.</v>
      </c>
      <c r="F79" s="1">
        <f>SUMIFS('Input - target event report'!H:H,'Input - target event report'!B:B,B79,'Input - target event report'!D:D, "Private Investment")</f>
        <v>0</v>
      </c>
      <c r="G79" s="6" t="str">
        <f>IF(I79&lt;2, "N/A", (_xlfn.MAXIFS('Input - target event report'!E:E,'Input - target event report'!B:B,B:B,'Input - target event report'!D:D,"Private Investment")-_xlfn.MINIFS('Input - target event report'!E:E,'Input - target event report'!B:B,B:B,'Input - target event report'!D:D,"Private Investment"))/(I79-1))</f>
        <v>N/A</v>
      </c>
      <c r="H79" s="5" t="str">
        <f ca="1">IF(_xlfn.MAXIFS('Input - target event report'!E:E,'Input - target event report'!B:B,B:B,'Input - target event report'!D:D,"Private Investment") = 0, "N/A", TODAY() - _xlfn.MAXIFS('Input - target event report'!E:E,'Input - target event report'!B:B,B:B,'Input - target event report'!D:D,"Private Investment"))</f>
        <v>N/A</v>
      </c>
      <c r="I79" s="6">
        <f>COUNTIFS('Input - target event report'!B:B,B79,'Input - target event report'!D:D, "Private Investment")</f>
        <v>0</v>
      </c>
      <c r="J79">
        <f>INDEX('Input - companies list'!$1:$10000,MATCH(B79,'Input - companies list'!B:B,0),MATCH("Flow",'Input - companies list'!$1:$1,0 ))</f>
        <v>2.0169345345168602E-3</v>
      </c>
      <c r="K79">
        <f>INDEX('Input - companies list'!$1:$10000,MATCH(B79,'Input - companies list'!B:B,0),MATCH("Inter-Cluster Connectivity",'Input - companies list'!$1:$1,0 ))</f>
        <v>0</v>
      </c>
      <c r="L79" s="11">
        <f t="shared" si="9"/>
        <v>0</v>
      </c>
      <c r="M79" s="11">
        <f t="shared" si="10"/>
        <v>0</v>
      </c>
      <c r="N79" s="11">
        <f t="shared" ca="1" si="11"/>
        <v>0</v>
      </c>
      <c r="O79" s="11">
        <f t="shared" si="12"/>
        <v>0</v>
      </c>
      <c r="P79" s="11">
        <f t="shared" si="13"/>
        <v>0.19999999999999996</v>
      </c>
      <c r="Q79" s="11">
        <f t="shared" si="14"/>
        <v>0</v>
      </c>
      <c r="R79" s="11">
        <f t="shared" ca="1" si="15"/>
        <v>1.9999999999999997E-2</v>
      </c>
    </row>
    <row r="80" spans="1:18" x14ac:dyDescent="0.2">
      <c r="A80" s="14">
        <f t="shared" ca="1" si="8"/>
        <v>506</v>
      </c>
      <c r="B80" t="s">
        <v>2645</v>
      </c>
      <c r="C80" t="str">
        <f>VLOOKUP(B80,'Input - companies list'!B:L,2,FALSE)</f>
        <v>TOMRA Sorting Solutions AS</v>
      </c>
      <c r="D80" t="str">
        <f>VLOOKUP(B80,'Input - companies list'!B:L,11,FALSE)</f>
        <v>Advanced Materials &amp; Coatings</v>
      </c>
      <c r="E80" t="str">
        <f>VLOOKUP(B80,'Input - companies list'!B:E,4,FALSE)</f>
        <v>TOMRA Sorting Solutions AS develops, manufactures, and supplies sensor-based sorting equipment for waste and metal recycling, food, mining, and other industries in Norway and internationally. The company offers sensor-based food sorting machines and food processing technology for fresh and processed food industries; steam peeling equipment for peeling potatoes, carrots, sweet potatoes, red beets, celeriac, swedes, pumpkins, peppers, and chilies; a range of analysis equipment for the food industry specifically targeting French fries and peeled potatoes, as well as small trim, diced, and ground meat; and food processing lines for French fries, snacks and chips, vegetables, and flakes. It also provides sensor-based sorting technology for various applications, including sorting of mixed municipal waste, paper, mixed packaging, and diverse plastics, as well as recovering wire, copper, or aluminum from car shredding operations. In addition, the company offers a range of advanced recognition technologies/sensor-based sorters that recognize ores, such as diamond, gold, limestone, or coal; and sensor-based sorting and processing technology for the tobacco industry. Further, it offers services that include maintenance and service, repairs and spare parts, training programs, and upgrades. TOMRA Sorting Solutions AS was formerly known as Titech AS. The company was founded in 1993 and is based in Asker, Norway. It has recycling equipment testing centers in Koblenz, Germany; Seoul, South Korea; Xiamen, China; Buffalo, New York; and Moriyama, Japan. The company also has mining technology testing centers in Hamburg Germany; Sydney, Australia; Johannesburg, South Africa; and Moscow, Russian Federation, as well as tobacco testing centers in Leuven, Belgium; Xiamen, China; Saitama, Japan; Sacramento, California; and Denver, Colorado. TOMRA Sorting Solutions AS operates as a subsidiary of Tomra Systems ASA.</v>
      </c>
      <c r="F80" s="1">
        <f>SUMIFS('Input - target event report'!H:H,'Input - target event report'!B:B,B80,'Input - target event report'!D:D, "Private Investment")</f>
        <v>0</v>
      </c>
      <c r="G80" s="6" t="str">
        <f>IF(I80&lt;2, "N/A", (_xlfn.MAXIFS('Input - target event report'!E:E,'Input - target event report'!B:B,B:B,'Input - target event report'!D:D,"Private Investment")-_xlfn.MINIFS('Input - target event report'!E:E,'Input - target event report'!B:B,B:B,'Input - target event report'!D:D,"Private Investment"))/(I80-1))</f>
        <v>N/A</v>
      </c>
      <c r="H80" s="5" t="str">
        <f ca="1">IF(_xlfn.MAXIFS('Input - target event report'!E:E,'Input - target event report'!B:B,B:B,'Input - target event report'!D:D,"Private Investment") = 0, "N/A", TODAY() - _xlfn.MAXIFS('Input - target event report'!E:E,'Input - target event report'!B:B,B:B,'Input - target event report'!D:D,"Private Investment"))</f>
        <v>N/A</v>
      </c>
      <c r="I80" s="6">
        <f>COUNTIFS('Input - target event report'!B:B,B80,'Input - target event report'!D:D, "Private Investment")</f>
        <v>0</v>
      </c>
      <c r="J80">
        <f>INDEX('Input - companies list'!$1:$10000,MATCH(B80,'Input - companies list'!B:B,0),MATCH("Flow",'Input - companies list'!$1:$1,0 ))</f>
        <v>2.0040748672723002E-3</v>
      </c>
      <c r="K80">
        <f>INDEX('Input - companies list'!$1:$10000,MATCH(B80,'Input - companies list'!B:B,0),MATCH("Inter-Cluster Connectivity",'Input - companies list'!$1:$1,0 ))</f>
        <v>0</v>
      </c>
      <c r="L80" s="11">
        <f t="shared" si="9"/>
        <v>0</v>
      </c>
      <c r="M80" s="11">
        <f t="shared" si="10"/>
        <v>0</v>
      </c>
      <c r="N80" s="11">
        <f t="shared" ca="1" si="11"/>
        <v>0</v>
      </c>
      <c r="O80" s="11">
        <f t="shared" si="12"/>
        <v>0</v>
      </c>
      <c r="P80" s="11">
        <f t="shared" si="13"/>
        <v>0.20299999999999996</v>
      </c>
      <c r="Q80" s="11">
        <f t="shared" si="14"/>
        <v>0</v>
      </c>
      <c r="R80" s="11">
        <f t="shared" ca="1" si="15"/>
        <v>2.0299999999999999E-2</v>
      </c>
    </row>
    <row r="81" spans="1:18" x14ac:dyDescent="0.2">
      <c r="A81" s="14">
        <f t="shared" ca="1" si="8"/>
        <v>505</v>
      </c>
      <c r="B81" t="s">
        <v>3026</v>
      </c>
      <c r="C81" t="str">
        <f>VLOOKUP(B81,'Input - companies list'!B:L,2,FALSE)</f>
        <v>Thrive Metrics</v>
      </c>
      <c r="D81" t="str">
        <f>VLOOKUP(B81,'Input - companies list'!B:L,11,FALSE)</f>
        <v>Mining Ops &amp; Analytics</v>
      </c>
      <c r="E81" t="str">
        <f>VLOOKUP(B81,'Input - companies list'!B:E,4,FALSE)</f>
        <v>Thrive Metrics develops enterprise data-analytics solution for measuring workforce productivity and engagement, corporate social networking behavior, and other related activities. The company is based in the United States.</v>
      </c>
      <c r="F81" s="1">
        <f>SUMIFS('Input - target event report'!H:H,'Input - target event report'!B:B,B81,'Input - target event report'!D:D, "Private Investment")</f>
        <v>0</v>
      </c>
      <c r="G81" s="6" t="str">
        <f>IF(I81&lt;2, "N/A", (_xlfn.MAXIFS('Input - target event report'!E:E,'Input - target event report'!B:B,B:B,'Input - target event report'!D:D,"Private Investment")-_xlfn.MINIFS('Input - target event report'!E:E,'Input - target event report'!B:B,B:B,'Input - target event report'!D:D,"Private Investment"))/(I81-1))</f>
        <v>N/A</v>
      </c>
      <c r="H81" s="5" t="str">
        <f ca="1">IF(_xlfn.MAXIFS('Input - target event report'!E:E,'Input - target event report'!B:B,B:B,'Input - target event report'!D:D,"Private Investment") = 0, "N/A", TODAY() - _xlfn.MAXIFS('Input - target event report'!E:E,'Input - target event report'!B:B,B:B,'Input - target event report'!D:D,"Private Investment"))</f>
        <v>N/A</v>
      </c>
      <c r="I81" s="6">
        <f>COUNTIFS('Input - target event report'!B:B,B81,'Input - target event report'!D:D, "Private Investment")</f>
        <v>0</v>
      </c>
      <c r="J81">
        <f>INDEX('Input - companies list'!$1:$10000,MATCH(B81,'Input - companies list'!B:B,0),MATCH("Flow",'Input - companies list'!$1:$1,0 ))</f>
        <v>2.0024762736311399E-3</v>
      </c>
      <c r="K81">
        <f>INDEX('Input - companies list'!$1:$10000,MATCH(B81,'Input - companies list'!B:B,0),MATCH("Inter-Cluster Connectivity",'Input - companies list'!$1:$1,0 ))</f>
        <v>0</v>
      </c>
      <c r="L81" s="11">
        <f t="shared" si="9"/>
        <v>0</v>
      </c>
      <c r="M81" s="11">
        <f t="shared" si="10"/>
        <v>0</v>
      </c>
      <c r="N81" s="11">
        <f t="shared" ca="1" si="11"/>
        <v>0</v>
      </c>
      <c r="O81" s="11">
        <f t="shared" si="12"/>
        <v>0</v>
      </c>
      <c r="P81" s="11">
        <f t="shared" si="13"/>
        <v>0.20499999999999996</v>
      </c>
      <c r="Q81" s="11">
        <f t="shared" si="14"/>
        <v>0</v>
      </c>
      <c r="R81" s="11">
        <f t="shared" ca="1" si="15"/>
        <v>2.0499999999999997E-2</v>
      </c>
    </row>
    <row r="82" spans="1:18" x14ac:dyDescent="0.2">
      <c r="A82" s="14">
        <f t="shared" ca="1" si="8"/>
        <v>504</v>
      </c>
      <c r="B82" t="s">
        <v>1429</v>
      </c>
      <c r="C82" t="str">
        <f>VLOOKUP(B82,'Input - companies list'!B:L,2,FALSE)</f>
        <v>Gravity Sensor Systems Ltd</v>
      </c>
      <c r="D82" t="str">
        <f>VLOOKUP(B82,'Input - companies list'!B:L,11,FALSE)</f>
        <v>Geological Surveying, Remote Sensing</v>
      </c>
      <c r="E82" t="str">
        <f>VLOOKUP(B82,'Input - companies list'!B:E,4,FALSE)</f>
        <v>Gravity Sensor Systems Ltd develops devices which to measure differences in gravity and magnetic fields for the purposes of mineral exploration, geological mapping, and carbon capture. Gravity Sensor Systems Ltd is based in United Kingdom.</v>
      </c>
      <c r="F82" s="1">
        <f>SUMIFS('Input - target event report'!H:H,'Input - target event report'!B:B,B82,'Input - target event report'!D:D, "Private Investment")</f>
        <v>0</v>
      </c>
      <c r="G82" s="6" t="str">
        <f>IF(I82&lt;2, "N/A", (_xlfn.MAXIFS('Input - target event report'!E:E,'Input - target event report'!B:B,B:B,'Input - target event report'!D:D,"Private Investment")-_xlfn.MINIFS('Input - target event report'!E:E,'Input - target event report'!B:B,B:B,'Input - target event report'!D:D,"Private Investment"))/(I82-1))</f>
        <v>N/A</v>
      </c>
      <c r="H82" s="5" t="str">
        <f ca="1">IF(_xlfn.MAXIFS('Input - target event report'!E:E,'Input - target event report'!B:B,B:B,'Input - target event report'!D:D,"Private Investment") = 0, "N/A", TODAY() - _xlfn.MAXIFS('Input - target event report'!E:E,'Input - target event report'!B:B,B:B,'Input - target event report'!D:D,"Private Investment"))</f>
        <v>N/A</v>
      </c>
      <c r="I82" s="6">
        <f>COUNTIFS('Input - target event report'!B:B,B82,'Input - target event report'!D:D, "Private Investment")</f>
        <v>0</v>
      </c>
      <c r="J82">
        <f>INDEX('Input - companies list'!$1:$10000,MATCH(B82,'Input - companies list'!B:B,0),MATCH("Flow",'Input - companies list'!$1:$1,0 ))</f>
        <v>1.99054748113499E-3</v>
      </c>
      <c r="K82">
        <f>INDEX('Input - companies list'!$1:$10000,MATCH(B82,'Input - companies list'!B:B,0),MATCH("Inter-Cluster Connectivity",'Input - companies list'!$1:$1,0 ))</f>
        <v>0</v>
      </c>
      <c r="L82" s="11">
        <f t="shared" si="9"/>
        <v>0</v>
      </c>
      <c r="M82" s="11">
        <f t="shared" si="10"/>
        <v>0</v>
      </c>
      <c r="N82" s="11">
        <f t="shared" ca="1" si="11"/>
        <v>0</v>
      </c>
      <c r="O82" s="11">
        <f t="shared" si="12"/>
        <v>0</v>
      </c>
      <c r="P82" s="11">
        <f t="shared" si="13"/>
        <v>0.20699999999999996</v>
      </c>
      <c r="Q82" s="11">
        <f t="shared" si="14"/>
        <v>0</v>
      </c>
      <c r="R82" s="11">
        <f t="shared" ca="1" si="15"/>
        <v>2.0699999999999996E-2</v>
      </c>
    </row>
    <row r="83" spans="1:18" x14ac:dyDescent="0.2">
      <c r="A83" s="14">
        <f t="shared" ca="1" si="8"/>
        <v>503</v>
      </c>
      <c r="B83" t="s">
        <v>869</v>
      </c>
      <c r="C83" t="str">
        <f>VLOOKUP(B83,'Input - companies list'!B:L,2,FALSE)</f>
        <v>VIZIYA Corp.</v>
      </c>
      <c r="D83" t="str">
        <f>VLOOKUP(B83,'Input - companies list'!B:L,11,FALSE)</f>
        <v>Cloud, IoT, Predictive Analytics</v>
      </c>
      <c r="E83" t="str">
        <f>VLOOKUP(B83,'Input - companies list'!B:E,4,FALSE)</f>
        <v>VIZIYA Corp. develops enterprise asset management (EAM) software solutions to enhance enterprise resource planning (ERP)-based asset maintenance systems. It offers WorkAlign products to enhance ERP asset management systemÂ’s maintenance module. The companyÂ’s WorkAlign products include Scheduler, a work order planning and scheduling tool; Analytics, a business intelligence (BI) report tool to measure, track, and optimize maintenance planning and scheduling operations with various pre-defined and customizable BI reports; and Mobile for EAM to support Android, Apple IOS, and more. Its WorkAlign products also comprise Hosted Analytics, which provides the AnalyticsÂ’ maintenance reporting functionality; Warranty Tracker to track and identify resources by item or asset level, and monitor through the remaining time until its expiry date; and Space Manager, a facility management tool to manage space. VIZIYA Corp. serves manufacturing, mining and metals, oil and gas, government, transportation, and education industries and markets; and utilities and healthcare facilities in Canada and internationally. The company was founded in 2006 and is based in Hamilton, Canada.</v>
      </c>
      <c r="F83" s="1">
        <f>SUMIFS('Input - target event report'!H:H,'Input - target event report'!B:B,B83,'Input - target event report'!D:D, "Private Investment")</f>
        <v>0</v>
      </c>
      <c r="G83" s="6" t="str">
        <f>IF(I83&lt;2, "N/A", (_xlfn.MAXIFS('Input - target event report'!E:E,'Input - target event report'!B:B,B:B,'Input - target event report'!D:D,"Private Investment")-_xlfn.MINIFS('Input - target event report'!E:E,'Input - target event report'!B:B,B:B,'Input - target event report'!D:D,"Private Investment"))/(I83-1))</f>
        <v>N/A</v>
      </c>
      <c r="H83" s="5" t="str">
        <f ca="1">IF(_xlfn.MAXIFS('Input - target event report'!E:E,'Input - target event report'!B:B,B:B,'Input - target event report'!D:D,"Private Investment") = 0, "N/A", TODAY() - _xlfn.MAXIFS('Input - target event report'!E:E,'Input - target event report'!B:B,B:B,'Input - target event report'!D:D,"Private Investment"))</f>
        <v>N/A</v>
      </c>
      <c r="I83" s="6">
        <f>COUNTIFS('Input - target event report'!B:B,B83,'Input - target event report'!D:D, "Private Investment")</f>
        <v>0</v>
      </c>
      <c r="J83">
        <f>INDEX('Input - companies list'!$1:$10000,MATCH(B83,'Input - companies list'!B:B,0),MATCH("Flow",'Input - companies list'!$1:$1,0 ))</f>
        <v>1.9578345110116699E-3</v>
      </c>
      <c r="K83">
        <f>INDEX('Input - companies list'!$1:$10000,MATCH(B83,'Input - companies list'!B:B,0),MATCH("Inter-Cluster Connectivity",'Input - companies list'!$1:$1,0 ))</f>
        <v>0</v>
      </c>
      <c r="L83" s="11">
        <f t="shared" si="9"/>
        <v>0</v>
      </c>
      <c r="M83" s="11">
        <f t="shared" si="10"/>
        <v>0</v>
      </c>
      <c r="N83" s="11">
        <f t="shared" ca="1" si="11"/>
        <v>0</v>
      </c>
      <c r="O83" s="11">
        <f t="shared" si="12"/>
        <v>0</v>
      </c>
      <c r="P83" s="11">
        <f t="shared" si="13"/>
        <v>0.20999999999999996</v>
      </c>
      <c r="Q83" s="11">
        <f t="shared" si="14"/>
        <v>0</v>
      </c>
      <c r="R83" s="11">
        <f t="shared" ca="1" si="15"/>
        <v>2.0999999999999998E-2</v>
      </c>
    </row>
    <row r="84" spans="1:18" x14ac:dyDescent="0.2">
      <c r="A84" s="14">
        <f t="shared" ca="1" si="8"/>
        <v>502</v>
      </c>
      <c r="B84" t="s">
        <v>3084</v>
      </c>
      <c r="C84" t="str">
        <f>VLOOKUP(B84,'Input - companies list'!B:L,2,FALSE)</f>
        <v>XYZ Solutions, Inc.</v>
      </c>
      <c r="D84" t="str">
        <f>VLOOKUP(B84,'Input - companies list'!B:L,11,FALSE)</f>
        <v>Autonomous Vehicles, Artificial Intelligence</v>
      </c>
      <c r="E84" t="str">
        <f>VLOOKUP(B84,'Input - companies list'!B:E,4,FALSE)</f>
        <v>XYZ Solutions, Inc. offers modeling and simulation products and services to organizations that need CAD, 3D assets, and terrain models for visualization, simulation, and decision support solutions. It offers World 3D Scene Viewer, a 3D visualization application to configure user interfaces; add, edit, manipulate, and interact with objects in the environment; incorporate and manipulate virtual cameras; publish and/or subscribe to data updates; run scripts; and set up alarms, alerts, and indicators. The company also provides 3D Viewer Control, a software development kit for developers to embed the companyÂ’s visualization capabilities into other software; BOS modules to allow data collection and distribution from data sources, data acquisition from serial and network sources, GPS coordinate translation to object position, elevation and texture surface manipulation, user scripting, collision detection, and tip tracking; Data Server to direct data from publisher applications to subscriber applications; Relay that transmits data between two data servers; and Netobject, a software development kit that enables developers to publish or subscribe to data streams between third parties and the companyÂ’s system. In addition, it provides Autonomous Decision Making products to manage decisions by accessing incoming data, sequencing the appropriate actions, and executing the decided-upon actions; Grid Utility to build a 3D environment using elevation models and imagery; XYZ VehicleSim to capture driving intents, as well as to simulate the motion of underwater, ground, and aerial vehicles; and prototyping, training, and software maintenance services. XYZ serves mining, construction, government, unmanned systems, and heavy equipment manufacturers industries, as well as operation centers. The company was founded in 2000 and is based in Alpharetta, Georgia. As of November 2, 2006, XYZ Solutions, Inc. operates as a subsidiary of Trimble Navigation Ltd.</v>
      </c>
      <c r="F84" s="1">
        <f>SUMIFS('Input - target event report'!H:H,'Input - target event report'!B:B,B84,'Input - target event report'!D:D, "Private Investment")</f>
        <v>0</v>
      </c>
      <c r="G84" s="6" t="str">
        <f>IF(I84&lt;2, "N/A", (_xlfn.MAXIFS('Input - target event report'!E:E,'Input - target event report'!B:B,B:B,'Input - target event report'!D:D,"Private Investment")-_xlfn.MINIFS('Input - target event report'!E:E,'Input - target event report'!B:B,B:B,'Input - target event report'!D:D,"Private Investment"))/(I84-1))</f>
        <v>N/A</v>
      </c>
      <c r="H84" s="5" t="str">
        <f ca="1">IF(_xlfn.MAXIFS('Input - target event report'!E:E,'Input - target event report'!B:B,B:B,'Input - target event report'!D:D,"Private Investment") = 0, "N/A", TODAY() - _xlfn.MAXIFS('Input - target event report'!E:E,'Input - target event report'!B:B,B:B,'Input - target event report'!D:D,"Private Investment"))</f>
        <v>N/A</v>
      </c>
      <c r="I84" s="6">
        <f>COUNTIFS('Input - target event report'!B:B,B84,'Input - target event report'!D:D, "Private Investment")</f>
        <v>0</v>
      </c>
      <c r="J84">
        <f>INDEX('Input - companies list'!$1:$10000,MATCH(B84,'Input - companies list'!B:B,0),MATCH("Flow",'Input - companies list'!$1:$1,0 ))</f>
        <v>1.9573833228864398E-3</v>
      </c>
      <c r="K84">
        <f>INDEX('Input - companies list'!$1:$10000,MATCH(B84,'Input - companies list'!B:B,0),MATCH("Inter-Cluster Connectivity",'Input - companies list'!$1:$1,0 ))</f>
        <v>0</v>
      </c>
      <c r="L84" s="11">
        <f t="shared" si="9"/>
        <v>0</v>
      </c>
      <c r="M84" s="11">
        <f t="shared" si="10"/>
        <v>0</v>
      </c>
      <c r="N84" s="11">
        <f t="shared" ca="1" si="11"/>
        <v>0</v>
      </c>
      <c r="O84" s="11">
        <f t="shared" si="12"/>
        <v>0</v>
      </c>
      <c r="P84" s="11">
        <f t="shared" si="13"/>
        <v>0.21199999999999997</v>
      </c>
      <c r="Q84" s="11">
        <f t="shared" si="14"/>
        <v>0</v>
      </c>
      <c r="R84" s="11">
        <f t="shared" ca="1" si="15"/>
        <v>2.1199999999999997E-2</v>
      </c>
    </row>
    <row r="85" spans="1:18" x14ac:dyDescent="0.2">
      <c r="A85" s="14">
        <f t="shared" ca="1" si="8"/>
        <v>501</v>
      </c>
      <c r="B85" t="s">
        <v>4726</v>
      </c>
      <c r="C85" t="str">
        <f>VLOOKUP(B85,'Input - companies list'!B:L,2,FALSE)</f>
        <v>holley &amp; associates (pty) ltd</v>
      </c>
      <c r="D85" t="str">
        <f>VLOOKUP(B85,'Input - companies list'!B:L,11,FALSE)</f>
        <v>Remote Monitoring</v>
      </c>
      <c r="E85" t="str">
        <f>VLOOKUP(B85,'Input - companies list'!B:E,4,FALSE)</f>
        <v>holley &amp; associates (pty) ltd offers civil and structural engineering consulting services to the mining industry. The company provides structural designing and analytics, civil designing, and structural and civil auditing services. Additionally, it offers foundation designing and bending schedule preparation services. The company is based in Sunninghill, South Africa. holley &amp; associates (pty) ltd operates as a subsidiary of DRA Mineral Projects (Proprietary) Limited.</v>
      </c>
      <c r="F85" s="1">
        <f>SUMIFS('Input - target event report'!H:H,'Input - target event report'!B:B,B85,'Input - target event report'!D:D, "Private Investment")</f>
        <v>0</v>
      </c>
      <c r="G85" s="6" t="str">
        <f>IF(I85&lt;2, "N/A", (_xlfn.MAXIFS('Input - target event report'!E:E,'Input - target event report'!B:B,B:B,'Input - target event report'!D:D,"Private Investment")-_xlfn.MINIFS('Input - target event report'!E:E,'Input - target event report'!B:B,B:B,'Input - target event report'!D:D,"Private Investment"))/(I85-1))</f>
        <v>N/A</v>
      </c>
      <c r="H85" s="5" t="str">
        <f ca="1">IF(_xlfn.MAXIFS('Input - target event report'!E:E,'Input - target event report'!B:B,B:B,'Input - target event report'!D:D,"Private Investment") = 0, "N/A", TODAY() - _xlfn.MAXIFS('Input - target event report'!E:E,'Input - target event report'!B:B,B:B,'Input - target event report'!D:D,"Private Investment"))</f>
        <v>N/A</v>
      </c>
      <c r="I85" s="6">
        <f>COUNTIFS('Input - target event report'!B:B,B85,'Input - target event report'!D:D, "Private Investment")</f>
        <v>0</v>
      </c>
      <c r="J85">
        <f>INDEX('Input - companies list'!$1:$10000,MATCH(B85,'Input - companies list'!B:B,0),MATCH("Flow",'Input - companies list'!$1:$1,0 ))</f>
        <v>1.95232140807488E-3</v>
      </c>
      <c r="K85">
        <f>INDEX('Input - companies list'!$1:$10000,MATCH(B85,'Input - companies list'!B:B,0),MATCH("Inter-Cluster Connectivity",'Input - companies list'!$1:$1,0 ))</f>
        <v>0</v>
      </c>
      <c r="L85" s="11">
        <f t="shared" si="9"/>
        <v>0</v>
      </c>
      <c r="M85" s="11">
        <f t="shared" si="10"/>
        <v>0</v>
      </c>
      <c r="N85" s="11">
        <f t="shared" ca="1" si="11"/>
        <v>0</v>
      </c>
      <c r="O85" s="11">
        <f t="shared" si="12"/>
        <v>0</v>
      </c>
      <c r="P85" s="11">
        <f t="shared" si="13"/>
        <v>0.21399999999999997</v>
      </c>
      <c r="Q85" s="11">
        <f t="shared" si="14"/>
        <v>0</v>
      </c>
      <c r="R85" s="11">
        <f t="shared" ca="1" si="15"/>
        <v>2.1399999999999999E-2</v>
      </c>
    </row>
    <row r="86" spans="1:18" x14ac:dyDescent="0.2">
      <c r="A86" s="14">
        <f t="shared" ca="1" si="8"/>
        <v>500</v>
      </c>
      <c r="B86" t="s">
        <v>1433</v>
      </c>
      <c r="C86" t="str">
        <f>VLOOKUP(B86,'Input - companies list'!B:L,2,FALSE)</f>
        <v>Wavetrend Ltd.</v>
      </c>
      <c r="D86" t="str">
        <f>VLOOKUP(B86,'Input - companies list'!B:L,11,FALSE)</f>
        <v>RFID, Cables, Asset Tracking</v>
      </c>
      <c r="E86" t="str">
        <f>VLOOKUP(B86,'Input - companies list'!B:E,4,FALSE)</f>
        <v>Wavetrend Ltd. provides radio-frequency identification solutions for construction, oil and gas, defense, security, and mining sectors worldwide. It offers personnel tags and personnel tags with motion sensor; windshield, indoor asset, asset, asset strap, micro, micro strap, and key fob tags; fixed infrastructure serial readers; and whip, stub, wave whip, and patch antennas and ancillaries. The company also provides accessories, including intelligent power supplies, tag attachment kits, and anti tamper attachment kits; mobile reader software; and consulting, engineering, delivery, and support services. It offers products for personnel tracking, access control, time and attendance, asset tracking and management, vehicle tracking, transport and logistics, health and safety, and supply chain management, as well as governance, regulation, and compliance applications. Wavetrend Ltd. was founded in 1997 and is headquartered in Richmond, United Kingdom.</v>
      </c>
      <c r="F86" s="1">
        <f>SUMIFS('Input - target event report'!H:H,'Input - target event report'!B:B,B86,'Input - target event report'!D:D, "Private Investment")</f>
        <v>0</v>
      </c>
      <c r="G86" s="6" t="str">
        <f>IF(I86&lt;2, "N/A", (_xlfn.MAXIFS('Input - target event report'!E:E,'Input - target event report'!B:B,B:B,'Input - target event report'!D:D,"Private Investment")-_xlfn.MINIFS('Input - target event report'!E:E,'Input - target event report'!B:B,B:B,'Input - target event report'!D:D,"Private Investment"))/(I86-1))</f>
        <v>N/A</v>
      </c>
      <c r="H86" s="5" t="str">
        <f ca="1">IF(_xlfn.MAXIFS('Input - target event report'!E:E,'Input - target event report'!B:B,B:B,'Input - target event report'!D:D,"Private Investment") = 0, "N/A", TODAY() - _xlfn.MAXIFS('Input - target event report'!E:E,'Input - target event report'!B:B,B:B,'Input - target event report'!D:D,"Private Investment"))</f>
        <v>N/A</v>
      </c>
      <c r="I86" s="6">
        <f>COUNTIFS('Input - target event report'!B:B,B86,'Input - target event report'!D:D, "Private Investment")</f>
        <v>0</v>
      </c>
      <c r="J86">
        <f>INDEX('Input - companies list'!$1:$10000,MATCH(B86,'Input - companies list'!B:B,0),MATCH("Flow",'Input - companies list'!$1:$1,0 ))</f>
        <v>1.95042955925611E-3</v>
      </c>
      <c r="K86">
        <f>INDEX('Input - companies list'!$1:$10000,MATCH(B86,'Input - companies list'!B:B,0),MATCH("Inter-Cluster Connectivity",'Input - companies list'!$1:$1,0 ))</f>
        <v>0</v>
      </c>
      <c r="L86" s="11">
        <f t="shared" si="9"/>
        <v>0</v>
      </c>
      <c r="M86" s="11">
        <f t="shared" si="10"/>
        <v>0</v>
      </c>
      <c r="N86" s="11">
        <f t="shared" ca="1" si="11"/>
        <v>0</v>
      </c>
      <c r="O86" s="11">
        <f t="shared" si="12"/>
        <v>0</v>
      </c>
      <c r="P86" s="11">
        <f t="shared" si="13"/>
        <v>0.21499999999999997</v>
      </c>
      <c r="Q86" s="11">
        <f t="shared" si="14"/>
        <v>0</v>
      </c>
      <c r="R86" s="11">
        <f t="shared" ca="1" si="15"/>
        <v>2.1499999999999998E-2</v>
      </c>
    </row>
    <row r="87" spans="1:18" x14ac:dyDescent="0.2">
      <c r="A87" s="14">
        <f t="shared" ca="1" si="8"/>
        <v>499</v>
      </c>
      <c r="B87" t="s">
        <v>1794</v>
      </c>
      <c r="C87" t="str">
        <f>VLOOKUP(B87,'Input - companies list'!B:L,2,FALSE)</f>
        <v>Adva Systems</v>
      </c>
      <c r="D87" t="str">
        <f>VLOOKUP(B87,'Input - companies list'!B:L,11,FALSE)</f>
        <v>Autonomous Vehicles, Artificial Intelligence</v>
      </c>
      <c r="E87" t="str">
        <f>VLOOKUP(B87,'Input - companies list'!B:E,4,FALSE)</f>
        <v>An Israel-based novel product integration company that develops and delivers applied unmanned robotic systems. Adva Systems is an Israel-based novel product integration company that develops and delivers applied unmanned robotic systems to the mineral production and surveying industries._x000D__x000D_They integrate the latest in robotic hardware and artificial intelligence technology into their products. Their software specialties include machine learning, Human Machine Interface -Augmented reality and Autonomous robotic control, offering improved Geostatistical analysis, Production planning and real-time management, unmanned and smart remote operation._x000D_Their hardware specialties include mechatronics, sensing, communications &amp; power design, supply and integration to specification.</v>
      </c>
      <c r="F87" s="1">
        <f>SUMIFS('Input - target event report'!H:H,'Input - target event report'!B:B,B87,'Input - target event report'!D:D, "Private Investment")</f>
        <v>0</v>
      </c>
      <c r="G87" s="6" t="str">
        <f>IF(I87&lt;2, "N/A", (_xlfn.MAXIFS('Input - target event report'!E:E,'Input - target event report'!B:B,B:B,'Input - target event report'!D:D,"Private Investment")-_xlfn.MINIFS('Input - target event report'!E:E,'Input - target event report'!B:B,B:B,'Input - target event report'!D:D,"Private Investment"))/(I87-1))</f>
        <v>N/A</v>
      </c>
      <c r="H87" s="5" t="str">
        <f ca="1">IF(_xlfn.MAXIFS('Input - target event report'!E:E,'Input - target event report'!B:B,B:B,'Input - target event report'!D:D,"Private Investment") = 0, "N/A", TODAY() - _xlfn.MAXIFS('Input - target event report'!E:E,'Input - target event report'!B:B,B:B,'Input - target event report'!D:D,"Private Investment"))</f>
        <v>N/A</v>
      </c>
      <c r="I87" s="6">
        <f>COUNTIFS('Input - target event report'!B:B,B87,'Input - target event report'!D:D, "Private Investment")</f>
        <v>0</v>
      </c>
      <c r="J87">
        <f>INDEX('Input - companies list'!$1:$10000,MATCH(B87,'Input - companies list'!B:B,0),MATCH("Flow",'Input - companies list'!$1:$1,0 ))</f>
        <v>1.94774752184689E-3</v>
      </c>
      <c r="K87">
        <f>INDEX('Input - companies list'!$1:$10000,MATCH(B87,'Input - companies list'!B:B,0),MATCH("Inter-Cluster Connectivity",'Input - companies list'!$1:$1,0 ))</f>
        <v>0</v>
      </c>
      <c r="L87" s="11">
        <f t="shared" si="9"/>
        <v>0</v>
      </c>
      <c r="M87" s="11">
        <f t="shared" si="10"/>
        <v>0</v>
      </c>
      <c r="N87" s="11">
        <f t="shared" ca="1" si="11"/>
        <v>0</v>
      </c>
      <c r="O87" s="11">
        <f t="shared" si="12"/>
        <v>0</v>
      </c>
      <c r="P87" s="11">
        <f t="shared" si="13"/>
        <v>0.21699999999999997</v>
      </c>
      <c r="Q87" s="11">
        <f t="shared" si="14"/>
        <v>0</v>
      </c>
      <c r="R87" s="11">
        <f t="shared" ca="1" si="15"/>
        <v>2.1699999999999997E-2</v>
      </c>
    </row>
    <row r="88" spans="1:18" x14ac:dyDescent="0.2">
      <c r="A88" s="14">
        <f t="shared" ca="1" si="8"/>
        <v>498</v>
      </c>
      <c r="B88" t="s">
        <v>3985</v>
      </c>
      <c r="C88" t="str">
        <f>VLOOKUP(B88,'Input - companies list'!B:L,2,FALSE)</f>
        <v>Schiebel Technology, Incorporated</v>
      </c>
      <c r="D88" t="str">
        <f>VLOOKUP(B88,'Input - companies list'!B:L,11,FALSE)</f>
        <v>Aerial Surveying, Drones</v>
      </c>
      <c r="E88" t="str">
        <f>VLOOKUP(B88,'Input - companies list'!B:E,4,FALSE)</f>
        <v>Schiebel Technology, Incorporated engages in the maintenance, repair, and rebuilding of mine detection equipment and unmanned aerial vehicle systems. The company was incorporated in 1996 and is based in Manassas, Virginia. Schiebel Technology, Incorporated operates as a subsidiary of Schiebel Elektronische Geraete GmbH.</v>
      </c>
      <c r="F88" s="1">
        <f>SUMIFS('Input - target event report'!H:H,'Input - target event report'!B:B,B88,'Input - target event report'!D:D, "Private Investment")</f>
        <v>0</v>
      </c>
      <c r="G88" s="6" t="str">
        <f>IF(I88&lt;2, "N/A", (_xlfn.MAXIFS('Input - target event report'!E:E,'Input - target event report'!B:B,B:B,'Input - target event report'!D:D,"Private Investment")-_xlfn.MINIFS('Input - target event report'!E:E,'Input - target event report'!B:B,B:B,'Input - target event report'!D:D,"Private Investment"))/(I88-1))</f>
        <v>N/A</v>
      </c>
      <c r="H88" s="5" t="str">
        <f ca="1">IF(_xlfn.MAXIFS('Input - target event report'!E:E,'Input - target event report'!B:B,B:B,'Input - target event report'!D:D,"Private Investment") = 0, "N/A", TODAY() - _xlfn.MAXIFS('Input - target event report'!E:E,'Input - target event report'!B:B,B:B,'Input - target event report'!D:D,"Private Investment"))</f>
        <v>N/A</v>
      </c>
      <c r="I88" s="6">
        <f>COUNTIFS('Input - target event report'!B:B,B88,'Input - target event report'!D:D, "Private Investment")</f>
        <v>0</v>
      </c>
      <c r="J88">
        <f>INDEX('Input - companies list'!$1:$10000,MATCH(B88,'Input - companies list'!B:B,0),MATCH("Flow",'Input - companies list'!$1:$1,0 ))</f>
        <v>1.9355107426915099E-3</v>
      </c>
      <c r="K88">
        <f>INDEX('Input - companies list'!$1:$10000,MATCH(B88,'Input - companies list'!B:B,0),MATCH("Inter-Cluster Connectivity",'Input - companies list'!$1:$1,0 ))</f>
        <v>0</v>
      </c>
      <c r="L88" s="11">
        <f t="shared" si="9"/>
        <v>0</v>
      </c>
      <c r="M88" s="11">
        <f t="shared" si="10"/>
        <v>0</v>
      </c>
      <c r="N88" s="11">
        <f t="shared" ca="1" si="11"/>
        <v>0</v>
      </c>
      <c r="O88" s="11">
        <f t="shared" si="12"/>
        <v>0</v>
      </c>
      <c r="P88" s="11">
        <f t="shared" si="13"/>
        <v>0.21999999999999997</v>
      </c>
      <c r="Q88" s="11">
        <f t="shared" si="14"/>
        <v>0</v>
      </c>
      <c r="R88" s="11">
        <f t="shared" ca="1" si="15"/>
        <v>2.1999999999999999E-2</v>
      </c>
    </row>
    <row r="89" spans="1:18" x14ac:dyDescent="0.2">
      <c r="A89" s="14">
        <f t="shared" ca="1" si="8"/>
        <v>497</v>
      </c>
      <c r="B89" t="s">
        <v>1738</v>
      </c>
      <c r="C89" t="str">
        <f>VLOOKUP(B89,'Input - companies list'!B:L,2,FALSE)</f>
        <v>InSeT Systems, LLC</v>
      </c>
      <c r="D89" t="str">
        <f>VLOOKUP(B89,'Input - companies list'!B:L,11,FALSE)</f>
        <v>RFID, Cables, Asset Tracking</v>
      </c>
      <c r="E89" t="str">
        <f>VLOOKUP(B89,'Input - companies list'!B:E,4,FALSE)</f>
        <v>InSeT Systems, LLC develops inertial sensor tracking systems for aiding rescue efforts in mines. It offers InSeT system miner tracker, a battery powered portable device to track the location of a miner in an underground coal mine through inertial navigation technology, as well as to provide emergency two-way voice and text messaging capabilities. The companyÂ’s product is also used in tunnels, shopping malls, urban canyons, and buildings. InSeT Systems, LLC was founded in 2006 and is based in Akron, Ohio.</v>
      </c>
      <c r="F89" s="1">
        <f>SUMIFS('Input - target event report'!H:H,'Input - target event report'!B:B,B89,'Input - target event report'!D:D, "Private Investment")</f>
        <v>0</v>
      </c>
      <c r="G89" s="6" t="str">
        <f>IF(I89&lt;2, "N/A", (_xlfn.MAXIFS('Input - target event report'!E:E,'Input - target event report'!B:B,B:B,'Input - target event report'!D:D,"Private Investment")-_xlfn.MINIFS('Input - target event report'!E:E,'Input - target event report'!B:B,B:B,'Input - target event report'!D:D,"Private Investment"))/(I89-1))</f>
        <v>N/A</v>
      </c>
      <c r="H89" s="5" t="str">
        <f ca="1">IF(_xlfn.MAXIFS('Input - target event report'!E:E,'Input - target event report'!B:B,B:B,'Input - target event report'!D:D,"Private Investment") = 0, "N/A", TODAY() - _xlfn.MAXIFS('Input - target event report'!E:E,'Input - target event report'!B:B,B:B,'Input - target event report'!D:D,"Private Investment"))</f>
        <v>N/A</v>
      </c>
      <c r="I89" s="6">
        <f>COUNTIFS('Input - target event report'!B:B,B89,'Input - target event report'!D:D, "Private Investment")</f>
        <v>0</v>
      </c>
      <c r="J89">
        <f>INDEX('Input - companies list'!$1:$10000,MATCH(B89,'Input - companies list'!B:B,0),MATCH("Flow",'Input - companies list'!$1:$1,0 ))</f>
        <v>1.93529908381644E-3</v>
      </c>
      <c r="K89">
        <f>INDEX('Input - companies list'!$1:$10000,MATCH(B89,'Input - companies list'!B:B,0),MATCH("Inter-Cluster Connectivity",'Input - companies list'!$1:$1,0 ))</f>
        <v>0</v>
      </c>
      <c r="L89" s="11">
        <f t="shared" si="9"/>
        <v>0</v>
      </c>
      <c r="M89" s="11">
        <f t="shared" si="10"/>
        <v>0</v>
      </c>
      <c r="N89" s="11">
        <f t="shared" ca="1" si="11"/>
        <v>0</v>
      </c>
      <c r="O89" s="11">
        <f t="shared" si="12"/>
        <v>0</v>
      </c>
      <c r="P89" s="11">
        <f t="shared" si="13"/>
        <v>0.22199999999999998</v>
      </c>
      <c r="Q89" s="11">
        <f t="shared" si="14"/>
        <v>0</v>
      </c>
      <c r="R89" s="11">
        <f t="shared" ca="1" si="15"/>
        <v>2.2199999999999998E-2</v>
      </c>
    </row>
    <row r="90" spans="1:18" x14ac:dyDescent="0.2">
      <c r="A90" s="14">
        <f t="shared" ca="1" si="8"/>
        <v>496</v>
      </c>
      <c r="B90" t="s">
        <v>4112</v>
      </c>
      <c r="C90" t="str">
        <f>VLOOKUP(B90,'Input - companies list'!B:L,2,FALSE)</f>
        <v>Jazida</v>
      </c>
      <c r="D90" t="str">
        <f>VLOOKUP(B90,'Input - companies list'!B:L,11,FALSE)</f>
        <v>Cloud, IoT, Predictive Analytics</v>
      </c>
      <c r="E90" t="str">
        <f>VLOOKUP(B90,'Input - companies list'!B:E,4,FALSE)</f>
        <v>Jazida is a database that shows areas where mining processes take place on Google Maps.</v>
      </c>
      <c r="F90" s="1">
        <f>SUMIFS('Input - target event report'!H:H,'Input - target event report'!B:B,B90,'Input - target event report'!D:D, "Private Investment")</f>
        <v>0</v>
      </c>
      <c r="G90" s="6" t="str">
        <f>IF(I90&lt;2, "N/A", (_xlfn.MAXIFS('Input - target event report'!E:E,'Input - target event report'!B:B,B:B,'Input - target event report'!D:D,"Private Investment")-_xlfn.MINIFS('Input - target event report'!E:E,'Input - target event report'!B:B,B:B,'Input - target event report'!D:D,"Private Investment"))/(I90-1))</f>
        <v>N/A</v>
      </c>
      <c r="H90" s="5" t="str">
        <f ca="1">IF(_xlfn.MAXIFS('Input - target event report'!E:E,'Input - target event report'!B:B,B:B,'Input - target event report'!D:D,"Private Investment") = 0, "N/A", TODAY() - _xlfn.MAXIFS('Input - target event report'!E:E,'Input - target event report'!B:B,B:B,'Input - target event report'!D:D,"Private Investment"))</f>
        <v>N/A</v>
      </c>
      <c r="I90" s="6">
        <f>COUNTIFS('Input - target event report'!B:B,B90,'Input - target event report'!D:D, "Private Investment")</f>
        <v>0</v>
      </c>
      <c r="J90">
        <f>INDEX('Input - companies list'!$1:$10000,MATCH(B90,'Input - companies list'!B:B,0),MATCH("Flow",'Input - companies list'!$1:$1,0 ))</f>
        <v>1.92641829832857E-3</v>
      </c>
      <c r="K90">
        <f>INDEX('Input - companies list'!$1:$10000,MATCH(B90,'Input - companies list'!B:B,0),MATCH("Inter-Cluster Connectivity",'Input - companies list'!$1:$1,0 ))</f>
        <v>0</v>
      </c>
      <c r="L90" s="11">
        <f t="shared" si="9"/>
        <v>0</v>
      </c>
      <c r="M90" s="11">
        <f t="shared" si="10"/>
        <v>0</v>
      </c>
      <c r="N90" s="11">
        <f t="shared" ca="1" si="11"/>
        <v>0</v>
      </c>
      <c r="O90" s="11">
        <f t="shared" si="12"/>
        <v>0</v>
      </c>
      <c r="P90" s="11">
        <f t="shared" si="13"/>
        <v>0.22599999999999998</v>
      </c>
      <c r="Q90" s="11">
        <f t="shared" si="14"/>
        <v>0</v>
      </c>
      <c r="R90" s="11">
        <f t="shared" ca="1" si="15"/>
        <v>2.2599999999999999E-2</v>
      </c>
    </row>
    <row r="91" spans="1:18" x14ac:dyDescent="0.2">
      <c r="A91" s="14">
        <f t="shared" ca="1" si="8"/>
        <v>495</v>
      </c>
      <c r="B91" t="s">
        <v>3635</v>
      </c>
      <c r="C91" t="str">
        <f>VLOOKUP(B91,'Input - companies list'!B:L,2,FALSE)</f>
        <v>Almac Machine Works Ltd.</v>
      </c>
      <c r="D91" t="str">
        <f>VLOOKUP(B91,'Input - companies list'!B:L,11,FALSE)</f>
        <v>Machining &amp; tooling</v>
      </c>
      <c r="E91" t="str">
        <f>VLOOKUP(B91,'Input - companies list'!B:E,4,FALSE)</f>
        <v>Almac Machine Works Ltd. engages in the design, manufacture, service, and repair of machinery, parts, and assemblies in Western Canada. It offers vacuum and hydro vacuum equipment, including vacuum trucks, hydrovacs, and trailer mounted vacuum systems; and CNC and manual machines, as well as related support machinery, such as CNC turning centers, CNC vertical machining centers, flat bed lathes, and automated saws. The company also offers a range of wear and corrosion protection products, including chrome carbide lined piping systems used in industries that deal with wear, erosion, and corrosion. In addition, it provides field services, which include precision alignment, machining, machine base fabrication and installation, shutdowns, laser alignment, rotating equipment installation and repair, project management, service contracts, and vibration analysis. Further, the company offers repair, overhaul, and upgrade services for various mechanical and rotating machinery, including blowers, gearboxes, centrifuges, pumps, and pulp processing equipment. Almac Machine Works offers shutdown and machinery repair services in its shops, as well as at customer sites. It serves oil sands, mining, power generation, pulp and paper, and oil and gas related industries in Western Canada. The company was founded in 1979 and is headquartered in Edmonton, Canada. As of July 8, 2010, Almac Machine Works Ltd. operates as a subsidiary of Bradken, Inc.</v>
      </c>
      <c r="F91" s="1">
        <f>SUMIFS('Input - target event report'!H:H,'Input - target event report'!B:B,B91,'Input - target event report'!D:D, "Private Investment")</f>
        <v>0</v>
      </c>
      <c r="G91" s="6" t="str">
        <f>IF(I91&lt;2, "N/A", (_xlfn.MAXIFS('Input - target event report'!E:E,'Input - target event report'!B:B,B:B,'Input - target event report'!D:D,"Private Investment")-_xlfn.MINIFS('Input - target event report'!E:E,'Input - target event report'!B:B,B:B,'Input - target event report'!D:D,"Private Investment"))/(I91-1))</f>
        <v>N/A</v>
      </c>
      <c r="H91" s="5" t="str">
        <f ca="1">IF(_xlfn.MAXIFS('Input - target event report'!E:E,'Input - target event report'!B:B,B:B,'Input - target event report'!D:D,"Private Investment") = 0, "N/A", TODAY() - _xlfn.MAXIFS('Input - target event report'!E:E,'Input - target event report'!B:B,B:B,'Input - target event report'!D:D,"Private Investment"))</f>
        <v>N/A</v>
      </c>
      <c r="I91" s="6">
        <f>COUNTIFS('Input - target event report'!B:B,B91,'Input - target event report'!D:D, "Private Investment")</f>
        <v>0</v>
      </c>
      <c r="J91">
        <f>INDEX('Input - companies list'!$1:$10000,MATCH(B91,'Input - companies list'!B:B,0),MATCH("Flow",'Input - companies list'!$1:$1,0 ))</f>
        <v>1.9257109210823E-3</v>
      </c>
      <c r="K91">
        <f>INDEX('Input - companies list'!$1:$10000,MATCH(B91,'Input - companies list'!B:B,0),MATCH("Inter-Cluster Connectivity",'Input - companies list'!$1:$1,0 ))</f>
        <v>0</v>
      </c>
      <c r="L91" s="11">
        <f t="shared" si="9"/>
        <v>0</v>
      </c>
      <c r="M91" s="11">
        <f t="shared" si="10"/>
        <v>0</v>
      </c>
      <c r="N91" s="11">
        <f t="shared" ca="1" si="11"/>
        <v>0</v>
      </c>
      <c r="O91" s="11">
        <f t="shared" si="12"/>
        <v>0</v>
      </c>
      <c r="P91" s="11">
        <f t="shared" si="13"/>
        <v>0.22699999999999998</v>
      </c>
      <c r="Q91" s="11">
        <f t="shared" si="14"/>
        <v>0</v>
      </c>
      <c r="R91" s="11">
        <f t="shared" ca="1" si="15"/>
        <v>2.2699999999999998E-2</v>
      </c>
    </row>
    <row r="92" spans="1:18" x14ac:dyDescent="0.2">
      <c r="A92" s="14">
        <f t="shared" ca="1" si="8"/>
        <v>494</v>
      </c>
      <c r="B92" t="s">
        <v>3337</v>
      </c>
      <c r="C92" t="str">
        <f>VLOOKUP(B92,'Input - companies list'!B:L,2,FALSE)</f>
        <v>FAG Bearings India Limited</v>
      </c>
      <c r="D92" t="str">
        <f>VLOOKUP(B92,'Input - companies list'!B:L,11,FALSE)</f>
        <v xml:space="preserve">Bearing, Gears, Componentry </v>
      </c>
      <c r="E92" t="str">
        <f>VLOOKUP(B92,'Input - companies list'!B:E,4,FALSE)</f>
        <v>FAG Bearings India Limited manufactures and sells ball and roller bearings, and related components in India. It offers ball bearings, cylindrical roller bearings, spherical roller bearings, and tapered roller bearings, as well as wheel bearings. The company serves construction machinery, electrical engineering, fluid technology, conveying equipment, industrial gears, mining and cement, power generation, agricultural engineering, steel plants, motorcycles, textile machinery, machine tools, wind power, pulp and paper, and other industries. It also exports its products to Europe, the United States, and Asia. The company was formerly known as FAG Precision Bearings Limited and changed its name to FAG Bearings India Limited in 1999. FAG Bearings India Limited was incorporated in 1962 and is headquartered in Vadodara, India. FAG Bearings India Limited is a subsidiary of FAG Kugelfischer GmbH.</v>
      </c>
      <c r="F92" s="1">
        <f>SUMIFS('Input - target event report'!H:H,'Input - target event report'!B:B,B92,'Input - target event report'!D:D, "Private Investment")</f>
        <v>0</v>
      </c>
      <c r="G92" s="6" t="str">
        <f>IF(I92&lt;2, "N/A", (_xlfn.MAXIFS('Input - target event report'!E:E,'Input - target event report'!B:B,B:B,'Input - target event report'!D:D,"Private Investment")-_xlfn.MINIFS('Input - target event report'!E:E,'Input - target event report'!B:B,B:B,'Input - target event report'!D:D,"Private Investment"))/(I92-1))</f>
        <v>N/A</v>
      </c>
      <c r="H92" s="5" t="str">
        <f ca="1">IF(_xlfn.MAXIFS('Input - target event report'!E:E,'Input - target event report'!B:B,B:B,'Input - target event report'!D:D,"Private Investment") = 0, "N/A", TODAY() - _xlfn.MAXIFS('Input - target event report'!E:E,'Input - target event report'!B:B,B:B,'Input - target event report'!D:D,"Private Investment"))</f>
        <v>N/A</v>
      </c>
      <c r="I92" s="6">
        <f>COUNTIFS('Input - target event report'!B:B,B92,'Input - target event report'!D:D, "Private Investment")</f>
        <v>0</v>
      </c>
      <c r="J92">
        <f>INDEX('Input - companies list'!$1:$10000,MATCH(B92,'Input - companies list'!B:B,0),MATCH("Flow",'Input - companies list'!$1:$1,0 ))</f>
        <v>1.92563942466996E-3</v>
      </c>
      <c r="K92">
        <f>INDEX('Input - companies list'!$1:$10000,MATCH(B92,'Input - companies list'!B:B,0),MATCH("Inter-Cluster Connectivity",'Input - companies list'!$1:$1,0 ))</f>
        <v>0</v>
      </c>
      <c r="L92" s="11">
        <f t="shared" si="9"/>
        <v>0</v>
      </c>
      <c r="M92" s="11">
        <f t="shared" si="10"/>
        <v>0</v>
      </c>
      <c r="N92" s="11">
        <f t="shared" ca="1" si="11"/>
        <v>0</v>
      </c>
      <c r="O92" s="11">
        <f t="shared" si="12"/>
        <v>0</v>
      </c>
      <c r="P92" s="11">
        <f t="shared" si="13"/>
        <v>0.22899999999999998</v>
      </c>
      <c r="Q92" s="11">
        <f t="shared" si="14"/>
        <v>0</v>
      </c>
      <c r="R92" s="11">
        <f t="shared" ca="1" si="15"/>
        <v>2.29E-2</v>
      </c>
    </row>
    <row r="93" spans="1:18" x14ac:dyDescent="0.2">
      <c r="A93" s="14">
        <f t="shared" ca="1" si="8"/>
        <v>493</v>
      </c>
      <c r="B93" t="s">
        <v>96</v>
      </c>
      <c r="C93" t="str">
        <f>VLOOKUP(B93,'Input - companies list'!B:L,2,FALSE)</f>
        <v>Drones Etc.</v>
      </c>
      <c r="D93" t="str">
        <f>VLOOKUP(B93,'Input - companies list'!B:L,11,FALSE)</f>
        <v>Aerial Surveying, Drones</v>
      </c>
      <c r="E93" t="str">
        <f>VLOOKUP(B93,'Input - companies list'!B:E,4,FALSE)</f>
        <v>Drones Etc. is the highest trafficked Drone Marketplace in the World (per Alexa.com) and won the 2014 Shopify Business Competition. Drones Etc. is the #1 Most Trusted Online store for all things Drone.  We are a full service Drone store offering the best that the Unmanned Aerial Vehicle and RC Hobby world have to offer.  We are the preferred dealer for DJI, the #1 manufacturer of aerial photography Drones worldwide.  We also offer Cinema and Aerial Drone packages and bundles for the beginner, the amateur and the professional.   We pride ourselves in our unparalleled customer service, full warranty and repair center.  We stand behind every product we sell and will "bend over backwards" to keep our customers happy.  _x000D__x000D_Drones Etc. was founded in early 2013 by two professional aerial enthusiasts, Shawn Rowland and Jonathan Baird.  Because of their passion and the exploding Drone industry Shawn Rowland put his medical practice on indefinite hold and Jonathan Baird left his MBA early to better service and fulfill the incredible demand and rising technology.  They quickly grew to be one of the biggest stores for all things Drone and even went on to win the prestigious Shopify Build a Business competition in 2014._x000D__x000D_Drones Etc. has worked closely with the Huffington Post and Arianna Huffington to create one of the best user and online experiences in the industry.  Time magazine, among many others, has featured Drones Etc. as the best place to buy your drone Online or Offline. Drones Etc. has become known in the UAS community as the go-to place to buy a drone online, to repair your drone and to find the best solution for your aerial photography needs.  We have worked with the agricultural field, the mining and surveying field, police, swat, fire, search and rescue, emergency aid, professional photography and cinematography and many other fields.</v>
      </c>
      <c r="F93" s="1">
        <f>SUMIFS('Input - target event report'!H:H,'Input - target event report'!B:B,B93,'Input - target event report'!D:D, "Private Investment")</f>
        <v>0</v>
      </c>
      <c r="G93" s="6" t="str">
        <f>IF(I93&lt;2, "N/A", (_xlfn.MAXIFS('Input - target event report'!E:E,'Input - target event report'!B:B,B:B,'Input - target event report'!D:D,"Private Investment")-_xlfn.MINIFS('Input - target event report'!E:E,'Input - target event report'!B:B,B:B,'Input - target event report'!D:D,"Private Investment"))/(I93-1))</f>
        <v>N/A</v>
      </c>
      <c r="H93" s="5" t="str">
        <f ca="1">IF(_xlfn.MAXIFS('Input - target event report'!E:E,'Input - target event report'!B:B,B:B,'Input - target event report'!D:D,"Private Investment") = 0, "N/A", TODAY() - _xlfn.MAXIFS('Input - target event report'!E:E,'Input - target event report'!B:B,B:B,'Input - target event report'!D:D,"Private Investment"))</f>
        <v>N/A</v>
      </c>
      <c r="I93" s="6">
        <f>COUNTIFS('Input - target event report'!B:B,B93,'Input - target event report'!D:D, "Private Investment")</f>
        <v>0</v>
      </c>
      <c r="J93">
        <f>INDEX('Input - companies list'!$1:$10000,MATCH(B93,'Input - companies list'!B:B,0),MATCH("Flow",'Input - companies list'!$1:$1,0 ))</f>
        <v>1.9073586212722999E-3</v>
      </c>
      <c r="K93">
        <f>INDEX('Input - companies list'!$1:$10000,MATCH(B93,'Input - companies list'!B:B,0),MATCH("Inter-Cluster Connectivity",'Input - companies list'!$1:$1,0 ))</f>
        <v>0</v>
      </c>
      <c r="L93" s="11">
        <f t="shared" si="9"/>
        <v>0</v>
      </c>
      <c r="M93" s="11">
        <f t="shared" si="10"/>
        <v>0</v>
      </c>
      <c r="N93" s="11">
        <f t="shared" ca="1" si="11"/>
        <v>0</v>
      </c>
      <c r="O93" s="11">
        <f t="shared" si="12"/>
        <v>0</v>
      </c>
      <c r="P93" s="11">
        <f t="shared" si="13"/>
        <v>0.23799999999999999</v>
      </c>
      <c r="Q93" s="11">
        <f t="shared" si="14"/>
        <v>0</v>
      </c>
      <c r="R93" s="11">
        <f t="shared" ca="1" si="15"/>
        <v>2.3800000000000002E-2</v>
      </c>
    </row>
    <row r="94" spans="1:18" x14ac:dyDescent="0.2">
      <c r="A94" s="14">
        <f t="shared" ca="1" si="8"/>
        <v>492</v>
      </c>
      <c r="B94" t="s">
        <v>509</v>
      </c>
      <c r="C94" t="str">
        <f>VLOOKUP(B94,'Input - companies list'!B:L,2,FALSE)</f>
        <v>Mtelligence Corporation</v>
      </c>
      <c r="D94" t="str">
        <f>VLOOKUP(B94,'Input - companies list'!B:L,11,FALSE)</f>
        <v>Cloud, IoT, Predictive Analytics</v>
      </c>
      <c r="E94" t="str">
        <f>VLOOKUP(B94,'Input - companies list'!B:E,4,FALSE)</f>
        <v>Mtelligence Corporation provides asset performance optimization software to manufacturers and utilities globally. It offers Mtelligence Asset Performance Management (APM) to provide decision makers at manufacturing and process companies with a set of tools for measuring and improving asset performance. The company also provides OpenOandM (MIMOSA) Integration, an integration technology framework for maintenance integration and device communication; and Mtelligence Condition Based Monitoring (CBM) to help in improving asset performance by focusing maintenance on the right equipment at the right time. In addition, Mtelligence Corporation offers Mtelligence Reliability Centered Maintenance (RCM) to implement the process of RCM by eliminating the need for manual data entry, and incorporate integration with Mtelligence CBM; and Mtelligence mVision, a SaaS Equipment Condition Machine Learning solution to support on-premise deployment off-site hosting in the cloud. Further, the company provides Mtelligence Enterprise Asset Management System (EAM) adapter; and Mtelligence Adapter for IntelaTrac to enable bi-directional communication between mobile workforce/decision support system and maintenance systems on the market. Furthermore, Mtelligence Corporation offers industry challenge, reliability intelligence, maintenance strategy optimization, asset health monitoring, reporting/visualization, and technology solutions. Additionally, the company provides services, such as CBM and APM readiness assessments, decision support-CMMS historical data analysis, and maintenance strategy and PM cost optimization, and EAM/CMMS data audits; and CBM, RCM, EAM/CMMS, and maintenance scorecard portal implementations. It serves oil and gas, mining, pharmaceutical, and wastewater industries. Mtelligence Corporation was founded in 2006 and is based in San Diego, California. As of October 26, 2016, Mtelligence Corporation operates as a subsidiary of Aspen Technology, Inc.</v>
      </c>
      <c r="F94" s="1">
        <f>SUMIFS('Input - target event report'!H:H,'Input - target event report'!B:B,B94,'Input - target event report'!D:D, "Private Investment")</f>
        <v>0</v>
      </c>
      <c r="G94" s="6" t="str">
        <f>IF(I94&lt;2, "N/A", (_xlfn.MAXIFS('Input - target event report'!E:E,'Input - target event report'!B:B,B:B,'Input - target event report'!D:D,"Private Investment")-_xlfn.MINIFS('Input - target event report'!E:E,'Input - target event report'!B:B,B:B,'Input - target event report'!D:D,"Private Investment"))/(I94-1))</f>
        <v>N/A</v>
      </c>
      <c r="H94" s="5" t="str">
        <f ca="1">IF(_xlfn.MAXIFS('Input - target event report'!E:E,'Input - target event report'!B:B,B:B,'Input - target event report'!D:D,"Private Investment") = 0, "N/A", TODAY() - _xlfn.MAXIFS('Input - target event report'!E:E,'Input - target event report'!B:B,B:B,'Input - target event report'!D:D,"Private Investment"))</f>
        <v>N/A</v>
      </c>
      <c r="I94" s="6">
        <f>COUNTIFS('Input - target event report'!B:B,B94,'Input - target event report'!D:D, "Private Investment")</f>
        <v>0</v>
      </c>
      <c r="J94">
        <f>INDEX('Input - companies list'!$1:$10000,MATCH(B94,'Input - companies list'!B:B,0),MATCH("Flow",'Input - companies list'!$1:$1,0 ))</f>
        <v>1.9002822310849501E-3</v>
      </c>
      <c r="K94">
        <f>INDEX('Input - companies list'!$1:$10000,MATCH(B94,'Input - companies list'!B:B,0),MATCH("Inter-Cluster Connectivity",'Input - companies list'!$1:$1,0 ))</f>
        <v>0</v>
      </c>
      <c r="L94" s="11">
        <f t="shared" si="9"/>
        <v>0</v>
      </c>
      <c r="M94" s="11">
        <f t="shared" si="10"/>
        <v>0</v>
      </c>
      <c r="N94" s="11">
        <f t="shared" ca="1" si="11"/>
        <v>0</v>
      </c>
      <c r="O94" s="11">
        <f t="shared" si="12"/>
        <v>0</v>
      </c>
      <c r="P94" s="11">
        <f t="shared" si="13"/>
        <v>0.23899999999999999</v>
      </c>
      <c r="Q94" s="11">
        <f t="shared" si="14"/>
        <v>0</v>
      </c>
      <c r="R94" s="11">
        <f t="shared" ca="1" si="15"/>
        <v>2.3900000000000001E-2</v>
      </c>
    </row>
    <row r="95" spans="1:18" x14ac:dyDescent="0.2">
      <c r="A95" s="14">
        <f t="shared" ca="1" si="8"/>
        <v>491</v>
      </c>
      <c r="B95" t="s">
        <v>4678</v>
      </c>
      <c r="C95" t="str">
        <f>VLOOKUP(B95,'Input - companies list'!B:L,2,FALSE)</f>
        <v>KA-Wood Gear &amp; Machine Co.</v>
      </c>
      <c r="D95" t="str">
        <f>VLOOKUP(B95,'Input - companies list'!B:L,11,FALSE)</f>
        <v xml:space="preserve">Bearing, Gears, Componentry </v>
      </c>
      <c r="E95" t="str">
        <f>VLOOKUP(B95,'Input - companies list'!B:E,4,FALSE)</f>
        <v>KA-Wood Gear &amp; Machine Co. manufactures precision products for aerospace, mining, automotive, wind energy, and machine tool industries. Its precision gear production includes spur, helical, and worm. The company also offers spline shafts, racks, timing belt pulleys, and sprockets. It serves defense, gearboxes/assembly, mining/wind, racks/linear travel, printing/packaging, gear, and sprocket/pulley markets. KA-Wood Gear &amp; Machine Co. was founded in 1920 and is based in Madison Heights, Michigan.</v>
      </c>
      <c r="F95" s="1">
        <f>SUMIFS('Input - target event report'!H:H,'Input - target event report'!B:B,B95,'Input - target event report'!D:D, "Private Investment")</f>
        <v>0</v>
      </c>
      <c r="G95" s="6" t="str">
        <f>IF(I95&lt;2, "N/A", (_xlfn.MAXIFS('Input - target event report'!E:E,'Input - target event report'!B:B,B:B,'Input - target event report'!D:D,"Private Investment")-_xlfn.MINIFS('Input - target event report'!E:E,'Input - target event report'!B:B,B:B,'Input - target event report'!D:D,"Private Investment"))/(I95-1))</f>
        <v>N/A</v>
      </c>
      <c r="H95" s="5" t="str">
        <f ca="1">IF(_xlfn.MAXIFS('Input - target event report'!E:E,'Input - target event report'!B:B,B:B,'Input - target event report'!D:D,"Private Investment") = 0, "N/A", TODAY() - _xlfn.MAXIFS('Input - target event report'!E:E,'Input - target event report'!B:B,B:B,'Input - target event report'!D:D,"Private Investment"))</f>
        <v>N/A</v>
      </c>
      <c r="I95" s="6">
        <f>COUNTIFS('Input - target event report'!B:B,B95,'Input - target event report'!D:D, "Private Investment")</f>
        <v>0</v>
      </c>
      <c r="J95">
        <f>INDEX('Input - companies list'!$1:$10000,MATCH(B95,'Input - companies list'!B:B,0),MATCH("Flow",'Input - companies list'!$1:$1,0 ))</f>
        <v>1.8908619886712E-3</v>
      </c>
      <c r="K95">
        <f>INDEX('Input - companies list'!$1:$10000,MATCH(B95,'Input - companies list'!B:B,0),MATCH("Inter-Cluster Connectivity",'Input - companies list'!$1:$1,0 ))</f>
        <v>0</v>
      </c>
      <c r="L95" s="11">
        <f t="shared" si="9"/>
        <v>0</v>
      </c>
      <c r="M95" s="11">
        <f t="shared" si="10"/>
        <v>0</v>
      </c>
      <c r="N95" s="11">
        <f t="shared" ca="1" si="11"/>
        <v>0</v>
      </c>
      <c r="O95" s="11">
        <f t="shared" si="12"/>
        <v>0</v>
      </c>
      <c r="P95" s="11">
        <f t="shared" si="13"/>
        <v>0.24099999999999999</v>
      </c>
      <c r="Q95" s="11">
        <f t="shared" si="14"/>
        <v>0</v>
      </c>
      <c r="R95" s="11">
        <f t="shared" ca="1" si="15"/>
        <v>2.41E-2</v>
      </c>
    </row>
    <row r="96" spans="1:18" x14ac:dyDescent="0.2">
      <c r="A96" s="14">
        <f t="shared" ca="1" si="8"/>
        <v>490</v>
      </c>
      <c r="B96" t="s">
        <v>129</v>
      </c>
      <c r="C96" t="str">
        <f>VLOOKUP(B96,'Input - companies list'!B:L,2,FALSE)</f>
        <v>FTL Seals Technology Limited</v>
      </c>
      <c r="D96" t="str">
        <f>VLOOKUP(B96,'Input - companies list'!B:L,11,FALSE)</f>
        <v>Hydraulics, Valves &amp; Pumps</v>
      </c>
      <c r="E96" t="str">
        <f>VLOOKUP(B96,'Input - companies list'!B:E,4,FALSE)</f>
        <v>FTL Seals Technology Limited designs, develops, manufactures, and distributes sealing, bearing, and engineered solutions for industrial applications in the United Kingdom. The company offers hydraulic, mechanical face, PTFE, heavy duty, and rotary shaft seals; and continuous process sealing solutions, vibration control solutions, rotary unions, PTFE components, precision mouldings, polyurethane mouldings, and magnetic flow filters. It serves various industries, such as oil and gas, hydraulic cylinders and motors, steel and aluminum equipment manufacture, mobile hydraulics and mechanical handling, mining and tunneling, British military and cross country vehicles, food (primarily sugar and chocolate processing), and power generation; and plastic, pharmaceutical, chemical, and paper. The company was founded in 1973 and is based in Leeds, United Kingdom. As of March 18, 2013, FTL Seals Technology Limited operates as a subsidiary of Precision Polymer Engineering Ltd.</v>
      </c>
      <c r="F96" s="1">
        <f>SUMIFS('Input - target event report'!H:H,'Input - target event report'!B:B,B96,'Input - target event report'!D:D, "Private Investment")</f>
        <v>0</v>
      </c>
      <c r="G96" s="6" t="str">
        <f>IF(I96&lt;2, "N/A", (_xlfn.MAXIFS('Input - target event report'!E:E,'Input - target event report'!B:B,B:B,'Input - target event report'!D:D,"Private Investment")-_xlfn.MINIFS('Input - target event report'!E:E,'Input - target event report'!B:B,B:B,'Input - target event report'!D:D,"Private Investment"))/(I96-1))</f>
        <v>N/A</v>
      </c>
      <c r="H96" s="5" t="str">
        <f ca="1">IF(_xlfn.MAXIFS('Input - target event report'!E:E,'Input - target event report'!B:B,B:B,'Input - target event report'!D:D,"Private Investment") = 0, "N/A", TODAY() - _xlfn.MAXIFS('Input - target event report'!E:E,'Input - target event report'!B:B,B:B,'Input - target event report'!D:D,"Private Investment"))</f>
        <v>N/A</v>
      </c>
      <c r="I96" s="6">
        <f>COUNTIFS('Input - target event report'!B:B,B96,'Input - target event report'!D:D, "Private Investment")</f>
        <v>0</v>
      </c>
      <c r="J96">
        <f>INDEX('Input - companies list'!$1:$10000,MATCH(B96,'Input - companies list'!B:B,0),MATCH("Flow",'Input - companies list'!$1:$1,0 ))</f>
        <v>1.8905283769364901E-3</v>
      </c>
      <c r="K96">
        <f>INDEX('Input - companies list'!$1:$10000,MATCH(B96,'Input - companies list'!B:B,0),MATCH("Inter-Cluster Connectivity",'Input - companies list'!$1:$1,0 ))</f>
        <v>0</v>
      </c>
      <c r="L96" s="11">
        <f t="shared" si="9"/>
        <v>0</v>
      </c>
      <c r="M96" s="11">
        <f t="shared" si="10"/>
        <v>0</v>
      </c>
      <c r="N96" s="11">
        <f t="shared" ca="1" si="11"/>
        <v>0</v>
      </c>
      <c r="O96" s="11">
        <f t="shared" si="12"/>
        <v>0</v>
      </c>
      <c r="P96" s="11">
        <f t="shared" si="13"/>
        <v>0.24299999999999999</v>
      </c>
      <c r="Q96" s="11">
        <f t="shared" si="14"/>
        <v>0</v>
      </c>
      <c r="R96" s="11">
        <f t="shared" ca="1" si="15"/>
        <v>2.4300000000000002E-2</v>
      </c>
    </row>
    <row r="97" spans="1:18" x14ac:dyDescent="0.2">
      <c r="A97" s="14">
        <f t="shared" ca="1" si="8"/>
        <v>489</v>
      </c>
      <c r="B97" t="s">
        <v>1520</v>
      </c>
      <c r="C97" t="str">
        <f>VLOOKUP(B97,'Input - companies list'!B:L,2,FALSE)</f>
        <v>GyanSys Inc.</v>
      </c>
      <c r="D97" t="str">
        <f>VLOOKUP(B97,'Input - companies list'!B:L,11,FALSE)</f>
        <v>Cloud, IoT, Predictive Analytics</v>
      </c>
      <c r="E97" t="str">
        <f>VLOOKUP(B97,'Input - companies list'!B:E,4,FALSE)</f>
        <v>GyanSys Inc. provides SAP system integration and consulting services. It offers assessment services; support services, such as form developments, layout modifications, data conversion tools, backups and archiving, upgrade and applying service packs, user authorization maintenance, interfaces and connectors, and report monitoring and alert management; implementation services; and project management services, including project delivery and production support services. The company also provides manual and automated testing services for SAP projects; and training, change management, and delivery services. In addition, it resells SAP business all-in-one and mobility solutions; and Microsoft enterprise solutions. The company provides services in the areas of SAPÂ’s analytics solutions, customer relationship management, human capital management, product life-cycle management, supplier relationship management, enterprise mobility, and gCATS, as well as governance, risk, and compliance. It serves automotive, chemical, consumer products, engineering, construction and operations, high technology, higher education and research, industrial machinery and components, life sciences, mining, professional services, retail, transportation and logistics, and utility industries. GyanSys Inc. was founded in 2005 and is headquartered in Indianapolis, Indiana. It also has locations in New Jersey; Texas; Bengaluru, India; Muntinlupa City, the Philippines; and Amsterdam, the Netherlands.</v>
      </c>
      <c r="F97" s="1">
        <f>SUMIFS('Input - target event report'!H:H,'Input - target event report'!B:B,B97,'Input - target event report'!D:D, "Private Investment")</f>
        <v>0</v>
      </c>
      <c r="G97" s="6" t="str">
        <f>IF(I97&lt;2, "N/A", (_xlfn.MAXIFS('Input - target event report'!E:E,'Input - target event report'!B:B,B:B,'Input - target event report'!D:D,"Private Investment")-_xlfn.MINIFS('Input - target event report'!E:E,'Input - target event report'!B:B,B:B,'Input - target event report'!D:D,"Private Investment"))/(I97-1))</f>
        <v>N/A</v>
      </c>
      <c r="H97" s="5" t="str">
        <f ca="1">IF(_xlfn.MAXIFS('Input - target event report'!E:E,'Input - target event report'!B:B,B:B,'Input - target event report'!D:D,"Private Investment") = 0, "N/A", TODAY() - _xlfn.MAXIFS('Input - target event report'!E:E,'Input - target event report'!B:B,B:B,'Input - target event report'!D:D,"Private Investment"))</f>
        <v>N/A</v>
      </c>
      <c r="I97" s="6">
        <f>COUNTIFS('Input - target event report'!B:B,B97,'Input - target event report'!D:D, "Private Investment")</f>
        <v>0</v>
      </c>
      <c r="J97">
        <f>INDEX('Input - companies list'!$1:$10000,MATCH(B97,'Input - companies list'!B:B,0),MATCH("Flow",'Input - companies list'!$1:$1,0 ))</f>
        <v>1.87910248047404E-3</v>
      </c>
      <c r="K97">
        <f>INDEX('Input - companies list'!$1:$10000,MATCH(B97,'Input - companies list'!B:B,0),MATCH("Inter-Cluster Connectivity",'Input - companies list'!$1:$1,0 ))</f>
        <v>0</v>
      </c>
      <c r="L97" s="11">
        <f t="shared" si="9"/>
        <v>0</v>
      </c>
      <c r="M97" s="11">
        <f t="shared" si="10"/>
        <v>0</v>
      </c>
      <c r="N97" s="11">
        <f t="shared" ca="1" si="11"/>
        <v>0</v>
      </c>
      <c r="O97" s="11">
        <f t="shared" si="12"/>
        <v>0</v>
      </c>
      <c r="P97" s="11">
        <f t="shared" si="13"/>
        <v>0.248</v>
      </c>
      <c r="Q97" s="11">
        <f t="shared" si="14"/>
        <v>0</v>
      </c>
      <c r="R97" s="11">
        <f t="shared" ca="1" si="15"/>
        <v>2.4800000000000003E-2</v>
      </c>
    </row>
    <row r="98" spans="1:18" x14ac:dyDescent="0.2">
      <c r="A98" s="14">
        <f t="shared" ca="1" si="8"/>
        <v>488</v>
      </c>
      <c r="B98" t="s">
        <v>886</v>
      </c>
      <c r="C98" t="str">
        <f>VLOOKUP(B98,'Input - companies list'!B:L,2,FALSE)</f>
        <v>Verisk Maplecroft</v>
      </c>
      <c r="D98" t="str">
        <f>VLOOKUP(B98,'Input - companies list'!B:L,11,FALSE)</f>
        <v>Mining Ops &amp; Analytics</v>
      </c>
      <c r="E98" t="str">
        <f>VLOOKUP(B98,'Input - companies list'!B:E,4,FALSE)</f>
        <v>Verisk Maplecroft, a risk analytics, research, and strategic forecasting company, provides risk analytics and advisory services. It offers technological solutions to identify emerging trends, business opportunities, and risks to investments and supply chains worldwide; Global Risks Forecast, a daily analysis and forecasting service that delivers critical insight into the issues that really count; and risk indices and interactive maps that evaluate the key political, economic, societal, and environmental risks for all countries down to subnational levels. The company also provides reports and analysis to provide vital insights into the key risks affecting multinational companies, governments, and NGOs; Supply Chain Management Tool that supports clients to meet responsible and strategic sourcing objectives and to evaluate their own operations/manufacturing facilities; and Global Risks Calculator, an analytics innovation that empowers customers to build their own country and issue risk scorecards, maps, and risk assessments. In addition, it offers Maplecroft Terrorism and Security Dashboard that offers near real-time monitoring of dynamic terrorism and security risks to operations, assets, investments, personnel, and supply chains; and Maplecroft Growth Opportunities Dashboard, a tool that helps consumer-facing organizations search, analyze, and compare the worldÂ’s key growth locations and their potential over the next ten years. The company provides its services for agro-commodities, construction and engineering financial services, ICT and telecoms, logistics and transportation, mining, oil and gas, and pharmaceutical and healthcare sectors. Verisk Maplecroft was formerly known as Maplecroft.NET Limited. As a result of acquisition of Maplecroft.NET Limited by Verisk Analytics, Inc., Verisk Maplecroft's name was changed. The company was founded in 2001 and is based in Bath, United Kingdom. As of December 8, 2014, Verisk Maplecroft operates as a subsidiary of Verisk Analytics, Inc.</v>
      </c>
      <c r="F98" s="1">
        <f>SUMIFS('Input - target event report'!H:H,'Input - target event report'!B:B,B98,'Input - target event report'!D:D, "Private Investment")</f>
        <v>0</v>
      </c>
      <c r="G98" s="6" t="str">
        <f>IF(I98&lt;2, "N/A", (_xlfn.MAXIFS('Input - target event report'!E:E,'Input - target event report'!B:B,B:B,'Input - target event report'!D:D,"Private Investment")-_xlfn.MINIFS('Input - target event report'!E:E,'Input - target event report'!B:B,B:B,'Input - target event report'!D:D,"Private Investment"))/(I98-1))</f>
        <v>N/A</v>
      </c>
      <c r="H98" s="5" t="str">
        <f ca="1">IF(_xlfn.MAXIFS('Input - target event report'!E:E,'Input - target event report'!B:B,B:B,'Input - target event report'!D:D,"Private Investment") = 0, "N/A", TODAY() - _xlfn.MAXIFS('Input - target event report'!E:E,'Input - target event report'!B:B,B:B,'Input - target event report'!D:D,"Private Investment"))</f>
        <v>N/A</v>
      </c>
      <c r="I98" s="6">
        <f>COUNTIFS('Input - target event report'!B:B,B98,'Input - target event report'!D:D, "Private Investment")</f>
        <v>0</v>
      </c>
      <c r="J98">
        <f>INDEX('Input - companies list'!$1:$10000,MATCH(B98,'Input - companies list'!B:B,0),MATCH("Flow",'Input - companies list'!$1:$1,0 ))</f>
        <v>1.8725522335720599E-3</v>
      </c>
      <c r="K98">
        <f>INDEX('Input - companies list'!$1:$10000,MATCH(B98,'Input - companies list'!B:B,0),MATCH("Inter-Cluster Connectivity",'Input - companies list'!$1:$1,0 ))</f>
        <v>0</v>
      </c>
      <c r="L98" s="11">
        <f t="shared" si="9"/>
        <v>0</v>
      </c>
      <c r="M98" s="11">
        <f t="shared" si="10"/>
        <v>0</v>
      </c>
      <c r="N98" s="11">
        <f t="shared" ca="1" si="11"/>
        <v>0</v>
      </c>
      <c r="O98" s="11">
        <f t="shared" si="12"/>
        <v>0</v>
      </c>
      <c r="P98" s="11">
        <f t="shared" si="13"/>
        <v>0.251</v>
      </c>
      <c r="Q98" s="11">
        <f t="shared" si="14"/>
        <v>0</v>
      </c>
      <c r="R98" s="11">
        <f t="shared" ca="1" si="15"/>
        <v>2.5100000000000001E-2</v>
      </c>
    </row>
    <row r="99" spans="1:18" x14ac:dyDescent="0.2">
      <c r="A99" s="14">
        <f t="shared" ca="1" si="8"/>
        <v>487</v>
      </c>
      <c r="B99" t="s">
        <v>4420</v>
      </c>
      <c r="C99" t="str">
        <f>VLOOKUP(B99,'Input - companies list'!B:L,2,FALSE)</f>
        <v>Koffolk (1949) Ltd.</v>
      </c>
      <c r="D99" t="str">
        <f>VLOOKUP(B99,'Input - companies list'!B:L,11,FALSE)</f>
        <v>Advanced Materials &amp; Coatings</v>
      </c>
      <c r="E99" t="str">
        <f>VLOOKUP(B99,'Input - companies list'!B:E,4,FALSE)</f>
        <v>Koffolk (1949) Ltd. produces, distributes, and offers technical support of active veterinary pharmaceuticals, vitamin concentrates, mineral medicated and non-medicated premixes, and other specialty ingredients. It also engages in the custom synthesis of advanced intermediates for global pharmaceutical and manufacturing companies, as well as other specialty markets, such as agro-chemicals and cosmetics. The company was founded in 1949 and is based in Tel Aviv, Israel with manufacturing facilities in southern Israel and Brazil. Koffolk (1949) Ltd. operates as a subsidiary of Phibro Animal Health Corporation.</v>
      </c>
      <c r="F99" s="1">
        <f>SUMIFS('Input - target event report'!H:H,'Input - target event report'!B:B,B99,'Input - target event report'!D:D, "Private Investment")</f>
        <v>0</v>
      </c>
      <c r="G99" s="6" t="str">
        <f>IF(I99&lt;2, "N/A", (_xlfn.MAXIFS('Input - target event report'!E:E,'Input - target event report'!B:B,B:B,'Input - target event report'!D:D,"Private Investment")-_xlfn.MINIFS('Input - target event report'!E:E,'Input - target event report'!B:B,B:B,'Input - target event report'!D:D,"Private Investment"))/(I99-1))</f>
        <v>N/A</v>
      </c>
      <c r="H99" s="5" t="str">
        <f ca="1">IF(_xlfn.MAXIFS('Input - target event report'!E:E,'Input - target event report'!B:B,B:B,'Input - target event report'!D:D,"Private Investment") = 0, "N/A", TODAY() - _xlfn.MAXIFS('Input - target event report'!E:E,'Input - target event report'!B:B,B:B,'Input - target event report'!D:D,"Private Investment"))</f>
        <v>N/A</v>
      </c>
      <c r="I99" s="6">
        <f>COUNTIFS('Input - target event report'!B:B,B99,'Input - target event report'!D:D, "Private Investment")</f>
        <v>0</v>
      </c>
      <c r="J99">
        <f>INDEX('Input - companies list'!$1:$10000,MATCH(B99,'Input - companies list'!B:B,0),MATCH("Flow",'Input - companies list'!$1:$1,0 ))</f>
        <v>1.8723465176573701E-3</v>
      </c>
      <c r="K99">
        <f>INDEX('Input - companies list'!$1:$10000,MATCH(B99,'Input - companies list'!B:B,0),MATCH("Inter-Cluster Connectivity",'Input - companies list'!$1:$1,0 ))</f>
        <v>0</v>
      </c>
      <c r="L99" s="11">
        <f t="shared" si="9"/>
        <v>0</v>
      </c>
      <c r="M99" s="11">
        <f t="shared" si="10"/>
        <v>0</v>
      </c>
      <c r="N99" s="11">
        <f t="shared" ca="1" si="11"/>
        <v>0</v>
      </c>
      <c r="O99" s="11">
        <f t="shared" si="12"/>
        <v>0</v>
      </c>
      <c r="P99" s="11">
        <f t="shared" si="13"/>
        <v>0.253</v>
      </c>
      <c r="Q99" s="11">
        <f t="shared" si="14"/>
        <v>0</v>
      </c>
      <c r="R99" s="11">
        <f t="shared" ca="1" si="15"/>
        <v>2.5300000000000003E-2</v>
      </c>
    </row>
    <row r="100" spans="1:18" x14ac:dyDescent="0.2">
      <c r="A100" s="14">
        <f t="shared" ca="1" si="8"/>
        <v>486</v>
      </c>
      <c r="B100" t="s">
        <v>2248</v>
      </c>
      <c r="C100" t="str">
        <f>VLOOKUP(B100,'Input - companies list'!B:L,2,FALSE)</f>
        <v>Gijima Group Limited</v>
      </c>
      <c r="D100" t="str">
        <f>VLOOKUP(B100,'Input - companies list'!B:L,11,FALSE)</f>
        <v>Cloud, IoT, Predictive Analytics</v>
      </c>
      <c r="E100" t="str">
        <f>VLOOKUP(B100,'Input - companies list'!B:E,4,FALSE)</f>
        <v>Gijima Group Limited provides information and communications technology (ICT) services in southern Africa and internationally. It offers cloud computing services, mobility infrastructure services, occupational hygiene and environmental services, distributed computing services that provide end-user support for desktops and associated services, electronic signatures solutions, analytic laboratory services, Web analytics services, SAP solutions, enterprise SEO solutions, and oracle services. It also provides recruitment, selection, assessment, and placement services for ICT candidates in the mining, manufacturing, financial, and public sectors; designs and develops custom e-learning programs; and offers business process outsource services, such as response handling and outsourced recruitment, and administration and payroll services. In addition, the company provides unified communication solutions, data centre and IT service management solutions, system integration solutions, and Microsoft solutions, as well as security and governance, risk, and compliance solutions. It serves mining, manufacturing, telecommunications, financial services, retail and hospitality, public sector, and other industries. Gijima Group Limited is headquartered in Samrand, South Africa.</v>
      </c>
      <c r="F100" s="1">
        <f>SUMIFS('Input - target event report'!H:H,'Input - target event report'!B:B,B100,'Input - target event report'!D:D, "Private Investment")</f>
        <v>0</v>
      </c>
      <c r="G100" s="6" t="str">
        <f>IF(I100&lt;2, "N/A", (_xlfn.MAXIFS('Input - target event report'!E:E,'Input - target event report'!B:B,B:B,'Input - target event report'!D:D,"Private Investment")-_xlfn.MINIFS('Input - target event report'!E:E,'Input - target event report'!B:B,B:B,'Input - target event report'!D:D,"Private Investment"))/(I100-1))</f>
        <v>N/A</v>
      </c>
      <c r="H100" s="5" t="str">
        <f ca="1">IF(_xlfn.MAXIFS('Input - target event report'!E:E,'Input - target event report'!B:B,B:B,'Input - target event report'!D:D,"Private Investment") = 0, "N/A", TODAY() - _xlfn.MAXIFS('Input - target event report'!E:E,'Input - target event report'!B:B,B:B,'Input - target event report'!D:D,"Private Investment"))</f>
        <v>N/A</v>
      </c>
      <c r="I100" s="6">
        <f>COUNTIFS('Input - target event report'!B:B,B100,'Input - target event report'!D:D, "Private Investment")</f>
        <v>0</v>
      </c>
      <c r="J100">
        <f>INDEX('Input - companies list'!$1:$10000,MATCH(B100,'Input - companies list'!B:B,0),MATCH("Flow",'Input - companies list'!$1:$1,0 ))</f>
        <v>1.8703586244251901E-3</v>
      </c>
      <c r="K100">
        <f>INDEX('Input - companies list'!$1:$10000,MATCH(B100,'Input - companies list'!B:B,0),MATCH("Inter-Cluster Connectivity",'Input - companies list'!$1:$1,0 ))</f>
        <v>0</v>
      </c>
      <c r="L100" s="11">
        <f t="shared" si="9"/>
        <v>0</v>
      </c>
      <c r="M100" s="11">
        <f t="shared" si="10"/>
        <v>0</v>
      </c>
      <c r="N100" s="11">
        <f t="shared" ca="1" si="11"/>
        <v>0</v>
      </c>
      <c r="O100" s="11">
        <f t="shared" si="12"/>
        <v>0</v>
      </c>
      <c r="P100" s="11">
        <f t="shared" si="13"/>
        <v>0.255</v>
      </c>
      <c r="Q100" s="11">
        <f t="shared" si="14"/>
        <v>0</v>
      </c>
      <c r="R100" s="11">
        <f t="shared" ca="1" si="15"/>
        <v>2.5500000000000002E-2</v>
      </c>
    </row>
    <row r="101" spans="1:18" x14ac:dyDescent="0.2">
      <c r="A101" s="14">
        <f t="shared" ca="1" si="8"/>
        <v>485</v>
      </c>
      <c r="B101" t="s">
        <v>1759</v>
      </c>
      <c r="C101" t="str">
        <f>VLOOKUP(B101,'Input - companies list'!B:L,2,FALSE)</f>
        <v>Brad Foote Gear Works, Inc.</v>
      </c>
      <c r="D101" t="str">
        <f>VLOOKUP(B101,'Input - companies list'!B:L,11,FALSE)</f>
        <v xml:space="preserve">Bearing, Gears, Componentry </v>
      </c>
      <c r="E101" t="str">
        <f>VLOOKUP(B101,'Input - companies list'!B:E,4,FALSE)</f>
        <v>Brad Foote Gear Works, Inc. engages in engineering, building, and repairing precision gears and gearboxes for construction, paper and pulp, industrial manufacturing, maritime, wind energy, mining, steel, and oil and gas industries. It offers spiral bevel gears, loose gearing products, and enclosed drive gearboxes; and custom gear boxes, including parallel shaft, right-hand, planetary, and differential gearboxes. The company also provides gearing heat treating, gear finishing, gearing and gearbox testing, and gearbox services, as well as wind turbine gearing solutions. Its products are used in wind, oil and gas, mining, and other industrial applications worldwide. The company was formerly known as BFG Acquisition Corp. The company was founded in 1924 and is based in Cicero, Illinois with manufacturing plants in Cicero, Illinois; and Pittsburgh, Pennsylvania. As of October 22, 2007, Brad Foote Gear Works, Inc. operates as a subsidiary of Broadwind Energy, Inc.</v>
      </c>
      <c r="F101" s="1">
        <f>SUMIFS('Input - target event report'!H:H,'Input - target event report'!B:B,B101,'Input - target event report'!D:D, "Private Investment")</f>
        <v>0</v>
      </c>
      <c r="G101" s="6" t="str">
        <f>IF(I101&lt;2, "N/A", (_xlfn.MAXIFS('Input - target event report'!E:E,'Input - target event report'!B:B,B:B,'Input - target event report'!D:D,"Private Investment")-_xlfn.MINIFS('Input - target event report'!E:E,'Input - target event report'!B:B,B:B,'Input - target event report'!D:D,"Private Investment"))/(I101-1))</f>
        <v>N/A</v>
      </c>
      <c r="H101" s="5" t="str">
        <f ca="1">IF(_xlfn.MAXIFS('Input - target event report'!E:E,'Input - target event report'!B:B,B:B,'Input - target event report'!D:D,"Private Investment") = 0, "N/A", TODAY() - _xlfn.MAXIFS('Input - target event report'!E:E,'Input - target event report'!B:B,B:B,'Input - target event report'!D:D,"Private Investment"))</f>
        <v>N/A</v>
      </c>
      <c r="I101" s="6">
        <f>COUNTIFS('Input - target event report'!B:B,B101,'Input - target event report'!D:D, "Private Investment")</f>
        <v>0</v>
      </c>
      <c r="J101">
        <f>INDEX('Input - companies list'!$1:$10000,MATCH(B101,'Input - companies list'!B:B,0),MATCH("Flow",'Input - companies list'!$1:$1,0 ))</f>
        <v>1.8564654904844799E-3</v>
      </c>
      <c r="K101">
        <f>INDEX('Input - companies list'!$1:$10000,MATCH(B101,'Input - companies list'!B:B,0),MATCH("Inter-Cluster Connectivity",'Input - companies list'!$1:$1,0 ))</f>
        <v>0</v>
      </c>
      <c r="L101" s="11">
        <f t="shared" si="9"/>
        <v>0</v>
      </c>
      <c r="M101" s="11">
        <f t="shared" si="10"/>
        <v>0</v>
      </c>
      <c r="N101" s="11">
        <f t="shared" ca="1" si="11"/>
        <v>0</v>
      </c>
      <c r="O101" s="11">
        <f t="shared" si="12"/>
        <v>0</v>
      </c>
      <c r="P101" s="11">
        <f t="shared" si="13"/>
        <v>0.25700000000000001</v>
      </c>
      <c r="Q101" s="11">
        <f t="shared" si="14"/>
        <v>0</v>
      </c>
      <c r="R101" s="11">
        <f t="shared" ca="1" si="15"/>
        <v>2.5700000000000001E-2</v>
      </c>
    </row>
    <row r="102" spans="1:18" x14ac:dyDescent="0.2">
      <c r="A102" s="14">
        <f t="shared" ca="1" si="8"/>
        <v>484</v>
      </c>
      <c r="B102" t="s">
        <v>1475</v>
      </c>
      <c r="C102" t="str">
        <f>VLOOKUP(B102,'Input - companies list'!B:L,2,FALSE)</f>
        <v>Heads Up Display, Inc.</v>
      </c>
      <c r="D102" t="str">
        <f>VLOOKUP(B102,'Input - companies list'!B:L,11,FALSE)</f>
        <v>Cloud, IoT, Predictive Analytics</v>
      </c>
      <c r="E102" t="str">
        <f>VLOOKUP(B102,'Input - companies list'!B:E,4,FALSE)</f>
        <v>Heads Up Display, Inc. provides hearing loss prevention, two-way communication, and emergency notifications systems that allow operators to receive personal safety and time critical updates. It enables instant communication between operators, safety crews, management teams, and life-saving sensory technology. The company serves construction, demolition, mining, manufacturing, oil and gas, and energy industries. Heads Up Display, Inc. was incorporated in 2014 and is based in Buffalo, New York.</v>
      </c>
      <c r="F102" s="1">
        <f>SUMIFS('Input - target event report'!H:H,'Input - target event report'!B:B,B102,'Input - target event report'!D:D, "Private Investment")</f>
        <v>0</v>
      </c>
      <c r="G102" s="6" t="str">
        <f>IF(I102&lt;2, "N/A", (_xlfn.MAXIFS('Input - target event report'!E:E,'Input - target event report'!B:B,B:B,'Input - target event report'!D:D,"Private Investment")-_xlfn.MINIFS('Input - target event report'!E:E,'Input - target event report'!B:B,B:B,'Input - target event report'!D:D,"Private Investment"))/(I102-1))</f>
        <v>N/A</v>
      </c>
      <c r="H102" s="5" t="str">
        <f ca="1">IF(_xlfn.MAXIFS('Input - target event report'!E:E,'Input - target event report'!B:B,B:B,'Input - target event report'!D:D,"Private Investment") = 0, "N/A", TODAY() - _xlfn.MAXIFS('Input - target event report'!E:E,'Input - target event report'!B:B,B:B,'Input - target event report'!D:D,"Private Investment"))</f>
        <v>N/A</v>
      </c>
      <c r="I102" s="6">
        <f>COUNTIFS('Input - target event report'!B:B,B102,'Input - target event report'!D:D, "Private Investment")</f>
        <v>0</v>
      </c>
      <c r="J102">
        <f>INDEX('Input - companies list'!$1:$10000,MATCH(B102,'Input - companies list'!B:B,0),MATCH("Flow",'Input - companies list'!$1:$1,0 ))</f>
        <v>1.8289328511584501E-3</v>
      </c>
      <c r="K102">
        <f>INDEX('Input - companies list'!$1:$10000,MATCH(B102,'Input - companies list'!B:B,0),MATCH("Inter-Cluster Connectivity",'Input - companies list'!$1:$1,0 ))</f>
        <v>0</v>
      </c>
      <c r="L102" s="11">
        <f t="shared" si="9"/>
        <v>0</v>
      </c>
      <c r="M102" s="11">
        <f t="shared" si="10"/>
        <v>0</v>
      </c>
      <c r="N102" s="11">
        <f t="shared" ca="1" si="11"/>
        <v>0</v>
      </c>
      <c r="O102" s="11">
        <f t="shared" si="12"/>
        <v>0</v>
      </c>
      <c r="P102" s="11">
        <f t="shared" si="13"/>
        <v>0.26</v>
      </c>
      <c r="Q102" s="11">
        <f t="shared" si="14"/>
        <v>0</v>
      </c>
      <c r="R102" s="11">
        <f t="shared" ca="1" si="15"/>
        <v>2.6000000000000002E-2</v>
      </c>
    </row>
    <row r="103" spans="1:18" x14ac:dyDescent="0.2">
      <c r="A103" s="14">
        <f t="shared" ca="1" si="8"/>
        <v>483</v>
      </c>
      <c r="B103" t="s">
        <v>2486</v>
      </c>
      <c r="C103" t="str">
        <f>VLOOKUP(B103,'Input - companies list'!B:L,2,FALSE)</f>
        <v>CSQ Research</v>
      </c>
      <c r="D103" t="str">
        <f>VLOOKUP(B103,'Input - companies list'!B:L,11,FALSE)</f>
        <v>Autonomous Vehicles, Artificial Intelligence</v>
      </c>
      <c r="E103" t="str">
        <f>VLOOKUP(B103,'Input - companies list'!B:E,4,FALSE)</f>
        <v>CSQ Research is a Robotics and Government Policy Think-tank researching Automation and Sustainable Societies.</v>
      </c>
      <c r="F103" s="1">
        <f>SUMIFS('Input - target event report'!H:H,'Input - target event report'!B:B,B103,'Input - target event report'!D:D, "Private Investment")</f>
        <v>0</v>
      </c>
      <c r="G103" s="6" t="str">
        <f>IF(I103&lt;2, "N/A", (_xlfn.MAXIFS('Input - target event report'!E:E,'Input - target event report'!B:B,B:B,'Input - target event report'!D:D,"Private Investment")-_xlfn.MINIFS('Input - target event report'!E:E,'Input - target event report'!B:B,B:B,'Input - target event report'!D:D,"Private Investment"))/(I103-1))</f>
        <v>N/A</v>
      </c>
      <c r="H103" s="5" t="str">
        <f ca="1">IF(_xlfn.MAXIFS('Input - target event report'!E:E,'Input - target event report'!B:B,B:B,'Input - target event report'!D:D,"Private Investment") = 0, "N/A", TODAY() - _xlfn.MAXIFS('Input - target event report'!E:E,'Input - target event report'!B:B,B:B,'Input - target event report'!D:D,"Private Investment"))</f>
        <v>N/A</v>
      </c>
      <c r="I103" s="6">
        <f>COUNTIFS('Input - target event report'!B:B,B103,'Input - target event report'!D:D, "Private Investment")</f>
        <v>0</v>
      </c>
      <c r="J103">
        <f>INDEX('Input - companies list'!$1:$10000,MATCH(B103,'Input - companies list'!B:B,0),MATCH("Flow",'Input - companies list'!$1:$1,0 ))</f>
        <v>1.8286607509497401E-3</v>
      </c>
      <c r="K103">
        <f>INDEX('Input - companies list'!$1:$10000,MATCH(B103,'Input - companies list'!B:B,0),MATCH("Inter-Cluster Connectivity",'Input - companies list'!$1:$1,0 ))</f>
        <v>0</v>
      </c>
      <c r="L103" s="11">
        <f t="shared" si="9"/>
        <v>0</v>
      </c>
      <c r="M103" s="11">
        <f t="shared" si="10"/>
        <v>0</v>
      </c>
      <c r="N103" s="11">
        <f t="shared" ca="1" si="11"/>
        <v>0</v>
      </c>
      <c r="O103" s="11">
        <f t="shared" si="12"/>
        <v>0</v>
      </c>
      <c r="P103" s="11">
        <f t="shared" si="13"/>
        <v>0.26200000000000001</v>
      </c>
      <c r="Q103" s="11">
        <f t="shared" si="14"/>
        <v>0</v>
      </c>
      <c r="R103" s="11">
        <f t="shared" ca="1" si="15"/>
        <v>2.6200000000000001E-2</v>
      </c>
    </row>
    <row r="104" spans="1:18" x14ac:dyDescent="0.2">
      <c r="A104" s="14">
        <f t="shared" ca="1" si="8"/>
        <v>482</v>
      </c>
      <c r="B104" t="s">
        <v>2151</v>
      </c>
      <c r="C104" t="str">
        <f>VLOOKUP(B104,'Input - companies list'!B:L,2,FALSE)</f>
        <v>Maintenance Service Corp.</v>
      </c>
      <c r="D104" t="str">
        <f>VLOOKUP(B104,'Input - companies list'!B:L,11,FALSE)</f>
        <v>Machining &amp; tooling</v>
      </c>
      <c r="E104" t="str">
        <f>VLOOKUP(B104,'Input - companies list'!B:E,4,FALSE)</f>
        <v>Maintenance Service Corp. operates as a machine tool services company in North America. It offers machine tool remanufacturing, machine tool rebuilding, CNC retrofitting, machine tool repairing, and on-site services to machine tool users in the United States, Mexico, and Canada. The company specializes in metal cutting and metal removal machine tools, including various makes and models of lathes, drilling machines, planers, milling machines, boring bars, broaching machines, gear-cutting machines, grinding machines, and machining centers. Its on-site machine tool services include CNC control retrofits in the field; emergency repair response for machine tool crashes; scrape and align gibs, slides, or ways; moglice, turcite, rulon, or ZX-100 applications; way grinding and spindle taper grinding; laser and ball bar calibrations and certifications; machine tool leveling and alignment; machinery relocation and installation; plant moves or product line/cell upgrades; used machinery inspection and evaluations; machine tool trouble shooting and recommendations; preventative maintenance programs; and contract maintenance to supplement the staff. The companyÂ’s in-house machine tool services include machine tool remanufacturing; mechanical rebuilding for manual machines; machine tool realignment to OEM specifications; rotary table rebuilds and calibration; rebuilding of headstocks, ram slides, or rail assemblies; precision way grinding or manufacture new ways; contract machine assembly and electrical panel building; electrical engineering design; and mechanical engineering design. It serves manufacturers of large equipment, machinery, and raw materials involved in industries, such as aerospace, automotive, construction, mining, farming, power generation, marine, shipping, and steel and iron. Maintenance Service Corp. was founded in 1951 and is based in Milwaukee, Wisconsin. It has a facility in Nashville, Tennessee.</v>
      </c>
      <c r="F104" s="1">
        <f>SUMIFS('Input - target event report'!H:H,'Input - target event report'!B:B,B104,'Input - target event report'!D:D, "Private Investment")</f>
        <v>0</v>
      </c>
      <c r="G104" s="6" t="str">
        <f>IF(I104&lt;2, "N/A", (_xlfn.MAXIFS('Input - target event report'!E:E,'Input - target event report'!B:B,B:B,'Input - target event report'!D:D,"Private Investment")-_xlfn.MINIFS('Input - target event report'!E:E,'Input - target event report'!B:B,B:B,'Input - target event report'!D:D,"Private Investment"))/(I104-1))</f>
        <v>N/A</v>
      </c>
      <c r="H104" s="5" t="str">
        <f ca="1">IF(_xlfn.MAXIFS('Input - target event report'!E:E,'Input - target event report'!B:B,B:B,'Input - target event report'!D:D,"Private Investment") = 0, "N/A", TODAY() - _xlfn.MAXIFS('Input - target event report'!E:E,'Input - target event report'!B:B,B:B,'Input - target event report'!D:D,"Private Investment"))</f>
        <v>N/A</v>
      </c>
      <c r="I104" s="6">
        <f>COUNTIFS('Input - target event report'!B:B,B104,'Input - target event report'!D:D, "Private Investment")</f>
        <v>0</v>
      </c>
      <c r="J104">
        <f>INDEX('Input - companies list'!$1:$10000,MATCH(B104,'Input - companies list'!B:B,0),MATCH("Flow",'Input - companies list'!$1:$1,0 ))</f>
        <v>1.8063302731380999E-3</v>
      </c>
      <c r="K104">
        <f>INDEX('Input - companies list'!$1:$10000,MATCH(B104,'Input - companies list'!B:B,0),MATCH("Inter-Cluster Connectivity",'Input - companies list'!$1:$1,0 ))</f>
        <v>0</v>
      </c>
      <c r="L104" s="11">
        <f t="shared" si="9"/>
        <v>0</v>
      </c>
      <c r="M104" s="11">
        <f t="shared" si="10"/>
        <v>0</v>
      </c>
      <c r="N104" s="11">
        <f t="shared" ca="1" si="11"/>
        <v>0</v>
      </c>
      <c r="O104" s="11">
        <f t="shared" si="12"/>
        <v>0</v>
      </c>
      <c r="P104" s="11">
        <f t="shared" si="13"/>
        <v>0.26700000000000002</v>
      </c>
      <c r="Q104" s="11">
        <f t="shared" si="14"/>
        <v>0</v>
      </c>
      <c r="R104" s="11">
        <f t="shared" ca="1" si="15"/>
        <v>2.6700000000000002E-2</v>
      </c>
    </row>
    <row r="105" spans="1:18" x14ac:dyDescent="0.2">
      <c r="A105" s="14">
        <f t="shared" ca="1" si="8"/>
        <v>481</v>
      </c>
      <c r="B105" t="s">
        <v>1722</v>
      </c>
      <c r="C105" t="str">
        <f>VLOOKUP(B105,'Input - companies list'!B:L,2,FALSE)</f>
        <v>Bay Cast, Inc.</v>
      </c>
      <c r="D105" t="str">
        <f>VLOOKUP(B105,'Input - companies list'!B:L,11,FALSE)</f>
        <v>Castings</v>
      </c>
      <c r="E105" t="str">
        <f>VLOOKUP(B105,'Input - companies list'!B:E,4,FALSE)</f>
        <v>Bay Cast, Inc., along with its subsidiaries, manufactures and supplies heavy-sectioned finished steel castings. It offers mild and alloyed castings, and tool and stainless steel castings; and large-format, precision turning, and milling services to industries and customers in the United States and internationally. The company also provides base, floor, and surface plates for testing, machine tool, and measurement industries. It serves various industries, including oil and gas, hydro-electric, pumps and valves, aerospace, construction and mining, injection-molding, and stamping, as well as test, measurement, and machine tool. The company was founded in 1986 and is based in Bay City, Michigan.</v>
      </c>
      <c r="F105" s="1">
        <f>SUMIFS('Input - target event report'!H:H,'Input - target event report'!B:B,B105,'Input - target event report'!D:D, "Private Investment")</f>
        <v>0</v>
      </c>
      <c r="G105" s="6" t="str">
        <f>IF(I105&lt;2, "N/A", (_xlfn.MAXIFS('Input - target event report'!E:E,'Input - target event report'!B:B,B:B,'Input - target event report'!D:D,"Private Investment")-_xlfn.MINIFS('Input - target event report'!E:E,'Input - target event report'!B:B,B:B,'Input - target event report'!D:D,"Private Investment"))/(I105-1))</f>
        <v>N/A</v>
      </c>
      <c r="H105" s="5" t="str">
        <f ca="1">IF(_xlfn.MAXIFS('Input - target event report'!E:E,'Input - target event report'!B:B,B:B,'Input - target event report'!D:D,"Private Investment") = 0, "N/A", TODAY() - _xlfn.MAXIFS('Input - target event report'!E:E,'Input - target event report'!B:B,B:B,'Input - target event report'!D:D,"Private Investment"))</f>
        <v>N/A</v>
      </c>
      <c r="I105" s="6">
        <f>COUNTIFS('Input - target event report'!B:B,B105,'Input - target event report'!D:D, "Private Investment")</f>
        <v>0</v>
      </c>
      <c r="J105">
        <f>INDEX('Input - companies list'!$1:$10000,MATCH(B105,'Input - companies list'!B:B,0),MATCH("Flow",'Input - companies list'!$1:$1,0 ))</f>
        <v>1.79613005569491E-3</v>
      </c>
      <c r="K105">
        <f>INDEX('Input - companies list'!$1:$10000,MATCH(B105,'Input - companies list'!B:B,0),MATCH("Inter-Cluster Connectivity",'Input - companies list'!$1:$1,0 ))</f>
        <v>0</v>
      </c>
      <c r="L105" s="11">
        <f t="shared" si="9"/>
        <v>0</v>
      </c>
      <c r="M105" s="11">
        <f t="shared" si="10"/>
        <v>0</v>
      </c>
      <c r="N105" s="11">
        <f t="shared" ca="1" si="11"/>
        <v>0</v>
      </c>
      <c r="O105" s="11">
        <f t="shared" si="12"/>
        <v>0</v>
      </c>
      <c r="P105" s="11">
        <f t="shared" si="13"/>
        <v>0.27</v>
      </c>
      <c r="Q105" s="11">
        <f t="shared" si="14"/>
        <v>0</v>
      </c>
      <c r="R105" s="11">
        <f t="shared" ca="1" si="15"/>
        <v>2.7000000000000003E-2</v>
      </c>
    </row>
    <row r="106" spans="1:18" x14ac:dyDescent="0.2">
      <c r="A106" s="14">
        <f t="shared" ca="1" si="8"/>
        <v>480</v>
      </c>
      <c r="B106" t="s">
        <v>138</v>
      </c>
      <c r="C106" t="str">
        <f>VLOOKUP(B106,'Input - companies list'!B:L,2,FALSE)</f>
        <v>Rocky Mountain Lasers, Inc.</v>
      </c>
      <c r="D106" t="str">
        <f>VLOOKUP(B106,'Input - companies list'!B:L,11,FALSE)</f>
        <v>Aerial Surveying, Drones</v>
      </c>
      <c r="E106" t="str">
        <f>VLOOKUP(B106,'Input - companies list'!B:E,4,FALSE)</f>
        <v>Rocky Mountain Lasers, Inc. operates as a retailer of laser positioning solutions, surveying equipment, and machine control systems for construction, agriculture, and mining industries in Colorado. It offers construction and slope lasers, construction equipment theft recovery, data collectors, estimating software, eye levels/hand levels, field construction tools, GPS/GIS systems, machine control accessories, machine control automated and indicate systems, mapping software, pipe lasers, and field-survey supplies. The company also provides marking supplies, such as flags, streamers, upside down paint cans, whiskers, and more; safety products, including hard hats, orange vests, safety goggles, gloves, and more; tools, which include hammers, hatchets, gads, prybars, belts, plum bobs, and more; meters and measuring devices that comprise slope meters, laser thermometers, compasses, clinometers, tally meters, eye level prisms, and measuring wheels; bags, pouches, covers, and cases; and stakes, lathes, hubs, nails, spikes, etc. In addition, it offers rental, installation, upgradation, calibration, repair, and adjustment services. The company was founded in 1970 and is based in Commerce City, Colorado. As of May 7, 2013, Rocky Mountain Lasers, Inc. operates as a subsidiary of GeoShack North America, Inc.</v>
      </c>
      <c r="F106" s="1">
        <f>SUMIFS('Input - target event report'!H:H,'Input - target event report'!B:B,B106,'Input - target event report'!D:D, "Private Investment")</f>
        <v>0</v>
      </c>
      <c r="G106" s="6" t="str">
        <f>IF(I106&lt;2, "N/A", (_xlfn.MAXIFS('Input - target event report'!E:E,'Input - target event report'!B:B,B:B,'Input - target event report'!D:D,"Private Investment")-_xlfn.MINIFS('Input - target event report'!E:E,'Input - target event report'!B:B,B:B,'Input - target event report'!D:D,"Private Investment"))/(I106-1))</f>
        <v>N/A</v>
      </c>
      <c r="H106" s="5" t="str">
        <f ca="1">IF(_xlfn.MAXIFS('Input - target event report'!E:E,'Input - target event report'!B:B,B:B,'Input - target event report'!D:D,"Private Investment") = 0, "N/A", TODAY() - _xlfn.MAXIFS('Input - target event report'!E:E,'Input - target event report'!B:B,B:B,'Input - target event report'!D:D,"Private Investment"))</f>
        <v>N/A</v>
      </c>
      <c r="I106" s="6">
        <f>COUNTIFS('Input - target event report'!B:B,B106,'Input - target event report'!D:D, "Private Investment")</f>
        <v>0</v>
      </c>
      <c r="J106">
        <f>INDEX('Input - companies list'!$1:$10000,MATCH(B106,'Input - companies list'!B:B,0),MATCH("Flow",'Input - companies list'!$1:$1,0 ))</f>
        <v>1.79591793627345E-3</v>
      </c>
      <c r="K106">
        <f>INDEX('Input - companies list'!$1:$10000,MATCH(B106,'Input - companies list'!B:B,0),MATCH("Inter-Cluster Connectivity",'Input - companies list'!$1:$1,0 ))</f>
        <v>0</v>
      </c>
      <c r="L106" s="11">
        <f t="shared" si="9"/>
        <v>0</v>
      </c>
      <c r="M106" s="11">
        <f t="shared" si="10"/>
        <v>0</v>
      </c>
      <c r="N106" s="11">
        <f t="shared" ca="1" si="11"/>
        <v>0</v>
      </c>
      <c r="O106" s="11">
        <f t="shared" si="12"/>
        <v>0</v>
      </c>
      <c r="P106" s="11">
        <f t="shared" si="13"/>
        <v>0.27200000000000002</v>
      </c>
      <c r="Q106" s="11">
        <f t="shared" si="14"/>
        <v>0</v>
      </c>
      <c r="R106" s="11">
        <f t="shared" ca="1" si="15"/>
        <v>2.7200000000000002E-2</v>
      </c>
    </row>
    <row r="107" spans="1:18" x14ac:dyDescent="0.2">
      <c r="A107" s="14">
        <f t="shared" ca="1" si="8"/>
        <v>479</v>
      </c>
      <c r="B107" t="s">
        <v>1581</v>
      </c>
      <c r="C107" t="str">
        <f>VLOOKUP(B107,'Input - companies list'!B:L,2,FALSE)</f>
        <v>GeoShack North America, Inc.</v>
      </c>
      <c r="D107" t="str">
        <f>VLOOKUP(B107,'Input - companies list'!B:L,11,FALSE)</f>
        <v>Aerial Surveying, Drones</v>
      </c>
      <c r="E107" t="str">
        <f>VLOOKUP(B107,'Input - companies list'!B:E,4,FALSE)</f>
        <v>GeoShack North America, Inc. distributes leveling, alignment, measurement, guidance, and grade control solutions to the construction, survey, engineering, agricultural, landfill, mining, and industrial markets in North America. It also rents lasers and survey equipment. The companyÂ’s products comprise machine control systems for graders, dozers, scrapers, excavators, pavers, millers, trenchers, loaders, and rollers; SiteLINK 3D, a communications system for control suite of products; paving machine control products; and construction lasers, layout equipment, and supplies, as well as total stations, theodolites, levels, tripods, surveying bipods, planimeters, auto-levels, land markers, prisms, prism poles, global positioning systems, bags and cases, roll flagging, transits, grade rods, transit levels, surveying supplies, and survey stake supplies. Its products also include precision farming technologies; imaging and scanning solutions; remote asset management solutions; and GeoNet, an RTK network that enables to access real time data for surveyors, engineers, contractors, and GIS users. In addition, the company offers inspection, repair, parts replacement, and support services. It serves machine control, landfill, general construction, survey, geographic information systems, and agricultural industries. The company is headquartered in Dallas, Texas with service and retail locations in Arkansas, Louisiana, Ohio, Oklahoma, and Texas; and Canada.</v>
      </c>
      <c r="F107" s="1">
        <f>SUMIFS('Input - target event report'!H:H,'Input - target event report'!B:B,B107,'Input - target event report'!D:D, "Private Investment")</f>
        <v>0</v>
      </c>
      <c r="G107" s="6" t="str">
        <f>IF(I107&lt;2, "N/A", (_xlfn.MAXIFS('Input - target event report'!E:E,'Input - target event report'!B:B,B:B,'Input - target event report'!D:D,"Private Investment")-_xlfn.MINIFS('Input - target event report'!E:E,'Input - target event report'!B:B,B:B,'Input - target event report'!D:D,"Private Investment"))/(I107-1))</f>
        <v>N/A</v>
      </c>
      <c r="H107" s="5" t="str">
        <f ca="1">IF(_xlfn.MAXIFS('Input - target event report'!E:E,'Input - target event report'!B:B,B:B,'Input - target event report'!D:D,"Private Investment") = 0, "N/A", TODAY() - _xlfn.MAXIFS('Input - target event report'!E:E,'Input - target event report'!B:B,B:B,'Input - target event report'!D:D,"Private Investment"))</f>
        <v>N/A</v>
      </c>
      <c r="I107" s="6">
        <f>COUNTIFS('Input - target event report'!B:B,B107,'Input - target event report'!D:D, "Private Investment")</f>
        <v>0</v>
      </c>
      <c r="J107">
        <f>INDEX('Input - companies list'!$1:$10000,MATCH(B107,'Input - companies list'!B:B,0),MATCH("Flow",'Input - companies list'!$1:$1,0 ))</f>
        <v>1.78959246928749E-3</v>
      </c>
      <c r="K107">
        <f>INDEX('Input - companies list'!$1:$10000,MATCH(B107,'Input - companies list'!B:B,0),MATCH("Inter-Cluster Connectivity",'Input - companies list'!$1:$1,0 ))</f>
        <v>0</v>
      </c>
      <c r="L107" s="11">
        <f t="shared" si="9"/>
        <v>0</v>
      </c>
      <c r="M107" s="11">
        <f t="shared" si="10"/>
        <v>0</v>
      </c>
      <c r="N107" s="11">
        <f t="shared" ca="1" si="11"/>
        <v>0</v>
      </c>
      <c r="O107" s="11">
        <f t="shared" si="12"/>
        <v>0</v>
      </c>
      <c r="P107" s="11">
        <f t="shared" si="13"/>
        <v>0.27500000000000002</v>
      </c>
      <c r="Q107" s="11">
        <f t="shared" si="14"/>
        <v>0</v>
      </c>
      <c r="R107" s="11">
        <f t="shared" ca="1" si="15"/>
        <v>2.7500000000000004E-2</v>
      </c>
    </row>
    <row r="108" spans="1:18" x14ac:dyDescent="0.2">
      <c r="A108" s="14">
        <f t="shared" ca="1" si="8"/>
        <v>478</v>
      </c>
      <c r="B108" t="s">
        <v>1255</v>
      </c>
      <c r="C108" t="str">
        <f>VLOOKUP(B108,'Input - companies list'!B:L,2,FALSE)</f>
        <v>UON Pty Ltd.</v>
      </c>
      <c r="D108" t="str">
        <f>VLOOKUP(B108,'Input - companies list'!B:L,11,FALSE)</f>
        <v>Remote Monitoring</v>
      </c>
      <c r="E108" t="str">
        <f>VLOOKUP(B108,'Input - companies list'!B:E,4,FALSE)</f>
        <v>UON Pty Ltd. engages in the design, supply, and management of turnkey power, air, and water solutions to the mining and resources industry. The company offers power solutions, including power generators, power stations, switchboards and switch rooms, load banks, generators on trailers, remote monitoring solutions, and fuel tanks; and air solutions, such as air compressors, air dryers, blowers and exhausters, vertical receivers, and filters. It also provides water solutions, including dewatering pumps, installation and removal systems, water management solutions, standpipe pump systems, HDPE pipework and lining solutions, trenching and earthworks solutions, and mobile dewatering solutions. In addition, the company is involved in the rental of mining equipment as individual items or as a package of integrated products; and spare parts and services comprising diagnostic and consulting services, in-house and onsite repairs, preventative maintenance and support services, 24/7 emergency support, and condition monitoring services. The company was formerly known as Power Proving Services Pty Ltd. and changed its name to UON Pty Ltd. in May 2010. UON Pty Ltd. was founded in 1998 and is headquartered in Perth, Australia.</v>
      </c>
      <c r="F108" s="1">
        <f>SUMIFS('Input - target event report'!H:H,'Input - target event report'!B:B,B108,'Input - target event report'!D:D, "Private Investment")</f>
        <v>0</v>
      </c>
      <c r="G108" s="6" t="str">
        <f>IF(I108&lt;2, "N/A", (_xlfn.MAXIFS('Input - target event report'!E:E,'Input - target event report'!B:B,B:B,'Input - target event report'!D:D,"Private Investment")-_xlfn.MINIFS('Input - target event report'!E:E,'Input - target event report'!B:B,B:B,'Input - target event report'!D:D,"Private Investment"))/(I108-1))</f>
        <v>N/A</v>
      </c>
      <c r="H108" s="5" t="str">
        <f ca="1">IF(_xlfn.MAXIFS('Input - target event report'!E:E,'Input - target event report'!B:B,B:B,'Input - target event report'!D:D,"Private Investment") = 0, "N/A", TODAY() - _xlfn.MAXIFS('Input - target event report'!E:E,'Input - target event report'!B:B,B:B,'Input - target event report'!D:D,"Private Investment"))</f>
        <v>N/A</v>
      </c>
      <c r="I108" s="6">
        <f>COUNTIFS('Input - target event report'!B:B,B108,'Input - target event report'!D:D, "Private Investment")</f>
        <v>0</v>
      </c>
      <c r="J108">
        <f>INDEX('Input - companies list'!$1:$10000,MATCH(B108,'Input - companies list'!B:B,0),MATCH("Flow",'Input - companies list'!$1:$1,0 ))</f>
        <v>1.7889210111793599E-3</v>
      </c>
      <c r="K108">
        <f>INDEX('Input - companies list'!$1:$10000,MATCH(B108,'Input - companies list'!B:B,0),MATCH("Inter-Cluster Connectivity",'Input - companies list'!$1:$1,0 ))</f>
        <v>0</v>
      </c>
      <c r="L108" s="11">
        <f t="shared" si="9"/>
        <v>0</v>
      </c>
      <c r="M108" s="11">
        <f t="shared" si="10"/>
        <v>0</v>
      </c>
      <c r="N108" s="11">
        <f t="shared" ca="1" si="11"/>
        <v>0</v>
      </c>
      <c r="O108" s="11">
        <f t="shared" si="12"/>
        <v>0</v>
      </c>
      <c r="P108" s="11">
        <f t="shared" si="13"/>
        <v>0.27700000000000002</v>
      </c>
      <c r="Q108" s="11">
        <f t="shared" si="14"/>
        <v>0</v>
      </c>
      <c r="R108" s="11">
        <f t="shared" ca="1" si="15"/>
        <v>2.7700000000000002E-2</v>
      </c>
    </row>
    <row r="109" spans="1:18" x14ac:dyDescent="0.2">
      <c r="A109" s="14">
        <f t="shared" ca="1" si="8"/>
        <v>477</v>
      </c>
      <c r="B109" t="s">
        <v>3805</v>
      </c>
      <c r="C109" t="str">
        <f>VLOOKUP(B109,'Input - companies list'!B:L,2,FALSE)</f>
        <v>Tomra Systems ASA</v>
      </c>
      <c r="D109" t="str">
        <f>VLOOKUP(B109,'Input - companies list'!B:L,11,FALSE)</f>
        <v>Advanced Materials &amp; Coatings</v>
      </c>
      <c r="E109" t="str">
        <f>VLOOKUP(B109,'Input - companies list'!B:E,4,FALSE)</f>
        <v>Tomra Systems ASA provides sensor-based solutions for optimal resource productivity worldwide. It operates through Collection Solutions and Sorting Solutions segments. The Collection Solutions segment develops, produces, sells, leases, and services automated recycling systems, including data administration systems, which monitor the volume of collected materials and associated deposit transactions. It is also involved in picking up, transporting, and processing empty beverage containers on behalf of beverage producers/fillers; and producing and selling small and mid-sized compaction machines. This segment offers its solutions to the food retail industry in Europe and the United States. The Sorting Solutions segment provides sorting and processing technology for the fresh and processed food industries; sorting systems for waste and metal material streams; and ore sorting systems for the mining industry. Tomra Systems ASA was founded in 1972 and is based in Asker, Norway.</v>
      </c>
      <c r="F109" s="1">
        <f>SUMIFS('Input - target event report'!H:H,'Input - target event report'!B:B,B109,'Input - target event report'!D:D, "Private Investment")</f>
        <v>0</v>
      </c>
      <c r="G109" s="6" t="str">
        <f>IF(I109&lt;2, "N/A", (_xlfn.MAXIFS('Input - target event report'!E:E,'Input - target event report'!B:B,B:B,'Input - target event report'!D:D,"Private Investment")-_xlfn.MINIFS('Input - target event report'!E:E,'Input - target event report'!B:B,B:B,'Input - target event report'!D:D,"Private Investment"))/(I109-1))</f>
        <v>N/A</v>
      </c>
      <c r="H109" s="5" t="str">
        <f ca="1">IF(_xlfn.MAXIFS('Input - target event report'!E:E,'Input - target event report'!B:B,B:B,'Input - target event report'!D:D,"Private Investment") = 0, "N/A", TODAY() - _xlfn.MAXIFS('Input - target event report'!E:E,'Input - target event report'!B:B,B:B,'Input - target event report'!D:D,"Private Investment"))</f>
        <v>N/A</v>
      </c>
      <c r="I109" s="6">
        <f>COUNTIFS('Input - target event report'!B:B,B109,'Input - target event report'!D:D, "Private Investment")</f>
        <v>0</v>
      </c>
      <c r="J109">
        <f>INDEX('Input - companies list'!$1:$10000,MATCH(B109,'Input - companies list'!B:B,0),MATCH("Flow",'Input - companies list'!$1:$1,0 ))</f>
        <v>1.78702043150372E-3</v>
      </c>
      <c r="K109">
        <f>INDEX('Input - companies list'!$1:$10000,MATCH(B109,'Input - companies list'!B:B,0),MATCH("Inter-Cluster Connectivity",'Input - companies list'!$1:$1,0 ))</f>
        <v>0</v>
      </c>
      <c r="L109" s="11">
        <f t="shared" si="9"/>
        <v>0</v>
      </c>
      <c r="M109" s="11">
        <f t="shared" si="10"/>
        <v>0</v>
      </c>
      <c r="N109" s="11">
        <f t="shared" ca="1" si="11"/>
        <v>0</v>
      </c>
      <c r="O109" s="11">
        <f t="shared" si="12"/>
        <v>0</v>
      </c>
      <c r="P109" s="11">
        <f t="shared" si="13"/>
        <v>0.27900000000000003</v>
      </c>
      <c r="Q109" s="11">
        <f t="shared" si="14"/>
        <v>0</v>
      </c>
      <c r="R109" s="11">
        <f t="shared" ca="1" si="15"/>
        <v>2.7900000000000005E-2</v>
      </c>
    </row>
    <row r="110" spans="1:18" x14ac:dyDescent="0.2">
      <c r="A110" s="14">
        <f t="shared" ca="1" si="8"/>
        <v>476</v>
      </c>
      <c r="B110" t="s">
        <v>1613</v>
      </c>
      <c r="C110" t="str">
        <f>VLOOKUP(B110,'Input - companies list'!B:L,2,FALSE)</f>
        <v>Haskel International, Inc.</v>
      </c>
      <c r="D110" t="str">
        <f>VLOOKUP(B110,'Input - companies list'!B:L,11,FALSE)</f>
        <v>Hydraulics, Valves &amp; Pumps</v>
      </c>
      <c r="E110" t="str">
        <f>VLOOKUP(B110,'Input - companies list'!B:E,4,FALSE)</f>
        <v>Haskel International, Inc. designs, manufactures, and markets fluid and gas handling equipment used to generate, store, and control high pressure gases and liquids. Its products include pneumatic pumps, such as liquid pumps, refrigerant pumps, and pump systems; pneumatic and hydraulic driven gas boosters; air driven air pressure amplifiers and air amplifier systems; system components, such as stainless steel check valves, air pilot switches, air operated release valves, regulating relief valves, hydraulic accumulators and gas receivers, filters, and plenum chambers; heat exchanger tube expansion equipment; and high pressure valves, fittings, and tubing products. The company also offers operation and maintenance, service and repair, and product training services for its customers. Its products are used in aerospace and aviation, automotive, defense, diving, fire and rescue, university, fluid power, machine tooling, manufacturing, mining and tunneling, oil and gas, power, electronics, ceramic, hydrogen, and plastic applications, as well as typical high pressure applications, such as pressure testing, pressing and clamping, research and laboratory, precision lubrication, cylinder positioning, processing, chemical metering, and super critical fluid extraction. Haskel International, Inc. markets products through its group companies and distributors in the United States and internationally. The company was formerly known as Haskel Engineering and Supply Company and changed its name to Haskel International, Inc. in November, 1986. The company was founded in 1946 and is based in Burbank, California with facilities worldwide. As per the transaction announced on September 1, 2004, Haskel International, Inc. operates as a subsidiary of UTC Aerospace Systems.</v>
      </c>
      <c r="F110" s="1">
        <f>SUMIFS('Input - target event report'!H:H,'Input - target event report'!B:B,B110,'Input - target event report'!D:D, "Private Investment")</f>
        <v>0</v>
      </c>
      <c r="G110" s="6" t="str">
        <f>IF(I110&lt;2, "N/A", (_xlfn.MAXIFS('Input - target event report'!E:E,'Input - target event report'!B:B,B:B,'Input - target event report'!D:D,"Private Investment")-_xlfn.MINIFS('Input - target event report'!E:E,'Input - target event report'!B:B,B:B,'Input - target event report'!D:D,"Private Investment"))/(I110-1))</f>
        <v>N/A</v>
      </c>
      <c r="H110" s="5" t="str">
        <f ca="1">IF(_xlfn.MAXIFS('Input - target event report'!E:E,'Input - target event report'!B:B,B:B,'Input - target event report'!D:D,"Private Investment") = 0, "N/A", TODAY() - _xlfn.MAXIFS('Input - target event report'!E:E,'Input - target event report'!B:B,B:B,'Input - target event report'!D:D,"Private Investment"))</f>
        <v>N/A</v>
      </c>
      <c r="I110" s="6">
        <f>COUNTIFS('Input - target event report'!B:B,B110,'Input - target event report'!D:D, "Private Investment")</f>
        <v>0</v>
      </c>
      <c r="J110">
        <f>INDEX('Input - companies list'!$1:$10000,MATCH(B110,'Input - companies list'!B:B,0),MATCH("Flow",'Input - companies list'!$1:$1,0 ))</f>
        <v>1.7822950385331701E-3</v>
      </c>
      <c r="K110">
        <f>INDEX('Input - companies list'!$1:$10000,MATCH(B110,'Input - companies list'!B:B,0),MATCH("Inter-Cluster Connectivity",'Input - companies list'!$1:$1,0 ))</f>
        <v>0</v>
      </c>
      <c r="L110" s="11">
        <f t="shared" si="9"/>
        <v>0</v>
      </c>
      <c r="M110" s="11">
        <f t="shared" si="10"/>
        <v>0</v>
      </c>
      <c r="N110" s="11">
        <f t="shared" ca="1" si="11"/>
        <v>0</v>
      </c>
      <c r="O110" s="11">
        <f t="shared" si="12"/>
        <v>0</v>
      </c>
      <c r="P110" s="11">
        <f t="shared" si="13"/>
        <v>0.28100000000000003</v>
      </c>
      <c r="Q110" s="11">
        <f t="shared" si="14"/>
        <v>0</v>
      </c>
      <c r="R110" s="11">
        <f t="shared" ca="1" si="15"/>
        <v>2.8100000000000003E-2</v>
      </c>
    </row>
    <row r="111" spans="1:18" x14ac:dyDescent="0.2">
      <c r="A111" s="14">
        <f t="shared" ca="1" si="8"/>
        <v>475</v>
      </c>
      <c r="B111" t="s">
        <v>1631</v>
      </c>
      <c r="C111" t="str">
        <f>VLOOKUP(B111,'Input - companies list'!B:L,2,FALSE)</f>
        <v>AeroScout</v>
      </c>
      <c r="D111" t="str">
        <f>VLOOKUP(B111,'Input - companies list'!B:L,11,FALSE)</f>
        <v>RFID, Cables, Asset Tracking</v>
      </c>
      <c r="E111" t="str">
        <f>VLOOKUP(B111,'Input - companies list'!B:E,4,FALSE)</f>
        <v>AeroScout provides unified asset visibility solutions for the healthcare, manufacturing, logistics and mining industries. AeroScout provides Wi-Fi-based RFID tags, exciters, and location receivers.  The company offers two main integrated products: Engine, a software component, enabling location-based applications in a wireless LAN environment, and MobileView, an application for enterprise visibility solutions. The company also provides professional services, which include site planning and pre-installation.</v>
      </c>
      <c r="F111" s="1">
        <f>SUMIFS('Input - target event report'!H:H,'Input - target event report'!B:B,B111,'Input - target event report'!D:D, "Private Investment")</f>
        <v>0</v>
      </c>
      <c r="G111" s="6" t="str">
        <f>IF(I111&lt;2, "N/A", (_xlfn.MAXIFS('Input - target event report'!E:E,'Input - target event report'!B:B,B:B,'Input - target event report'!D:D,"Private Investment")-_xlfn.MINIFS('Input - target event report'!E:E,'Input - target event report'!B:B,B:B,'Input - target event report'!D:D,"Private Investment"))/(I111-1))</f>
        <v>N/A</v>
      </c>
      <c r="H111" s="5" t="str">
        <f ca="1">IF(_xlfn.MAXIFS('Input - target event report'!E:E,'Input - target event report'!B:B,B:B,'Input - target event report'!D:D,"Private Investment") = 0, "N/A", TODAY() - _xlfn.MAXIFS('Input - target event report'!E:E,'Input - target event report'!B:B,B:B,'Input - target event report'!D:D,"Private Investment"))</f>
        <v>N/A</v>
      </c>
      <c r="I111" s="6">
        <f>COUNTIFS('Input - target event report'!B:B,B111,'Input - target event report'!D:D, "Private Investment")</f>
        <v>0</v>
      </c>
      <c r="J111">
        <f>INDEX('Input - companies list'!$1:$10000,MATCH(B111,'Input - companies list'!B:B,0),MATCH("Flow",'Input - companies list'!$1:$1,0 ))</f>
        <v>1.78211239460215E-3</v>
      </c>
      <c r="K111">
        <f>INDEX('Input - companies list'!$1:$10000,MATCH(B111,'Input - companies list'!B:B,0),MATCH("Inter-Cluster Connectivity",'Input - companies list'!$1:$1,0 ))</f>
        <v>0</v>
      </c>
      <c r="L111" s="11">
        <f t="shared" si="9"/>
        <v>0</v>
      </c>
      <c r="M111" s="11">
        <f t="shared" si="10"/>
        <v>0</v>
      </c>
      <c r="N111" s="11">
        <f t="shared" ca="1" si="11"/>
        <v>0</v>
      </c>
      <c r="O111" s="11">
        <f t="shared" si="12"/>
        <v>0</v>
      </c>
      <c r="P111" s="11">
        <f t="shared" si="13"/>
        <v>0.28200000000000003</v>
      </c>
      <c r="Q111" s="11">
        <f t="shared" si="14"/>
        <v>0</v>
      </c>
      <c r="R111" s="11">
        <f t="shared" ca="1" si="15"/>
        <v>2.8200000000000003E-2</v>
      </c>
    </row>
    <row r="112" spans="1:18" x14ac:dyDescent="0.2">
      <c r="A112" s="14">
        <f t="shared" ca="1" si="8"/>
        <v>474</v>
      </c>
      <c r="B112" t="s">
        <v>2513</v>
      </c>
      <c r="C112" t="str">
        <f>VLOOKUP(B112,'Input - companies list'!B:L,2,FALSE)</f>
        <v>WinSaga InfoSolutions Pvt. Ltd.</v>
      </c>
      <c r="D112" t="str">
        <f>VLOOKUP(B112,'Input - companies list'!B:L,11,FALSE)</f>
        <v>Cloud, IoT, Predictive Analytics</v>
      </c>
      <c r="E112" t="str">
        <f>VLOOKUP(B112,'Input - companies list'!B:E,4,FALSE)</f>
        <v>WinSaga InfoSolutions Pvt. Ltd. operates Cvbhejo.com, a mobile and Internet based regional job platform. Its regional platform enables job seekers to register online or through mobile SMS. The company offers jobs in various categories, such as accounts; administration/HR/IR, back office/office assistant, operations, production/quality control/assurance, and public relations/communications; banking services and finance; and Autocad, automobile, architecture/interior design, electrical and electronics, oil and gas, civil/construction/structural, industrial/mechanical/automotive, and ITI/diploma/technicians, mining/metallurgy. WinSaga InfoSolutions Pvt. Ltd. also provides jobs in other categories, including advertising//events/PR/MR, BPO/KPO/analytics/research, call center executives/tele caller, training and development, FMCG/food/beverage/restaurant service, logistics/supply chain/purchase, and maintenance/repair (facilities and machinery); pharmacy, doctor/diagnosis, and nurse/medical support and assistant; and professors and assistant professors, teachers, and lecturers and trainers. In addition, the company offers jobs in other categories, such as IT software-programming, IT-hardware/telecom/technical staff/support, and Web/graphic design/visualizer; agriculture/fisheries and forestry/dairy, construction labors, content/journalism, general work, guards/security services, hotels/restaurants/airlines/travels, and secretary/front office/data entry; marketing/telemarketing, retail/general, and sales/BD; and science and technology/chemistry. WinSaga InfoSolutions Pvt. Ltd. provides jobs in Jaipur, Udaipur, Kota, Jodhpur, Ajmer, Alwar, Banswara, Bhilwara, Chittorgarh, Dungarpur, Jaisalmer, Jalore, Rajsamand, Sikar, Sirohi, Sri Ganganagar, Hyderabad, Ahmedabad, Gurgaon, Bikaner, Pali, Kanpur Nagar, Kolkata, Lucknow, Diu, Dausa, Ghaziabad, Surat, and Sawai Madhopur. The company was incorporated in 2012 and is based in Udaipur, India.</v>
      </c>
      <c r="F112" s="1">
        <f>SUMIFS('Input - target event report'!H:H,'Input - target event report'!B:B,B112,'Input - target event report'!D:D, "Private Investment")</f>
        <v>0</v>
      </c>
      <c r="G112" s="6" t="str">
        <f>IF(I112&lt;2, "N/A", (_xlfn.MAXIFS('Input - target event report'!E:E,'Input - target event report'!B:B,B:B,'Input - target event report'!D:D,"Private Investment")-_xlfn.MINIFS('Input - target event report'!E:E,'Input - target event report'!B:B,B:B,'Input - target event report'!D:D,"Private Investment"))/(I112-1))</f>
        <v>N/A</v>
      </c>
      <c r="H112" s="5" t="str">
        <f ca="1">IF(_xlfn.MAXIFS('Input - target event report'!E:E,'Input - target event report'!B:B,B:B,'Input - target event report'!D:D,"Private Investment") = 0, "N/A", TODAY() - _xlfn.MAXIFS('Input - target event report'!E:E,'Input - target event report'!B:B,B:B,'Input - target event report'!D:D,"Private Investment"))</f>
        <v>N/A</v>
      </c>
      <c r="I112" s="6">
        <f>COUNTIFS('Input - target event report'!B:B,B112,'Input - target event report'!D:D, "Private Investment")</f>
        <v>0</v>
      </c>
      <c r="J112">
        <f>INDEX('Input - companies list'!$1:$10000,MATCH(B112,'Input - companies list'!B:B,0),MATCH("Flow",'Input - companies list'!$1:$1,0 ))</f>
        <v>1.7804332332764499E-3</v>
      </c>
      <c r="K112">
        <f>INDEX('Input - companies list'!$1:$10000,MATCH(B112,'Input - companies list'!B:B,0),MATCH("Inter-Cluster Connectivity",'Input - companies list'!$1:$1,0 ))</f>
        <v>0</v>
      </c>
      <c r="L112" s="11">
        <f t="shared" si="9"/>
        <v>0</v>
      </c>
      <c r="M112" s="11">
        <f t="shared" si="10"/>
        <v>0</v>
      </c>
      <c r="N112" s="11">
        <f t="shared" ca="1" si="11"/>
        <v>0</v>
      </c>
      <c r="O112" s="11">
        <f t="shared" si="12"/>
        <v>0</v>
      </c>
      <c r="P112" s="11">
        <f t="shared" si="13"/>
        <v>0.28700000000000003</v>
      </c>
      <c r="Q112" s="11">
        <f t="shared" si="14"/>
        <v>0</v>
      </c>
      <c r="R112" s="11">
        <f t="shared" ca="1" si="15"/>
        <v>2.8700000000000003E-2</v>
      </c>
    </row>
    <row r="113" spans="1:18" x14ac:dyDescent="0.2">
      <c r="A113" s="14">
        <f t="shared" ca="1" si="8"/>
        <v>473</v>
      </c>
      <c r="B113" t="s">
        <v>3794</v>
      </c>
      <c r="C113" t="str">
        <f>VLOOKUP(B113,'Input - companies list'!B:L,2,FALSE)</f>
        <v>IDS Intelligent Detection Systems Inc.</v>
      </c>
      <c r="D113" t="str">
        <f>VLOOKUP(B113,'Input - companies list'!B:L,11,FALSE)</f>
        <v>Geological Surveying, Remote Sensing</v>
      </c>
      <c r="E113" t="str">
        <f>VLOOKUP(B113,'Input - companies list'!B:E,4,FALSE)</f>
        <v>IDS Intelligent Detection Systems, Inc. engages in developing, manufacturing, and marketing advanced products and systems for explosives and drug detection, geophysical instrumentation and surveying, power generation control systems, industrial process control, and breath analysis for clinical diagnostics. IDS operates through seven units: Power Control Systems; Scintrex Earth Science Instrumentation; Survey &amp; Exploration Technology; Integration, Engineering, and Consulting; ChemiCorp; GeoCommerce; and Caduceon. Scintrex unit provides a range of geophysical instrumentation products to the global natural resources sector, and conducts integrated and multidisciplinary geophysical surveys and mapping throughout the world. IDS Power Control Systems unit offers control and communications systems for the power generation market. ChemiCorp commercializes IDS GC/IMSÂ™ technology to address in-line industrial process control and management applications, and provides environmental monitoring solutions. Integration, Engineering, and Consulting unit provides and manages secure communications systems integration, information technology services, and consulting to defense markets worldwide. Caduceon engages in the application of GC/IMSÂ™ sensory technology to the field of breath analysis in the clinical diagnostics, as well as health and fitness markets. GeoCommerce operates the B2B e-commerce exchange for mining, geophysical, and exploration markets worldwide. IDS operates in the United States, France, Australia, the United Kingdom, and Brazil.</v>
      </c>
      <c r="F113" s="1">
        <f>SUMIFS('Input - target event report'!H:H,'Input - target event report'!B:B,B113,'Input - target event report'!D:D, "Private Investment")</f>
        <v>0</v>
      </c>
      <c r="G113" s="6" t="str">
        <f>IF(I113&lt;2, "N/A", (_xlfn.MAXIFS('Input - target event report'!E:E,'Input - target event report'!B:B,B:B,'Input - target event report'!D:D,"Private Investment")-_xlfn.MINIFS('Input - target event report'!E:E,'Input - target event report'!B:B,B:B,'Input - target event report'!D:D,"Private Investment"))/(I113-1))</f>
        <v>N/A</v>
      </c>
      <c r="H113" s="5" t="str">
        <f ca="1">IF(_xlfn.MAXIFS('Input - target event report'!E:E,'Input - target event report'!B:B,B:B,'Input - target event report'!D:D,"Private Investment") = 0, "N/A", TODAY() - _xlfn.MAXIFS('Input - target event report'!E:E,'Input - target event report'!B:B,B:B,'Input - target event report'!D:D,"Private Investment"))</f>
        <v>N/A</v>
      </c>
      <c r="I113" s="6">
        <f>COUNTIFS('Input - target event report'!B:B,B113,'Input - target event report'!D:D, "Private Investment")</f>
        <v>0</v>
      </c>
      <c r="J113">
        <f>INDEX('Input - companies list'!$1:$10000,MATCH(B113,'Input - companies list'!B:B,0),MATCH("Flow",'Input - companies list'!$1:$1,0 ))</f>
        <v>1.77660320448798E-3</v>
      </c>
      <c r="K113">
        <f>INDEX('Input - companies list'!$1:$10000,MATCH(B113,'Input - companies list'!B:B,0),MATCH("Inter-Cluster Connectivity",'Input - companies list'!$1:$1,0 ))</f>
        <v>0</v>
      </c>
      <c r="L113" s="11">
        <f t="shared" si="9"/>
        <v>0</v>
      </c>
      <c r="M113" s="11">
        <f t="shared" si="10"/>
        <v>0</v>
      </c>
      <c r="N113" s="11">
        <f t="shared" ca="1" si="11"/>
        <v>0</v>
      </c>
      <c r="O113" s="11">
        <f t="shared" si="12"/>
        <v>0</v>
      </c>
      <c r="P113" s="11">
        <f t="shared" si="13"/>
        <v>0.28900000000000003</v>
      </c>
      <c r="Q113" s="11">
        <f t="shared" si="14"/>
        <v>0</v>
      </c>
      <c r="R113" s="11">
        <f t="shared" ca="1" si="15"/>
        <v>2.8900000000000006E-2</v>
      </c>
    </row>
    <row r="114" spans="1:18" x14ac:dyDescent="0.2">
      <c r="A114" s="14">
        <f t="shared" ca="1" si="8"/>
        <v>472</v>
      </c>
      <c r="B114" t="s">
        <v>1539</v>
      </c>
      <c r="C114" t="str">
        <f>VLOOKUP(B114,'Input - companies list'!B:L,2,FALSE)</f>
        <v>Arnold Machine Inc.</v>
      </c>
      <c r="D114" t="str">
        <f>VLOOKUP(B114,'Input - companies list'!B:L,11,FALSE)</f>
        <v>Machining &amp; tooling</v>
      </c>
      <c r="E114" t="str">
        <f>VLOOKUP(B114,'Input - companies list'!B:E,4,FALSE)</f>
        <v>Arnold Machine Inc. designs and manufactures industrial automation equipment in the United States. It offers automotive engine mount assembly machines, automotive seat trim relaxing ovens, vertical stress relieving oven components, custom CNC prototype mold tooling components, custom built haas machine enclosures, wrinkle relieving infrared seat ovens, appliance ring fill and seal machines, and underwater hydraulic engine mount assembly machines. The company also offers robotic paint/spray machines, machines to recycle used automotive oil filters, custom hydraulic filter adaptors, custom hydraulic flanges, custom display drawers, rack traps for hunting, black oxide coated steel gears, black oxide coated machined parts, and electrical control panels; and powder coating services for steel frames and door hardware. In addition, it provides contract manufacturing services, including engineering, precision CNC machining, custom sheet metal fabrication, assembly, and finishing services; and anodizing, painting, powder coating, passivating, and grinding services. The company serves aerospace, automotive, chemical, construction, electrical, electronics, energy, food processing, machinery, marine, medical, mining, nuclear, packaging, pharmaceutical, appliance, and heavy equipment industries; and oil, gas, and petroleum industries. Arnold Machine Inc. was founded in 1994 and is based in Tiffin, Ohio.</v>
      </c>
      <c r="F114" s="1">
        <f>SUMIFS('Input - target event report'!H:H,'Input - target event report'!B:B,B114,'Input - target event report'!D:D, "Private Investment")</f>
        <v>0</v>
      </c>
      <c r="G114" s="6" t="str">
        <f>IF(I114&lt;2, "N/A", (_xlfn.MAXIFS('Input - target event report'!E:E,'Input - target event report'!B:B,B:B,'Input - target event report'!D:D,"Private Investment")-_xlfn.MINIFS('Input - target event report'!E:E,'Input - target event report'!B:B,B:B,'Input - target event report'!D:D,"Private Investment"))/(I114-1))</f>
        <v>N/A</v>
      </c>
      <c r="H114" s="5" t="str">
        <f ca="1">IF(_xlfn.MAXIFS('Input - target event report'!E:E,'Input - target event report'!B:B,B:B,'Input - target event report'!D:D,"Private Investment") = 0, "N/A", TODAY() - _xlfn.MAXIFS('Input - target event report'!E:E,'Input - target event report'!B:B,B:B,'Input - target event report'!D:D,"Private Investment"))</f>
        <v>N/A</v>
      </c>
      <c r="I114" s="6">
        <f>COUNTIFS('Input - target event report'!B:B,B114,'Input - target event report'!D:D, "Private Investment")</f>
        <v>0</v>
      </c>
      <c r="J114">
        <f>INDEX('Input - companies list'!$1:$10000,MATCH(B114,'Input - companies list'!B:B,0),MATCH("Flow",'Input - companies list'!$1:$1,0 ))</f>
        <v>1.77213788317813E-3</v>
      </c>
      <c r="K114">
        <f>INDEX('Input - companies list'!$1:$10000,MATCH(B114,'Input - companies list'!B:B,0),MATCH("Inter-Cluster Connectivity",'Input - companies list'!$1:$1,0 ))</f>
        <v>0</v>
      </c>
      <c r="L114" s="11">
        <f t="shared" si="9"/>
        <v>0</v>
      </c>
      <c r="M114" s="11">
        <f t="shared" si="10"/>
        <v>0</v>
      </c>
      <c r="N114" s="11">
        <f t="shared" ca="1" si="11"/>
        <v>0</v>
      </c>
      <c r="O114" s="11">
        <f t="shared" si="12"/>
        <v>0</v>
      </c>
      <c r="P114" s="11">
        <f t="shared" si="13"/>
        <v>0.29100000000000004</v>
      </c>
      <c r="Q114" s="11">
        <f t="shared" si="14"/>
        <v>0</v>
      </c>
      <c r="R114" s="11">
        <f t="shared" ca="1" si="15"/>
        <v>2.9100000000000004E-2</v>
      </c>
    </row>
    <row r="115" spans="1:18" x14ac:dyDescent="0.2">
      <c r="A115" s="14">
        <f t="shared" ca="1" si="8"/>
        <v>471</v>
      </c>
      <c r="B115" t="s">
        <v>3097</v>
      </c>
      <c r="C115" t="str">
        <f>VLOOKUP(B115,'Input - companies list'!B:L,2,FALSE)</f>
        <v>OSIsoft, LLC</v>
      </c>
      <c r="D115" t="str">
        <f>VLOOKUP(B115,'Input - companies list'!B:L,11,FALSE)</f>
        <v>Mining Ops &amp; Analytics</v>
      </c>
      <c r="E115" t="str">
        <f>VLOOKUP(B115,'Input - companies list'!B:E,4,FALSE)</f>
        <v>OSIsoft, LLC provides an open enterprise infrastructure to connect sensor-based data, operations, and people to enable real-time and actionable insights. It offers PI System, a product that includes various modules to analyze, collect, deliver, find, historize, and visualize enterprise data used to deliver process, quality, energy, regulatory compliance, safety, security, and asset health improvements across their operations. The companyÂ’s product allows companies engaged in various activities, such as exploration, extraction, production, generation, process and discrete manufacturing, distribution, and service aspects to leverage streaming data to optimize their businesses. It also provides PI Integrator, a software integration product for business analytics that enables utilization of sensor-based data captured within the PI System with existing advanced analytics and visualization tools. The company offers its solutions to oil and gas, chemical and petrochemical, pulp and paper, power and utility, and federal government industries; material, mine, metal, and metallurgy markets; pharmaceutical, food, and life science sectors; and critical facilities, data centers, and information technology markets. It serves customers worldwide. OSIsoft, LLC has strategic alliances with Microsoft, SAP, Cisco, and Esri. OSIsoft, LLC was formerly known as OSI Systems, Inc. and changed its name to OSIsoft, LLC in 1996. The company was founded in 1980 and is based in San Leandro, California with additional offices in the United States and internationally.</v>
      </c>
      <c r="F115" s="1">
        <f>SUMIFS('Input - target event report'!H:H,'Input - target event report'!B:B,B115,'Input - target event report'!D:D, "Private Investment")</f>
        <v>0</v>
      </c>
      <c r="G115" s="6" t="str">
        <f>IF(I115&lt;2, "N/A", (_xlfn.MAXIFS('Input - target event report'!E:E,'Input - target event report'!B:B,B:B,'Input - target event report'!D:D,"Private Investment")-_xlfn.MINIFS('Input - target event report'!E:E,'Input - target event report'!B:B,B:B,'Input - target event report'!D:D,"Private Investment"))/(I115-1))</f>
        <v>N/A</v>
      </c>
      <c r="H115" s="5" t="str">
        <f ca="1">IF(_xlfn.MAXIFS('Input - target event report'!E:E,'Input - target event report'!B:B,B:B,'Input - target event report'!D:D,"Private Investment") = 0, "N/A", TODAY() - _xlfn.MAXIFS('Input - target event report'!E:E,'Input - target event report'!B:B,B:B,'Input - target event report'!D:D,"Private Investment"))</f>
        <v>N/A</v>
      </c>
      <c r="I115" s="6">
        <f>COUNTIFS('Input - target event report'!B:B,B115,'Input - target event report'!D:D, "Private Investment")</f>
        <v>0</v>
      </c>
      <c r="J115">
        <f>INDEX('Input - companies list'!$1:$10000,MATCH(B115,'Input - companies list'!B:B,0),MATCH("Flow",'Input - companies list'!$1:$1,0 ))</f>
        <v>1.7651252934382401E-3</v>
      </c>
      <c r="K115">
        <f>INDEX('Input - companies list'!$1:$10000,MATCH(B115,'Input - companies list'!B:B,0),MATCH("Inter-Cluster Connectivity",'Input - companies list'!$1:$1,0 ))</f>
        <v>0</v>
      </c>
      <c r="L115" s="11">
        <f t="shared" si="9"/>
        <v>0</v>
      </c>
      <c r="M115" s="11">
        <f t="shared" si="10"/>
        <v>0</v>
      </c>
      <c r="N115" s="11">
        <f t="shared" ca="1" si="11"/>
        <v>0</v>
      </c>
      <c r="O115" s="11">
        <f t="shared" si="12"/>
        <v>0</v>
      </c>
      <c r="P115" s="11">
        <f t="shared" si="13"/>
        <v>0.29300000000000004</v>
      </c>
      <c r="Q115" s="11">
        <f t="shared" si="14"/>
        <v>0</v>
      </c>
      <c r="R115" s="11">
        <f t="shared" ca="1" si="15"/>
        <v>2.9300000000000007E-2</v>
      </c>
    </row>
    <row r="116" spans="1:18" x14ac:dyDescent="0.2">
      <c r="A116" s="14">
        <f t="shared" ca="1" si="8"/>
        <v>470</v>
      </c>
      <c r="B116" t="s">
        <v>98</v>
      </c>
      <c r="C116" t="str">
        <f>VLOOKUP(B116,'Input - companies list'!B:L,2,FALSE)</f>
        <v>Turner Gas Company</v>
      </c>
      <c r="D116" t="str">
        <f>VLOOKUP(B116,'Input - companies list'!B:L,11,FALSE)</f>
        <v>Advanced Materials &amp; Coatings</v>
      </c>
      <c r="E116" t="str">
        <f>VLOOKUP(B116,'Input - companies list'!B:E,4,FALSE)</f>
        <v>Turner Gas Company transports, markets, stores, and transloads natural gas liquids, liquefied petroleum gas, chemicals, crude products, and other bulk products through truck fleet and rail terminal infrastructure. The company supplies propane in the Western and North Central United States. The company also supplies and markets refined fuels; and specialty chemicals, acids, caustics, dust treat chemicals, and contaminated water and other hazmat chemicals. In addition, it offers supply planning agreements, index pricing agreements, remote tank monitoring, bulk storage tank leases, oilfield services, and acquisitions. It serves oil and gas, oilfield service, retail propane, agriculture, mining, and other commercial industries. The company was founded in 1939 and is based in Salt Lake City, Utah. As of December 31, 2016, Turner Gas Company operates as a subsidiary of Crestwood Equity Partners LP.</v>
      </c>
      <c r="F116" s="1">
        <f>SUMIFS('Input - target event report'!H:H,'Input - target event report'!B:B,B116,'Input - target event report'!D:D, "Private Investment")</f>
        <v>0</v>
      </c>
      <c r="G116" s="6" t="str">
        <f>IF(I116&lt;2, "N/A", (_xlfn.MAXIFS('Input - target event report'!E:E,'Input - target event report'!B:B,B:B,'Input - target event report'!D:D,"Private Investment")-_xlfn.MINIFS('Input - target event report'!E:E,'Input - target event report'!B:B,B:B,'Input - target event report'!D:D,"Private Investment"))/(I116-1))</f>
        <v>N/A</v>
      </c>
      <c r="H116" s="5" t="str">
        <f ca="1">IF(_xlfn.MAXIFS('Input - target event report'!E:E,'Input - target event report'!B:B,B:B,'Input - target event report'!D:D,"Private Investment") = 0, "N/A", TODAY() - _xlfn.MAXIFS('Input - target event report'!E:E,'Input - target event report'!B:B,B:B,'Input - target event report'!D:D,"Private Investment"))</f>
        <v>N/A</v>
      </c>
      <c r="I116" s="6">
        <f>COUNTIFS('Input - target event report'!B:B,B116,'Input - target event report'!D:D, "Private Investment")</f>
        <v>0</v>
      </c>
      <c r="J116">
        <f>INDEX('Input - companies list'!$1:$10000,MATCH(B116,'Input - companies list'!B:B,0),MATCH("Flow",'Input - companies list'!$1:$1,0 ))</f>
        <v>1.7524232458353099E-3</v>
      </c>
      <c r="K116">
        <f>INDEX('Input - companies list'!$1:$10000,MATCH(B116,'Input - companies list'!B:B,0),MATCH("Inter-Cluster Connectivity",'Input - companies list'!$1:$1,0 ))</f>
        <v>0</v>
      </c>
      <c r="L116" s="11">
        <f t="shared" si="9"/>
        <v>0</v>
      </c>
      <c r="M116" s="11">
        <f t="shared" si="10"/>
        <v>0</v>
      </c>
      <c r="N116" s="11">
        <f t="shared" ca="1" si="11"/>
        <v>0</v>
      </c>
      <c r="O116" s="11">
        <f t="shared" si="12"/>
        <v>0</v>
      </c>
      <c r="P116" s="11">
        <f t="shared" si="13"/>
        <v>0.29600000000000004</v>
      </c>
      <c r="Q116" s="11">
        <f t="shared" si="14"/>
        <v>0</v>
      </c>
      <c r="R116" s="11">
        <f t="shared" ca="1" si="15"/>
        <v>2.9600000000000005E-2</v>
      </c>
    </row>
    <row r="117" spans="1:18" x14ac:dyDescent="0.2">
      <c r="A117" s="14">
        <f t="shared" ca="1" si="8"/>
        <v>469</v>
      </c>
      <c r="B117" t="s">
        <v>3504</v>
      </c>
      <c r="C117" t="str">
        <f>VLOOKUP(B117,'Input - companies list'!B:L,2,FALSE)</f>
        <v>Martin Marietta Magnesia Specialties, LLC</v>
      </c>
      <c r="D117" t="str">
        <f>VLOOKUP(B117,'Input - companies list'!B:L,11,FALSE)</f>
        <v>Advanced Materials &amp; Coatings</v>
      </c>
      <c r="E117" t="str">
        <f>VLOOKUP(B117,'Input - companies list'!B:E,4,FALSE)</f>
        <v>Martin Marietta Magnesia Specialties, LLC manufactures magnesium oxide and magnesium hydroxide products. It offers magnesium hydroxide powder and slurry products; light burned, hard burned, dead burned, and specialty magnesium oxide products; and dolomitic lime products. The company provides its products for various applications in agricultural, electrical steel, flame retardant, food grade, fuel additive, glass, mining, power generation, pulp and paper, refractory and steelmaking, rubber and plastic, wastewater treatment, water treatment, and other industrial markets. It serves customers through a network of chemical distributors and freight forwarders worldwide. The company was incorporated in 1988 and is headquartered in Baltimore, Maryland. It has manufacturing facilities in Manistee, Michigan; and Woodville, Ohio. Martin Marietta Magnesia Specialties, LLC operates as a subsidiary of Martin Marietta Materials, Inc.</v>
      </c>
      <c r="F117" s="1">
        <f>SUMIFS('Input - target event report'!H:H,'Input - target event report'!B:B,B117,'Input - target event report'!D:D, "Private Investment")</f>
        <v>0</v>
      </c>
      <c r="G117" s="6" t="str">
        <f>IF(I117&lt;2, "N/A", (_xlfn.MAXIFS('Input - target event report'!E:E,'Input - target event report'!B:B,B:B,'Input - target event report'!D:D,"Private Investment")-_xlfn.MINIFS('Input - target event report'!E:E,'Input - target event report'!B:B,B:B,'Input - target event report'!D:D,"Private Investment"))/(I117-1))</f>
        <v>N/A</v>
      </c>
      <c r="H117" s="5" t="str">
        <f ca="1">IF(_xlfn.MAXIFS('Input - target event report'!E:E,'Input - target event report'!B:B,B:B,'Input - target event report'!D:D,"Private Investment") = 0, "N/A", TODAY() - _xlfn.MAXIFS('Input - target event report'!E:E,'Input - target event report'!B:B,B:B,'Input - target event report'!D:D,"Private Investment"))</f>
        <v>N/A</v>
      </c>
      <c r="I117" s="6">
        <f>COUNTIFS('Input - target event report'!B:B,B117,'Input - target event report'!D:D, "Private Investment")</f>
        <v>0</v>
      </c>
      <c r="J117">
        <f>INDEX('Input - companies list'!$1:$10000,MATCH(B117,'Input - companies list'!B:B,0),MATCH("Flow",'Input - companies list'!$1:$1,0 ))</f>
        <v>1.7497061881666201E-3</v>
      </c>
      <c r="K117">
        <f>INDEX('Input - companies list'!$1:$10000,MATCH(B117,'Input - companies list'!B:B,0),MATCH("Inter-Cluster Connectivity",'Input - companies list'!$1:$1,0 ))</f>
        <v>0</v>
      </c>
      <c r="L117" s="11">
        <f t="shared" si="9"/>
        <v>0</v>
      </c>
      <c r="M117" s="11">
        <f t="shared" si="10"/>
        <v>0</v>
      </c>
      <c r="N117" s="11">
        <f t="shared" ca="1" si="11"/>
        <v>0</v>
      </c>
      <c r="O117" s="11">
        <f t="shared" si="12"/>
        <v>0</v>
      </c>
      <c r="P117" s="11">
        <f t="shared" si="13"/>
        <v>0.29800000000000004</v>
      </c>
      <c r="Q117" s="11">
        <f t="shared" si="14"/>
        <v>0</v>
      </c>
      <c r="R117" s="11">
        <f t="shared" ca="1" si="15"/>
        <v>2.9800000000000007E-2</v>
      </c>
    </row>
    <row r="118" spans="1:18" x14ac:dyDescent="0.2">
      <c r="A118" s="14">
        <f t="shared" ca="1" si="8"/>
        <v>468</v>
      </c>
      <c r="B118" t="s">
        <v>3091</v>
      </c>
      <c r="C118" t="str">
        <f>VLOOKUP(B118,'Input - companies list'!B:L,2,FALSE)</f>
        <v>Coin AnaÃ«Ãˆytics</v>
      </c>
      <c r="D118" t="str">
        <f>VLOOKUP(B118,'Input - companies list'!B:L,11,FALSE)</f>
        <v>Mining Ops &amp; Analytics</v>
      </c>
      <c r="E118" t="str">
        <f>VLOOKUP(B118,'Input - companies list'!B:E,4,FALSE)</f>
        <v>The right platform for all your investment needs. What is the product? _x000D_Coin Analytics is a platform where you can gain informations about the current investment opportunities in the cryptocurrency market. Those include Arbitrage, Trust Funds, Loans, Margin Trading, Mining Funds and more opportunities in the cryptocurrency market. For the moment the platform mainly focus on Arbitrage opportunities in the cryptocurrecy markets, however, thanks to its tools, it can give you a complete view of what is happening in the market so you can identify the more lucrative investment opportunity at the moment._x000D__x000D_What does it help the customer do? _x000D_It helps the customer to have a 360 degrees view of the cryptocurrency market_x000D__x000D_Who is the customer? _x000D_Cryptocurrency traders.</v>
      </c>
      <c r="F118" s="1">
        <f>SUMIFS('Input - target event report'!H:H,'Input - target event report'!B:B,B118,'Input - target event report'!D:D, "Private Investment")</f>
        <v>0</v>
      </c>
      <c r="G118" s="6" t="str">
        <f>IF(I118&lt;2, "N/A", (_xlfn.MAXIFS('Input - target event report'!E:E,'Input - target event report'!B:B,B:B,'Input - target event report'!D:D,"Private Investment")-_xlfn.MINIFS('Input - target event report'!E:E,'Input - target event report'!B:B,B:B,'Input - target event report'!D:D,"Private Investment"))/(I118-1))</f>
        <v>N/A</v>
      </c>
      <c r="H118" s="5" t="str">
        <f ca="1">IF(_xlfn.MAXIFS('Input - target event report'!E:E,'Input - target event report'!B:B,B:B,'Input - target event report'!D:D,"Private Investment") = 0, "N/A", TODAY() - _xlfn.MAXIFS('Input - target event report'!E:E,'Input - target event report'!B:B,B:B,'Input - target event report'!D:D,"Private Investment"))</f>
        <v>N/A</v>
      </c>
      <c r="I118" s="6">
        <f>COUNTIFS('Input - target event report'!B:B,B118,'Input - target event report'!D:D, "Private Investment")</f>
        <v>0</v>
      </c>
      <c r="J118">
        <f>INDEX('Input - companies list'!$1:$10000,MATCH(B118,'Input - companies list'!B:B,0),MATCH("Flow",'Input - companies list'!$1:$1,0 ))</f>
        <v>1.7471269018704101E-3</v>
      </c>
      <c r="K118">
        <f>INDEX('Input - companies list'!$1:$10000,MATCH(B118,'Input - companies list'!B:B,0),MATCH("Inter-Cluster Connectivity",'Input - companies list'!$1:$1,0 ))</f>
        <v>0</v>
      </c>
      <c r="L118" s="11">
        <f t="shared" si="9"/>
        <v>0</v>
      </c>
      <c r="M118" s="11">
        <f t="shared" si="10"/>
        <v>0</v>
      </c>
      <c r="N118" s="11">
        <f t="shared" ca="1" si="11"/>
        <v>0</v>
      </c>
      <c r="O118" s="11">
        <f t="shared" si="12"/>
        <v>0</v>
      </c>
      <c r="P118" s="11">
        <f t="shared" si="13"/>
        <v>0.29900000000000004</v>
      </c>
      <c r="Q118" s="11">
        <f t="shared" si="14"/>
        <v>0</v>
      </c>
      <c r="R118" s="11">
        <f t="shared" ca="1" si="15"/>
        <v>2.9900000000000006E-2</v>
      </c>
    </row>
    <row r="119" spans="1:18" x14ac:dyDescent="0.2">
      <c r="A119" s="14">
        <f t="shared" ca="1" si="8"/>
        <v>467</v>
      </c>
      <c r="B119" t="s">
        <v>4079</v>
      </c>
      <c r="C119" t="str">
        <f>VLOOKUP(B119,'Input - companies list'!B:L,2,FALSE)</f>
        <v>American Ecotech L.C.</v>
      </c>
      <c r="D119" t="str">
        <f>VLOOKUP(B119,'Input - companies list'!B:L,11,FALSE)</f>
        <v>Advanced Materials &amp; Coatings</v>
      </c>
      <c r="E119" t="str">
        <f>VLOOKUP(B119,'Input - companies list'!B:E,4,FALSE)</f>
        <v>American Ecotech L.C. specializes in the design, installation, operation, and maintenance of air pollution monitoring instrumentation and systems. The company offers criteria pollutant gas analyzers, trace gas analyzers, specialty gas analyzers, automated gas dilution calibration systems; particulate analyzers and samplers for PM2.5, PM10, TSP, and visibility; MegaVol samplers for heavy metals and radioactive particulate background monitoring; and real-time air toxics/VOC monitors. It also provides data management systems, including remote site monitoring control systems; meteorological instruments; air monitoring shelters and trailers; onsite air monitoring equipment training and maintenance; and air monitoring turn-key solutions for ambient and CEMS monitoring. The company serves federal, state, and tribal environmental protection agencies; research institutions; industrial energy suppliers; mining and refining plants; and environmental consulting firms worldwide. The company was founded in 2001 and is headquartered in Warren, Rhode Island.</v>
      </c>
      <c r="F119" s="1">
        <f>SUMIFS('Input - target event report'!H:H,'Input - target event report'!B:B,B119,'Input - target event report'!D:D, "Private Investment")</f>
        <v>0</v>
      </c>
      <c r="G119" s="6" t="str">
        <f>IF(I119&lt;2, "N/A", (_xlfn.MAXIFS('Input - target event report'!E:E,'Input - target event report'!B:B,B:B,'Input - target event report'!D:D,"Private Investment")-_xlfn.MINIFS('Input - target event report'!E:E,'Input - target event report'!B:B,B:B,'Input - target event report'!D:D,"Private Investment"))/(I119-1))</f>
        <v>N/A</v>
      </c>
      <c r="H119" s="5" t="str">
        <f ca="1">IF(_xlfn.MAXIFS('Input - target event report'!E:E,'Input - target event report'!B:B,B:B,'Input - target event report'!D:D,"Private Investment") = 0, "N/A", TODAY() - _xlfn.MAXIFS('Input - target event report'!E:E,'Input - target event report'!B:B,B:B,'Input - target event report'!D:D,"Private Investment"))</f>
        <v>N/A</v>
      </c>
      <c r="I119" s="6">
        <f>COUNTIFS('Input - target event report'!B:B,B119,'Input - target event report'!D:D, "Private Investment")</f>
        <v>0</v>
      </c>
      <c r="J119">
        <f>INDEX('Input - companies list'!$1:$10000,MATCH(B119,'Input - companies list'!B:B,0),MATCH("Flow",'Input - companies list'!$1:$1,0 ))</f>
        <v>1.7447597066660701E-3</v>
      </c>
      <c r="K119">
        <f>INDEX('Input - companies list'!$1:$10000,MATCH(B119,'Input - companies list'!B:B,0),MATCH("Inter-Cluster Connectivity",'Input - companies list'!$1:$1,0 ))</f>
        <v>0</v>
      </c>
      <c r="L119" s="11">
        <f t="shared" si="9"/>
        <v>0</v>
      </c>
      <c r="M119" s="11">
        <f t="shared" si="10"/>
        <v>0</v>
      </c>
      <c r="N119" s="11">
        <f t="shared" ca="1" si="11"/>
        <v>0</v>
      </c>
      <c r="O119" s="11">
        <f t="shared" si="12"/>
        <v>0</v>
      </c>
      <c r="P119" s="11">
        <f t="shared" si="13"/>
        <v>0.30100000000000005</v>
      </c>
      <c r="Q119" s="11">
        <f t="shared" si="14"/>
        <v>0</v>
      </c>
      <c r="R119" s="11">
        <f t="shared" ca="1" si="15"/>
        <v>3.0100000000000005E-2</v>
      </c>
    </row>
    <row r="120" spans="1:18" x14ac:dyDescent="0.2">
      <c r="A120" s="14">
        <f t="shared" ca="1" si="8"/>
        <v>466</v>
      </c>
      <c r="B120" t="s">
        <v>4063</v>
      </c>
      <c r="C120" t="str">
        <f>VLOOKUP(B120,'Input - companies list'!B:L,2,FALSE)</f>
        <v>Council for Scientific and Industrial Research</v>
      </c>
      <c r="D120" t="str">
        <f>VLOOKUP(B120,'Input - companies list'!B:L,11,FALSE)</f>
        <v>Autonomous Vehicles, Artificial Intelligence</v>
      </c>
      <c r="E120" t="str">
        <f>VLOOKUP(B120,'Input - companies list'!B:E,4,FALSE)</f>
        <v>Council for Scientific and Industrial Research operates as a scientific and technology research, development, and implementation company that provides directed and multidisciplinary research, technological innovation, as well as industrial and scientific development in Africa. It offers consulting and analytical services, including forensic fire investigations, food and beverage analysis, environmental testing, engineering forensics, wire rope testing, mechanical testing, fires and explosion tests, sports technology and analysis, and project management; library services, such as information, literature search, patent search, and document delivery services; and access research services. The company engages in research areas, including biosciences; built environment; defense, peace, safety, and security; information and communications; laser technology; materials science and manufacturing; natural resources and the environment; mining research; space technology; modeling and digital science; mobile intelligent autonomous systems; nanotechnology; and synthetic biology. It serves public enterprises and institutions, national safety and security establishments, and development structures. Council for Scientific and Industrial Research was founded in 1945 and is based in Pretoria, South Africa.</v>
      </c>
      <c r="F120" s="1">
        <f>SUMIFS('Input - target event report'!H:H,'Input - target event report'!B:B,B120,'Input - target event report'!D:D, "Private Investment")</f>
        <v>0</v>
      </c>
      <c r="G120" s="6" t="str">
        <f>IF(I120&lt;2, "N/A", (_xlfn.MAXIFS('Input - target event report'!E:E,'Input - target event report'!B:B,B:B,'Input - target event report'!D:D,"Private Investment")-_xlfn.MINIFS('Input - target event report'!E:E,'Input - target event report'!B:B,B:B,'Input - target event report'!D:D,"Private Investment"))/(I120-1))</f>
        <v>N/A</v>
      </c>
      <c r="H120" s="5" t="str">
        <f ca="1">IF(_xlfn.MAXIFS('Input - target event report'!E:E,'Input - target event report'!B:B,B:B,'Input - target event report'!D:D,"Private Investment") = 0, "N/A", TODAY() - _xlfn.MAXIFS('Input - target event report'!E:E,'Input - target event report'!B:B,B:B,'Input - target event report'!D:D,"Private Investment"))</f>
        <v>N/A</v>
      </c>
      <c r="I120" s="6">
        <f>COUNTIFS('Input - target event report'!B:B,B120,'Input - target event report'!D:D, "Private Investment")</f>
        <v>0</v>
      </c>
      <c r="J120">
        <f>INDEX('Input - companies list'!$1:$10000,MATCH(B120,'Input - companies list'!B:B,0),MATCH("Flow",'Input - companies list'!$1:$1,0 ))</f>
        <v>1.7409976271157001E-3</v>
      </c>
      <c r="K120">
        <f>INDEX('Input - companies list'!$1:$10000,MATCH(B120,'Input - companies list'!B:B,0),MATCH("Inter-Cluster Connectivity",'Input - companies list'!$1:$1,0 ))</f>
        <v>0</v>
      </c>
      <c r="L120" s="11">
        <f t="shared" si="9"/>
        <v>0</v>
      </c>
      <c r="M120" s="11">
        <f t="shared" si="10"/>
        <v>0</v>
      </c>
      <c r="N120" s="11">
        <f t="shared" ca="1" si="11"/>
        <v>0</v>
      </c>
      <c r="O120" s="11">
        <f t="shared" si="12"/>
        <v>0</v>
      </c>
      <c r="P120" s="11">
        <f t="shared" si="13"/>
        <v>0.30500000000000005</v>
      </c>
      <c r="Q120" s="11">
        <f t="shared" si="14"/>
        <v>0</v>
      </c>
      <c r="R120" s="11">
        <f t="shared" ca="1" si="15"/>
        <v>3.0500000000000006E-2</v>
      </c>
    </row>
    <row r="121" spans="1:18" x14ac:dyDescent="0.2">
      <c r="A121" s="14">
        <f t="shared" ca="1" si="8"/>
        <v>465</v>
      </c>
      <c r="B121" t="s">
        <v>4627</v>
      </c>
      <c r="C121" t="str">
        <f>VLOOKUP(B121,'Input - companies list'!B:L,2,FALSE)</f>
        <v>I-Real B.V.</v>
      </c>
      <c r="D121" t="str">
        <f>VLOOKUP(B121,'Input - companies list'!B:L,11,FALSE)</f>
        <v>Remote Monitoring</v>
      </c>
      <c r="E121" t="str">
        <f>VLOOKUP(B121,'Input - companies list'!B:E,4,FALSE)</f>
        <v>I-Real B.V. operates as a software development and consulting company. The company develops and implements machine-to-machine process information management systems for the remote management, monitoring, and control of plants, machinery, measuring devices, and sensor networks. Its products and services include realm2m, a process information system that is used for the remote monitoring, control, and management of field devices in industrial sectors, such as energy, traffic, mining, horticulture, and recycling; h2go, a solution for the water industry that focuses on the monitoring, control, and management of surface and storm water, waste water, groundwater, and portable water; and analysis and consulting services regarding open telemetry and process information. The company also provides data loggers for water level monitoring of surface and underground waters, wells, and rainwater tanks; and data loggers for collecting, storing, and communicating measurements to a central server or system. I-Real B.V. was founded in 2003 and is based in Gelderland, the Netherlands.</v>
      </c>
      <c r="F121" s="1">
        <f>SUMIFS('Input - target event report'!H:H,'Input - target event report'!B:B,B121,'Input - target event report'!D:D, "Private Investment")</f>
        <v>0</v>
      </c>
      <c r="G121" s="6" t="str">
        <f>IF(I121&lt;2, "N/A", (_xlfn.MAXIFS('Input - target event report'!E:E,'Input - target event report'!B:B,B:B,'Input - target event report'!D:D,"Private Investment")-_xlfn.MINIFS('Input - target event report'!E:E,'Input - target event report'!B:B,B:B,'Input - target event report'!D:D,"Private Investment"))/(I121-1))</f>
        <v>N/A</v>
      </c>
      <c r="H121" s="5" t="str">
        <f ca="1">IF(_xlfn.MAXIFS('Input - target event report'!E:E,'Input - target event report'!B:B,B:B,'Input - target event report'!D:D,"Private Investment") = 0, "N/A", TODAY() - _xlfn.MAXIFS('Input - target event report'!E:E,'Input - target event report'!B:B,B:B,'Input - target event report'!D:D,"Private Investment"))</f>
        <v>N/A</v>
      </c>
      <c r="I121" s="6">
        <f>COUNTIFS('Input - target event report'!B:B,B121,'Input - target event report'!D:D, "Private Investment")</f>
        <v>0</v>
      </c>
      <c r="J121">
        <f>INDEX('Input - companies list'!$1:$10000,MATCH(B121,'Input - companies list'!B:B,0),MATCH("Flow",'Input - companies list'!$1:$1,0 ))</f>
        <v>1.73096070116939E-3</v>
      </c>
      <c r="K121">
        <f>INDEX('Input - companies list'!$1:$10000,MATCH(B121,'Input - companies list'!B:B,0),MATCH("Inter-Cluster Connectivity",'Input - companies list'!$1:$1,0 ))</f>
        <v>0</v>
      </c>
      <c r="L121" s="11">
        <f t="shared" si="9"/>
        <v>0</v>
      </c>
      <c r="M121" s="11">
        <f t="shared" si="10"/>
        <v>0</v>
      </c>
      <c r="N121" s="11">
        <f t="shared" ca="1" si="11"/>
        <v>0</v>
      </c>
      <c r="O121" s="11">
        <f t="shared" si="12"/>
        <v>0</v>
      </c>
      <c r="P121" s="11">
        <f t="shared" si="13"/>
        <v>0.31000000000000005</v>
      </c>
      <c r="Q121" s="11">
        <f t="shared" si="14"/>
        <v>0</v>
      </c>
      <c r="R121" s="11">
        <f t="shared" ca="1" si="15"/>
        <v>3.1000000000000007E-2</v>
      </c>
    </row>
    <row r="122" spans="1:18" x14ac:dyDescent="0.2">
      <c r="A122" s="14">
        <f t="shared" ca="1" si="8"/>
        <v>464</v>
      </c>
      <c r="B122" t="s">
        <v>2738</v>
      </c>
      <c r="C122" t="str">
        <f>VLOOKUP(B122,'Input - companies list'!B:L,2,FALSE)</f>
        <v>Olbersdorfer GuÃŒÃ™ GmbH</v>
      </c>
      <c r="D122" t="str">
        <f>VLOOKUP(B122,'Input - companies list'!B:L,11,FALSE)</f>
        <v>Castings</v>
      </c>
      <c r="E122" t="str">
        <f>VLOOKUP(B122,'Input - companies list'!B:E,4,FALSE)</f>
        <v>Olbersdorfer GuÃŸ GmbH operates as a foundry. The company produces non-alloyed steel castings, low-alloy steel castings, cast iron with nodular graphite, and wear-resistant castings. Its services include mechanical premachining or finish machining of cast parts; coloring; model construction for wood, plastic, and aluminum; tempering and hardening of cast parts; and non-destructive material testing. The companyÂ’s customers include mining, wagon building, mechanical engineering, shipbuilding, transmission and vehicle construction, textile machine construction, energy producers, construction and agricultural machine, and chemical industries. Olbersdorfer GuÃŸ GmbH is based in Olbersdorf, Germany. As of June 26, 2007, Olbersdorfer GuÃŸ GmbH operates as a subsidiary of BAUER Aktiengesellschaft (DB:B5A).</v>
      </c>
      <c r="F122" s="1">
        <f>SUMIFS('Input - target event report'!H:H,'Input - target event report'!B:B,B122,'Input - target event report'!D:D, "Private Investment")</f>
        <v>0</v>
      </c>
      <c r="G122" s="6" t="str">
        <f>IF(I122&lt;2, "N/A", (_xlfn.MAXIFS('Input - target event report'!E:E,'Input - target event report'!B:B,B:B,'Input - target event report'!D:D,"Private Investment")-_xlfn.MINIFS('Input - target event report'!E:E,'Input - target event report'!B:B,B:B,'Input - target event report'!D:D,"Private Investment"))/(I122-1))</f>
        <v>N/A</v>
      </c>
      <c r="H122" s="5" t="str">
        <f ca="1">IF(_xlfn.MAXIFS('Input - target event report'!E:E,'Input - target event report'!B:B,B:B,'Input - target event report'!D:D,"Private Investment") = 0, "N/A", TODAY() - _xlfn.MAXIFS('Input - target event report'!E:E,'Input - target event report'!B:B,B:B,'Input - target event report'!D:D,"Private Investment"))</f>
        <v>N/A</v>
      </c>
      <c r="I122" s="6">
        <f>COUNTIFS('Input - target event report'!B:B,B122,'Input - target event report'!D:D, "Private Investment")</f>
        <v>0</v>
      </c>
      <c r="J122">
        <f>INDEX('Input - companies list'!$1:$10000,MATCH(B122,'Input - companies list'!B:B,0),MATCH("Flow",'Input - companies list'!$1:$1,0 ))</f>
        <v>1.73074187590444E-3</v>
      </c>
      <c r="K122">
        <f>INDEX('Input - companies list'!$1:$10000,MATCH(B122,'Input - companies list'!B:B,0),MATCH("Inter-Cluster Connectivity",'Input - companies list'!$1:$1,0 ))</f>
        <v>0</v>
      </c>
      <c r="L122" s="11">
        <f t="shared" si="9"/>
        <v>0</v>
      </c>
      <c r="M122" s="11">
        <f t="shared" si="10"/>
        <v>0</v>
      </c>
      <c r="N122" s="11">
        <f t="shared" ca="1" si="11"/>
        <v>0</v>
      </c>
      <c r="O122" s="11">
        <f t="shared" si="12"/>
        <v>0</v>
      </c>
      <c r="P122" s="11">
        <f t="shared" si="13"/>
        <v>0.31100000000000005</v>
      </c>
      <c r="Q122" s="11">
        <f t="shared" si="14"/>
        <v>0</v>
      </c>
      <c r="R122" s="11">
        <f t="shared" ca="1" si="15"/>
        <v>3.1100000000000006E-2</v>
      </c>
    </row>
    <row r="123" spans="1:18" x14ac:dyDescent="0.2">
      <c r="A123" s="14">
        <f t="shared" ca="1" si="8"/>
        <v>463</v>
      </c>
      <c r="B123" t="s">
        <v>807</v>
      </c>
      <c r="C123" t="str">
        <f>VLOOKUP(B123,'Input - companies list'!B:L,2,FALSE)</f>
        <v>High Eye Aerial Imaging Inc.</v>
      </c>
      <c r="D123" t="str">
        <f>VLOOKUP(B123,'Input - companies list'!B:L,11,FALSE)</f>
        <v>Aerial Surveying, Drones</v>
      </c>
      <c r="E123" t="str">
        <f>VLOOKUP(B123,'Input - companies list'!B:E,4,FALSE)</f>
        <v>High Eye Aerial Imaging Inc. provides unmanned aerial vehicle imaging services in Canada. The company focuses on aerial surveying and mapping aspects, as well as offers services in the areas of aerial photography, aerial videography, inspection, high definition ortho mosaic image, high definition video, cut/fill quantity analysis, and construction image and video aspects. It provides its services for various applications in the fields of engineering, construction and civil, aggregate and mining, environmental planning and monitoring, agriculture, landscaping, forestry, industrial/commercial, archeology, and special event projects. The company was founded in 2012 and is based in Wasaga Beach, Canada.</v>
      </c>
      <c r="F123" s="1">
        <f>SUMIFS('Input - target event report'!H:H,'Input - target event report'!B:B,B123,'Input - target event report'!D:D, "Private Investment")</f>
        <v>0</v>
      </c>
      <c r="G123" s="6" t="str">
        <f>IF(I123&lt;2, "N/A", (_xlfn.MAXIFS('Input - target event report'!E:E,'Input - target event report'!B:B,B:B,'Input - target event report'!D:D,"Private Investment")-_xlfn.MINIFS('Input - target event report'!E:E,'Input - target event report'!B:B,B:B,'Input - target event report'!D:D,"Private Investment"))/(I123-1))</f>
        <v>N/A</v>
      </c>
      <c r="H123" s="5" t="str">
        <f ca="1">IF(_xlfn.MAXIFS('Input - target event report'!E:E,'Input - target event report'!B:B,B:B,'Input - target event report'!D:D,"Private Investment") = 0, "N/A", TODAY() - _xlfn.MAXIFS('Input - target event report'!E:E,'Input - target event report'!B:B,B:B,'Input - target event report'!D:D,"Private Investment"))</f>
        <v>N/A</v>
      </c>
      <c r="I123" s="6">
        <f>COUNTIFS('Input - target event report'!B:B,B123,'Input - target event report'!D:D, "Private Investment")</f>
        <v>0</v>
      </c>
      <c r="J123">
        <f>INDEX('Input - companies list'!$1:$10000,MATCH(B123,'Input - companies list'!B:B,0),MATCH("Flow",'Input - companies list'!$1:$1,0 ))</f>
        <v>1.7293839268715499E-3</v>
      </c>
      <c r="K123">
        <f>INDEX('Input - companies list'!$1:$10000,MATCH(B123,'Input - companies list'!B:B,0),MATCH("Inter-Cluster Connectivity",'Input - companies list'!$1:$1,0 ))</f>
        <v>0</v>
      </c>
      <c r="L123" s="11">
        <f t="shared" si="9"/>
        <v>0</v>
      </c>
      <c r="M123" s="11">
        <f t="shared" si="10"/>
        <v>0</v>
      </c>
      <c r="N123" s="11">
        <f t="shared" ca="1" si="11"/>
        <v>0</v>
      </c>
      <c r="O123" s="11">
        <f t="shared" si="12"/>
        <v>0</v>
      </c>
      <c r="P123" s="11">
        <f t="shared" si="13"/>
        <v>0.31299999999999994</v>
      </c>
      <c r="Q123" s="11">
        <f t="shared" si="14"/>
        <v>0</v>
      </c>
      <c r="R123" s="11">
        <f t="shared" ca="1" si="15"/>
        <v>3.1299999999999994E-2</v>
      </c>
    </row>
    <row r="124" spans="1:18" x14ac:dyDescent="0.2">
      <c r="A124" s="14">
        <f t="shared" ca="1" si="8"/>
        <v>462</v>
      </c>
      <c r="B124" t="s">
        <v>3359</v>
      </c>
      <c r="C124" t="str">
        <f>VLOOKUP(B124,'Input - companies list'!B:L,2,FALSE)</f>
        <v>China Essence Group Ltd.</v>
      </c>
      <c r="D124" t="str">
        <f>VLOOKUP(B124,'Input - companies list'!B:L,11,FALSE)</f>
        <v>Advanced Materials &amp; Coatings</v>
      </c>
      <c r="E124" t="str">
        <f>VLOOKUP(B124,'Input - companies list'!B:E,4,FALSE)</f>
        <v>China Essence Group Ltd., together with its subsidiaries, manufactures and sells potato-based food products in Mainland China and Taiwan. The company produces potato starch for food processing and catering, pharmaceuticals, and oil and mining industries, as well as for manufacturing paper, adhesives, textiles, and building materials; potato starch-based products, including vermicelli, starch strips, and five-grain noodles; and modified potato starch for food, textile, and paper manufacturing industries. It also provides potato by-products comprising potato protein, an additive for a range of food applications, such as animal feed, dairy products, seafood, processed meat, sauces, beverages, and snacks; and potato fiber, an animal feed product. The company markets its products through a network of distributors, as well as sells directly to food and noodle manufacturers and farmers. China Essence Group Ltd. was founded in 2001 and is based in Daqing, the PeopleÂ’s Republic of China.</v>
      </c>
      <c r="F124" s="1">
        <f>SUMIFS('Input - target event report'!H:H,'Input - target event report'!B:B,B124,'Input - target event report'!D:D, "Private Investment")</f>
        <v>0</v>
      </c>
      <c r="G124" s="6" t="str">
        <f>IF(I124&lt;2, "N/A", (_xlfn.MAXIFS('Input - target event report'!E:E,'Input - target event report'!B:B,B:B,'Input - target event report'!D:D,"Private Investment")-_xlfn.MINIFS('Input - target event report'!E:E,'Input - target event report'!B:B,B:B,'Input - target event report'!D:D,"Private Investment"))/(I124-1))</f>
        <v>N/A</v>
      </c>
      <c r="H124" s="5" t="str">
        <f ca="1">IF(_xlfn.MAXIFS('Input - target event report'!E:E,'Input - target event report'!B:B,B:B,'Input - target event report'!D:D,"Private Investment") = 0, "N/A", TODAY() - _xlfn.MAXIFS('Input - target event report'!E:E,'Input - target event report'!B:B,B:B,'Input - target event report'!D:D,"Private Investment"))</f>
        <v>N/A</v>
      </c>
      <c r="I124" s="6">
        <f>COUNTIFS('Input - target event report'!B:B,B124,'Input - target event report'!D:D, "Private Investment")</f>
        <v>0</v>
      </c>
      <c r="J124">
        <f>INDEX('Input - companies list'!$1:$10000,MATCH(B124,'Input - companies list'!B:B,0),MATCH("Flow",'Input - companies list'!$1:$1,0 ))</f>
        <v>1.72775012030124E-3</v>
      </c>
      <c r="K124">
        <f>INDEX('Input - companies list'!$1:$10000,MATCH(B124,'Input - companies list'!B:B,0),MATCH("Inter-Cluster Connectivity",'Input - companies list'!$1:$1,0 ))</f>
        <v>0</v>
      </c>
      <c r="L124" s="11">
        <f t="shared" si="9"/>
        <v>0</v>
      </c>
      <c r="M124" s="11">
        <f t="shared" si="10"/>
        <v>0</v>
      </c>
      <c r="N124" s="11">
        <f t="shared" ca="1" si="11"/>
        <v>0</v>
      </c>
      <c r="O124" s="11">
        <f t="shared" si="12"/>
        <v>0</v>
      </c>
      <c r="P124" s="11">
        <f t="shared" si="13"/>
        <v>0.31499999999999995</v>
      </c>
      <c r="Q124" s="11">
        <f t="shared" si="14"/>
        <v>0</v>
      </c>
      <c r="R124" s="11">
        <f t="shared" ca="1" si="15"/>
        <v>3.1499999999999993E-2</v>
      </c>
    </row>
    <row r="125" spans="1:18" x14ac:dyDescent="0.2">
      <c r="A125" s="14">
        <f t="shared" ca="1" si="8"/>
        <v>461</v>
      </c>
      <c r="B125" t="s">
        <v>2836</v>
      </c>
      <c r="C125" t="str">
        <f>VLOOKUP(B125,'Input - companies list'!B:L,2,FALSE)</f>
        <v>Lehvoss UK Limited</v>
      </c>
      <c r="D125" t="str">
        <f>VLOOKUP(B125,'Input - companies list'!B:L,11,FALSE)</f>
        <v>Advanced Materials &amp; Coatings</v>
      </c>
      <c r="E125" t="str">
        <f>VLOOKUP(B125,'Input - companies list'!B:E,4,FALSE)</f>
        <v>Lehvoss UK Limited distributes chemicals and mineral products to industrial customers. It offers masterbatches and high performance compounds, including high performance engineering thermoplastics, blowing agents, additive masterbatches for cast/blow films, and flame retardant systems; carbon blacks-rubber chemicals for the rubber-processing industry, as well as metallurgy, refractory materials, foundry aids manufacturing, plastics compounding, and dyes manufacturing industries; and products for coatings, inks, and adhesives. The company also offers cosmetic raw materials, such as iDEA, oils, esters, colors, waxes, minerals, emulsifiers, gelling agents, functional materials, natural products, and basic ingredients; magnesia; additives for functional fluids; hollow microspheres; and additives for SMC/BMC applications. It serves plastics, paint and coatings, pharmaceuticals, cosmetics, rubber, lubricants, and polyurethane processor industries the United Kingdom and Ireland. The company was founded in 1990 and is based in Congleton, United Kingdom. Lehvoss UK Limited operates as a subsidiary of Lehmann &amp; Voss &amp; Co. KG.</v>
      </c>
      <c r="F125" s="1">
        <f>SUMIFS('Input - target event report'!H:H,'Input - target event report'!B:B,B125,'Input - target event report'!D:D, "Private Investment")</f>
        <v>0</v>
      </c>
      <c r="G125" s="6" t="str">
        <f>IF(I125&lt;2, "N/A", (_xlfn.MAXIFS('Input - target event report'!E:E,'Input - target event report'!B:B,B:B,'Input - target event report'!D:D,"Private Investment")-_xlfn.MINIFS('Input - target event report'!E:E,'Input - target event report'!B:B,B:B,'Input - target event report'!D:D,"Private Investment"))/(I125-1))</f>
        <v>N/A</v>
      </c>
      <c r="H125" s="5" t="str">
        <f ca="1">IF(_xlfn.MAXIFS('Input - target event report'!E:E,'Input - target event report'!B:B,B:B,'Input - target event report'!D:D,"Private Investment") = 0, "N/A", TODAY() - _xlfn.MAXIFS('Input - target event report'!E:E,'Input - target event report'!B:B,B:B,'Input - target event report'!D:D,"Private Investment"))</f>
        <v>N/A</v>
      </c>
      <c r="I125" s="6">
        <f>COUNTIFS('Input - target event report'!B:B,B125,'Input - target event report'!D:D, "Private Investment")</f>
        <v>0</v>
      </c>
      <c r="J125">
        <f>INDEX('Input - companies list'!$1:$10000,MATCH(B125,'Input - companies list'!B:B,0),MATCH("Flow",'Input - companies list'!$1:$1,0 ))</f>
        <v>1.7206596120638499E-3</v>
      </c>
      <c r="K125">
        <f>INDEX('Input - companies list'!$1:$10000,MATCH(B125,'Input - companies list'!B:B,0),MATCH("Inter-Cluster Connectivity",'Input - companies list'!$1:$1,0 ))</f>
        <v>0</v>
      </c>
      <c r="L125" s="11">
        <f t="shared" si="9"/>
        <v>0</v>
      </c>
      <c r="M125" s="11">
        <f t="shared" si="10"/>
        <v>0</v>
      </c>
      <c r="N125" s="11">
        <f t="shared" ca="1" si="11"/>
        <v>0</v>
      </c>
      <c r="O125" s="11">
        <f t="shared" si="12"/>
        <v>0</v>
      </c>
      <c r="P125" s="11">
        <f t="shared" si="13"/>
        <v>0.31999999999999995</v>
      </c>
      <c r="Q125" s="11">
        <f t="shared" si="14"/>
        <v>0</v>
      </c>
      <c r="R125" s="11">
        <f t="shared" ca="1" si="15"/>
        <v>3.1999999999999994E-2</v>
      </c>
    </row>
    <row r="126" spans="1:18" x14ac:dyDescent="0.2">
      <c r="A126" s="14">
        <f t="shared" ca="1" si="8"/>
        <v>460</v>
      </c>
      <c r="B126" t="s">
        <v>1070</v>
      </c>
      <c r="C126" t="str">
        <f>VLOOKUP(B126,'Input - companies list'!B:L,2,FALSE)</f>
        <v>Maxum Energy Logistics Partners, LP</v>
      </c>
      <c r="D126" t="str">
        <f>VLOOKUP(B126,'Input - companies list'!B:L,11,FALSE)</f>
        <v>Remote Monitoring</v>
      </c>
      <c r="E126" t="str">
        <f>VLOOKUP(B126,'Input - companies list'!B:E,4,FALSE)</f>
        <v>Maxum Energy Logistics Partners, LP markets and distributes refined petroleum products and related services to the drilling, exploration and production, and coal mining industries in the continental United States. It procures and sells diesel fuel, lubricating oil, and custom-blended lubricants to companies engaged in the drilling for and production of oil and natural gas, and in the mining of coal. The company also provides value-added logistics and energy management services, including on-site refueling of equipment for drilling and hydraulic fracturing and coal mining operations, as well as the design, fabrication, and provision of storage tanks and other equipment to well sites and mining locations. In addition, it is involved in the provision of fuel additives; removal, recycling, and disposal of used oil and lubricants; lubricant oil analysis; remote monitoring of fuel tanks; and maintenance and inspection of drilling, production, and mining equipment. Maxum Energy Logistics Partners, LP provides its services in unconventional oil and natural gas plays, including the Bakken, Barnett, Eagle Ford, Haynesville, Marcellus, Niobrara, Utica and Woodford Shales, and the Permian Basin, as well as the Central Appalachian region of the United States. Its customers include oil and natural gas exploration and production companies, drilling contractors, well completion companies, and coal mining companies. Maxum Energy Logistics Partners GP, LLC. serves as the general partner of the company. Maxum Energy Logistics Partners, LP was founded in 2011 and is based in Greenwich, Connecticut.</v>
      </c>
      <c r="F126" s="1">
        <f>SUMIFS('Input - target event report'!H:H,'Input - target event report'!B:B,B126,'Input - target event report'!D:D, "Private Investment")</f>
        <v>0</v>
      </c>
      <c r="G126" s="6" t="str">
        <f>IF(I126&lt;2, "N/A", (_xlfn.MAXIFS('Input - target event report'!E:E,'Input - target event report'!B:B,B:B,'Input - target event report'!D:D,"Private Investment")-_xlfn.MINIFS('Input - target event report'!E:E,'Input - target event report'!B:B,B:B,'Input - target event report'!D:D,"Private Investment"))/(I126-1))</f>
        <v>N/A</v>
      </c>
      <c r="H126" s="5" t="str">
        <f ca="1">IF(_xlfn.MAXIFS('Input - target event report'!E:E,'Input - target event report'!B:B,B:B,'Input - target event report'!D:D,"Private Investment") = 0, "N/A", TODAY() - _xlfn.MAXIFS('Input - target event report'!E:E,'Input - target event report'!B:B,B:B,'Input - target event report'!D:D,"Private Investment"))</f>
        <v>N/A</v>
      </c>
      <c r="I126" s="6">
        <f>COUNTIFS('Input - target event report'!B:B,B126,'Input - target event report'!D:D, "Private Investment")</f>
        <v>0</v>
      </c>
      <c r="J126">
        <f>INDEX('Input - companies list'!$1:$10000,MATCH(B126,'Input - companies list'!B:B,0),MATCH("Flow",'Input - companies list'!$1:$1,0 ))</f>
        <v>1.7176299283679301E-3</v>
      </c>
      <c r="K126">
        <f>INDEX('Input - companies list'!$1:$10000,MATCH(B126,'Input - companies list'!B:B,0),MATCH("Inter-Cluster Connectivity",'Input - companies list'!$1:$1,0 ))</f>
        <v>0</v>
      </c>
      <c r="L126" s="11">
        <f t="shared" si="9"/>
        <v>0</v>
      </c>
      <c r="M126" s="11">
        <f t="shared" si="10"/>
        <v>0</v>
      </c>
      <c r="N126" s="11">
        <f t="shared" ca="1" si="11"/>
        <v>0</v>
      </c>
      <c r="O126" s="11">
        <f t="shared" si="12"/>
        <v>0</v>
      </c>
      <c r="P126" s="11">
        <f t="shared" si="13"/>
        <v>0.32399999999999995</v>
      </c>
      <c r="Q126" s="11">
        <f t="shared" si="14"/>
        <v>0</v>
      </c>
      <c r="R126" s="11">
        <f t="shared" ca="1" si="15"/>
        <v>3.2399999999999998E-2</v>
      </c>
    </row>
    <row r="127" spans="1:18" x14ac:dyDescent="0.2">
      <c r="A127" s="14">
        <f t="shared" ca="1" si="8"/>
        <v>459</v>
      </c>
      <c r="B127" t="s">
        <v>1041</v>
      </c>
      <c r="C127" t="str">
        <f>VLOOKUP(B127,'Input - companies list'!B:L,2,FALSE)</f>
        <v>Ultra Marine Finance</v>
      </c>
      <c r="D127" t="str">
        <f>VLOOKUP(B127,'Input - companies list'!B:L,11,FALSE)</f>
        <v>Mining Ops &amp; Analytics</v>
      </c>
      <c r="E127" t="str">
        <f>VLOOKUP(B127,'Input - companies list'!B:E,4,FALSE)</f>
        <v>Ultra Marine Finance offers debt and equity based finance to corporations. The company provides capital structure financing through private placements, bought deals, and project and acquisition finance raising. Additionally, it offers capital need evaluation, capital financing structure analytics, due diligence, and sell-side advisory services. The company caters to healthcare, technology, mining, and oil and gas sectors. Ultra Marine Finance is headquartered in London, United Kingdom.</v>
      </c>
      <c r="F127" s="1">
        <f>SUMIFS('Input - target event report'!H:H,'Input - target event report'!B:B,B127,'Input - target event report'!D:D, "Private Investment")</f>
        <v>0</v>
      </c>
      <c r="G127" s="6" t="str">
        <f>IF(I127&lt;2, "N/A", (_xlfn.MAXIFS('Input - target event report'!E:E,'Input - target event report'!B:B,B:B,'Input - target event report'!D:D,"Private Investment")-_xlfn.MINIFS('Input - target event report'!E:E,'Input - target event report'!B:B,B:B,'Input - target event report'!D:D,"Private Investment"))/(I127-1))</f>
        <v>N/A</v>
      </c>
      <c r="H127" s="5" t="str">
        <f ca="1">IF(_xlfn.MAXIFS('Input - target event report'!E:E,'Input - target event report'!B:B,B:B,'Input - target event report'!D:D,"Private Investment") = 0, "N/A", TODAY() - _xlfn.MAXIFS('Input - target event report'!E:E,'Input - target event report'!B:B,B:B,'Input - target event report'!D:D,"Private Investment"))</f>
        <v>N/A</v>
      </c>
      <c r="I127" s="6">
        <f>COUNTIFS('Input - target event report'!B:B,B127,'Input - target event report'!D:D, "Private Investment")</f>
        <v>0</v>
      </c>
      <c r="J127">
        <f>INDEX('Input - companies list'!$1:$10000,MATCH(B127,'Input - companies list'!B:B,0),MATCH("Flow",'Input - companies list'!$1:$1,0 ))</f>
        <v>1.71628922410444E-3</v>
      </c>
      <c r="K127">
        <f>INDEX('Input - companies list'!$1:$10000,MATCH(B127,'Input - companies list'!B:B,0),MATCH("Inter-Cluster Connectivity",'Input - companies list'!$1:$1,0 ))</f>
        <v>0</v>
      </c>
      <c r="L127" s="11">
        <f t="shared" si="9"/>
        <v>0</v>
      </c>
      <c r="M127" s="11">
        <f t="shared" si="10"/>
        <v>0</v>
      </c>
      <c r="N127" s="11">
        <f t="shared" ca="1" si="11"/>
        <v>0</v>
      </c>
      <c r="O127" s="11">
        <f t="shared" si="12"/>
        <v>0</v>
      </c>
      <c r="P127" s="11">
        <f t="shared" si="13"/>
        <v>0.32499999999999996</v>
      </c>
      <c r="Q127" s="11">
        <f t="shared" si="14"/>
        <v>0</v>
      </c>
      <c r="R127" s="11">
        <f t="shared" ca="1" si="15"/>
        <v>3.2499999999999994E-2</v>
      </c>
    </row>
    <row r="128" spans="1:18" x14ac:dyDescent="0.2">
      <c r="A128" s="14">
        <f t="shared" ca="1" si="8"/>
        <v>458</v>
      </c>
      <c r="B128" t="s">
        <v>738</v>
      </c>
      <c r="C128" t="str">
        <f>VLOOKUP(B128,'Input - companies list'!B:L,2,FALSE)</f>
        <v>M Cubed Technologies, Inc.</v>
      </c>
      <c r="D128" t="str">
        <f>VLOOKUP(B128,'Input - companies list'!B:L,11,FALSE)</f>
        <v>Mining Ops &amp; Analytics</v>
      </c>
      <c r="E128" t="str">
        <f>VLOOKUP(B128,'Input - companies list'!B:E,4,FALSE)</f>
        <v>M Cubed Technologies, Inc. develops and markets ceramic and metal matrix composite material and products to semiconductor, display, industrial, and defense markets worldwide. It offers air bearing bars, electrostatic chuck cold plates, electrostatic chucks, end effectors, machine bases, stage assemblies, stage components, vacuum wafer chucks, and wafer arms for use in semiconductor equipment; glass chucks, machine bases, stage components, and stage location mirrors for use in LCD manufacturing equipment; and Al/SiC MMC mirrors, metering structures, mining components, mirror substrates, optics housings, and directly polished SiC mirrors for use in various optical applications in defense, aerospace, and precision industries. The company also provides coal power plant components, glass chucks, mining components, and glass refractories for wear, mining, and refractory end-use applications; aviation armor tiles, near net shape seat tiles, torso tile ceramics, and vehicle armor tiles; reaction-bonded boron carbide, aluminum-B4C metal matrix composites, boron carbide composites, neutron absorbing panels, and neutron collimators for nuclear applications; heat sinks, base plates, semiconductor heat sinks, and water-cooled heat sinks for use in thermal management applications; and coal power plant components, mining components, and oil and gas drilling components for wear resistance applications. Its products are used for wafer handling, ballistic/blast protection, wear resistance, and neutron absorption applications in wear, nuclear, armor, LCD glass, semiconductor capital equipment, chip manufacturing, solar, oil and gas, and refractory industries. The company was founded in 1993 and is based in Newtown, Connecticut. As of November 1, 2012, M Cubed Technologies, Inc. operates as a subsidiary of II-VI Incorporated.</v>
      </c>
      <c r="F128" s="1">
        <f>SUMIFS('Input - target event report'!H:H,'Input - target event report'!B:B,B128,'Input - target event report'!D:D, "Private Investment")</f>
        <v>0</v>
      </c>
      <c r="G128" s="6" t="str">
        <f>IF(I128&lt;2, "N/A", (_xlfn.MAXIFS('Input - target event report'!E:E,'Input - target event report'!B:B,B:B,'Input - target event report'!D:D,"Private Investment")-_xlfn.MINIFS('Input - target event report'!E:E,'Input - target event report'!B:B,B:B,'Input - target event report'!D:D,"Private Investment"))/(I128-1))</f>
        <v>N/A</v>
      </c>
      <c r="H128" s="5" t="str">
        <f ca="1">IF(_xlfn.MAXIFS('Input - target event report'!E:E,'Input - target event report'!B:B,B:B,'Input - target event report'!D:D,"Private Investment") = 0, "N/A", TODAY() - _xlfn.MAXIFS('Input - target event report'!E:E,'Input - target event report'!B:B,B:B,'Input - target event report'!D:D,"Private Investment"))</f>
        <v>N/A</v>
      </c>
      <c r="I128" s="6">
        <f>COUNTIFS('Input - target event report'!B:B,B128,'Input - target event report'!D:D, "Private Investment")</f>
        <v>0</v>
      </c>
      <c r="J128">
        <f>INDEX('Input - companies list'!$1:$10000,MATCH(B128,'Input - companies list'!B:B,0),MATCH("Flow",'Input - companies list'!$1:$1,0 ))</f>
        <v>1.70786388642502E-3</v>
      </c>
      <c r="K128">
        <f>INDEX('Input - companies list'!$1:$10000,MATCH(B128,'Input - companies list'!B:B,0),MATCH("Inter-Cluster Connectivity",'Input - companies list'!$1:$1,0 ))</f>
        <v>0</v>
      </c>
      <c r="L128" s="11">
        <f t="shared" si="9"/>
        <v>0</v>
      </c>
      <c r="M128" s="11">
        <f t="shared" si="10"/>
        <v>0</v>
      </c>
      <c r="N128" s="11">
        <f t="shared" ca="1" si="11"/>
        <v>0</v>
      </c>
      <c r="O128" s="11">
        <f t="shared" si="12"/>
        <v>0</v>
      </c>
      <c r="P128" s="11">
        <f t="shared" si="13"/>
        <v>0.32899999999999996</v>
      </c>
      <c r="Q128" s="11">
        <f t="shared" si="14"/>
        <v>0</v>
      </c>
      <c r="R128" s="11">
        <f t="shared" ca="1" si="15"/>
        <v>3.2899999999999999E-2</v>
      </c>
    </row>
    <row r="129" spans="1:18" x14ac:dyDescent="0.2">
      <c r="A129" s="14">
        <f t="shared" ca="1" si="8"/>
        <v>457</v>
      </c>
      <c r="B129" t="s">
        <v>834</v>
      </c>
      <c r="C129" t="str">
        <f>VLOOKUP(B129,'Input - companies list'!B:L,2,FALSE)</f>
        <v>Bigtech Software Private Limited</v>
      </c>
      <c r="D129" t="str">
        <f>VLOOKUP(B129,'Input - companies list'!B:L,11,FALSE)</f>
        <v>Cloud, IoT, Predictive Analytics</v>
      </c>
      <c r="E129" t="str">
        <f>VLOOKUP(B129,'Input - companies list'!B:E,4,FALSE)</f>
        <v>Bigtech Software Private Limited provides SAP implementation and other services. It specializes in SAP business applications, analytics, database and technology, and mobility/mobile applications. The companyÂ’s services include implementation and support of enterprise applications, testing, and PMO services. It also provides turnkey implementation services in various industries, such as mining and primary metals, engineering, auto ancillary, pharmaceutical, textile and apparel, hi-tech manufacturing, chemical, and retail; application management and support services; training and change management; and support center for BASIS and ABAP solutions. The company also provides solutions for sales and customer service, engineering, supply chain, finance, purchasing, governance, risk and compliance, and human resources business processes. It serves customers in India and the Middle East. Bigtech Software Private Limited was founded in 2000 and is headquartered in Bengaluru, India.</v>
      </c>
      <c r="F129" s="1">
        <f>SUMIFS('Input - target event report'!H:H,'Input - target event report'!B:B,B129,'Input - target event report'!D:D, "Private Investment")</f>
        <v>0</v>
      </c>
      <c r="G129" s="6" t="str">
        <f>IF(I129&lt;2, "N/A", (_xlfn.MAXIFS('Input - target event report'!E:E,'Input - target event report'!B:B,B:B,'Input - target event report'!D:D,"Private Investment")-_xlfn.MINIFS('Input - target event report'!E:E,'Input - target event report'!B:B,B:B,'Input - target event report'!D:D,"Private Investment"))/(I129-1))</f>
        <v>N/A</v>
      </c>
      <c r="H129" s="5" t="str">
        <f ca="1">IF(_xlfn.MAXIFS('Input - target event report'!E:E,'Input - target event report'!B:B,B:B,'Input - target event report'!D:D,"Private Investment") = 0, "N/A", TODAY() - _xlfn.MAXIFS('Input - target event report'!E:E,'Input - target event report'!B:B,B:B,'Input - target event report'!D:D,"Private Investment"))</f>
        <v>N/A</v>
      </c>
      <c r="I129" s="6">
        <f>COUNTIFS('Input - target event report'!B:B,B129,'Input - target event report'!D:D, "Private Investment")</f>
        <v>0</v>
      </c>
      <c r="J129">
        <f>INDEX('Input - companies list'!$1:$10000,MATCH(B129,'Input - companies list'!B:B,0),MATCH("Flow",'Input - companies list'!$1:$1,0 ))</f>
        <v>1.70693690459022E-3</v>
      </c>
      <c r="K129">
        <f>INDEX('Input - companies list'!$1:$10000,MATCH(B129,'Input - companies list'!B:B,0),MATCH("Inter-Cluster Connectivity",'Input - companies list'!$1:$1,0 ))</f>
        <v>0</v>
      </c>
      <c r="L129" s="11">
        <f t="shared" si="9"/>
        <v>0</v>
      </c>
      <c r="M129" s="11">
        <f t="shared" si="10"/>
        <v>0</v>
      </c>
      <c r="N129" s="11">
        <f t="shared" ca="1" si="11"/>
        <v>0</v>
      </c>
      <c r="O129" s="11">
        <f t="shared" si="12"/>
        <v>0</v>
      </c>
      <c r="P129" s="11">
        <f t="shared" si="13"/>
        <v>0.32999999999999996</v>
      </c>
      <c r="Q129" s="11">
        <f t="shared" si="14"/>
        <v>0</v>
      </c>
      <c r="R129" s="11">
        <f t="shared" ca="1" si="15"/>
        <v>3.2999999999999995E-2</v>
      </c>
    </row>
    <row r="130" spans="1:18" x14ac:dyDescent="0.2">
      <c r="A130" s="14">
        <f t="shared" ca="1" si="8"/>
        <v>456</v>
      </c>
      <c r="B130" t="s">
        <v>2590</v>
      </c>
      <c r="C130" t="str">
        <f>VLOOKUP(B130,'Input - companies list'!B:L,2,FALSE)</f>
        <v>Frequency Engineering Laboratories</v>
      </c>
      <c r="D130" t="str">
        <f>VLOOKUP(B130,'Input - companies list'!B:L,11,FALSE)</f>
        <v>RFID, Cables, Asset Tracking</v>
      </c>
      <c r="E130" t="str">
        <f>VLOOKUP(B130,'Input - companies list'!B:E,4,FALSE)</f>
        <v xml:space="preserve">Frequency Engineering Laboratories was acquired by Sensytech, Inc. on 02/01/2002. FEL is a manufacturing and engineering company specializing in the production of AN/SLQ-25A Surface Ship Torpedo Defense System, AN/SRQ-4 Shipboard Radio Terminal for the LAMPS System, MK-65 Quickstrike Mine, and selected other contracts._x000D__x000D_ </v>
      </c>
      <c r="F130" s="1">
        <f>SUMIFS('Input - target event report'!H:H,'Input - target event report'!B:B,B130,'Input - target event report'!D:D, "Private Investment")</f>
        <v>0</v>
      </c>
      <c r="G130" s="6" t="str">
        <f>IF(I130&lt;2, "N/A", (_xlfn.MAXIFS('Input - target event report'!E:E,'Input - target event report'!B:B,B:B,'Input - target event report'!D:D,"Private Investment")-_xlfn.MINIFS('Input - target event report'!E:E,'Input - target event report'!B:B,B:B,'Input - target event report'!D:D,"Private Investment"))/(I130-1))</f>
        <v>N/A</v>
      </c>
      <c r="H130" s="5" t="str">
        <f ca="1">IF(_xlfn.MAXIFS('Input - target event report'!E:E,'Input - target event report'!B:B,B:B,'Input - target event report'!D:D,"Private Investment") = 0, "N/A", TODAY() - _xlfn.MAXIFS('Input - target event report'!E:E,'Input - target event report'!B:B,B:B,'Input - target event report'!D:D,"Private Investment"))</f>
        <v>N/A</v>
      </c>
      <c r="I130" s="6">
        <f>COUNTIFS('Input - target event report'!B:B,B130,'Input - target event report'!D:D, "Private Investment")</f>
        <v>0</v>
      </c>
      <c r="J130">
        <f>INDEX('Input - companies list'!$1:$10000,MATCH(B130,'Input - companies list'!B:B,0),MATCH("Flow",'Input - companies list'!$1:$1,0 ))</f>
        <v>1.6789601996220699E-3</v>
      </c>
      <c r="K130">
        <f>INDEX('Input - companies list'!$1:$10000,MATCH(B130,'Input - companies list'!B:B,0),MATCH("Inter-Cluster Connectivity",'Input - companies list'!$1:$1,0 ))</f>
        <v>0</v>
      </c>
      <c r="L130" s="11">
        <f t="shared" si="9"/>
        <v>0</v>
      </c>
      <c r="M130" s="11">
        <f t="shared" si="10"/>
        <v>0</v>
      </c>
      <c r="N130" s="11">
        <f t="shared" ca="1" si="11"/>
        <v>0</v>
      </c>
      <c r="O130" s="11">
        <f t="shared" si="12"/>
        <v>0</v>
      </c>
      <c r="P130" s="11">
        <f t="shared" si="13"/>
        <v>0.34599999999999997</v>
      </c>
      <c r="Q130" s="11">
        <f t="shared" si="14"/>
        <v>0</v>
      </c>
      <c r="R130" s="11">
        <f t="shared" ca="1" si="15"/>
        <v>3.4599999999999999E-2</v>
      </c>
    </row>
    <row r="131" spans="1:18" x14ac:dyDescent="0.2">
      <c r="A131" s="14">
        <f t="shared" ref="A131:A194" ca="1" si="16">RANK(R131,R:R)</f>
        <v>455</v>
      </c>
      <c r="B131" t="s">
        <v>2094</v>
      </c>
      <c r="C131" t="str">
        <f>VLOOKUP(B131,'Input - companies list'!B:L,2,FALSE)</f>
        <v>CACI MTL Systems, Inc.</v>
      </c>
      <c r="D131" t="str">
        <f>VLOOKUP(B131,'Input - companies list'!B:L,11,FALSE)</f>
        <v>Smart Grid, Fiber Networks</v>
      </c>
      <c r="E131" t="str">
        <f>VLOOKUP(B131,'Input - companies list'!B:E,4,FALSE)</f>
        <v>CACI MTL Systems, Inc. provides information services, image and signal processing, modeling and simulation, system testing, and engineering services. It offers digital encryption and watermarking; and architectural design, and performance evaluation of computer and communications networks, as well as image mining, geo-location, and change detection; signal classification/discrimination and mining; and sensor processing services. The company also offers laboratory, field, and operational testing of sensor systems. In addition, it offers lab operation and maintenance services; equipment calibration, maintenance, and documentation services; and fabrication of special instrumentation, including mobile vans, shelters, and targets. The company was founded in 1955 and is based in Dayton, Ohio. As of January 16, 2004, CACI MTL Systems, Inc. operates as a subsidiary of CACI International, Inc.</v>
      </c>
      <c r="F131" s="1">
        <f>SUMIFS('Input - target event report'!H:H,'Input - target event report'!B:B,B131,'Input - target event report'!D:D, "Private Investment")</f>
        <v>0</v>
      </c>
      <c r="G131" s="6" t="str">
        <f>IF(I131&lt;2, "N/A", (_xlfn.MAXIFS('Input - target event report'!E:E,'Input - target event report'!B:B,B:B,'Input - target event report'!D:D,"Private Investment")-_xlfn.MINIFS('Input - target event report'!E:E,'Input - target event report'!B:B,B:B,'Input - target event report'!D:D,"Private Investment"))/(I131-1))</f>
        <v>N/A</v>
      </c>
      <c r="H131" s="5" t="str">
        <f ca="1">IF(_xlfn.MAXIFS('Input - target event report'!E:E,'Input - target event report'!B:B,B:B,'Input - target event report'!D:D,"Private Investment") = 0, "N/A", TODAY() - _xlfn.MAXIFS('Input - target event report'!E:E,'Input - target event report'!B:B,B:B,'Input - target event report'!D:D,"Private Investment"))</f>
        <v>N/A</v>
      </c>
      <c r="I131" s="6">
        <f>COUNTIFS('Input - target event report'!B:B,B131,'Input - target event report'!D:D, "Private Investment")</f>
        <v>0</v>
      </c>
      <c r="J131">
        <f>INDEX('Input - companies list'!$1:$10000,MATCH(B131,'Input - companies list'!B:B,0),MATCH("Flow",'Input - companies list'!$1:$1,0 ))</f>
        <v>1.65499744651309E-3</v>
      </c>
      <c r="K131">
        <f>INDEX('Input - companies list'!$1:$10000,MATCH(B131,'Input - companies list'!B:B,0),MATCH("Inter-Cluster Connectivity",'Input - companies list'!$1:$1,0 ))</f>
        <v>0</v>
      </c>
      <c r="L131" s="11">
        <f t="shared" ref="L131:L194" si="17">IFERROR(PERCENTRANK(F:F,F131),0)</f>
        <v>0</v>
      </c>
      <c r="M131" s="11">
        <f t="shared" ref="M131:M194" si="18">IFERROR(1 - PERCENTRANK(G:G,G131),0)</f>
        <v>0</v>
      </c>
      <c r="N131" s="11">
        <f t="shared" ref="N131:N194" ca="1" si="19">IFERROR(1 - PERCENTRANK(H:H,H131),0)</f>
        <v>0</v>
      </c>
      <c r="O131" s="11">
        <f t="shared" ref="O131:O194" si="20">IFERROR(PERCENTRANK(I:I,I131),0)</f>
        <v>0</v>
      </c>
      <c r="P131" s="11">
        <f t="shared" ref="P131:P194" si="21">IFERROR(1 - PERCENTRANK(J:J,J131),0)</f>
        <v>0.35599999999999998</v>
      </c>
      <c r="Q131" s="11">
        <f t="shared" ref="Q131:Q194" si="22">IFERROR(PERCENTRANK(K:K,K131),0)</f>
        <v>0</v>
      </c>
      <c r="R131" s="11">
        <f t="shared" ref="R131:R194" ca="1" si="23">L131*weight1+M131*weight2+N131*weight3+O131*weight4+P131*weight5+Q131*weight6</f>
        <v>3.56E-2</v>
      </c>
    </row>
    <row r="132" spans="1:18" x14ac:dyDescent="0.2">
      <c r="A132" s="14">
        <f t="shared" ca="1" si="16"/>
        <v>454</v>
      </c>
      <c r="B132" t="s">
        <v>3527</v>
      </c>
      <c r="C132" t="str">
        <f>VLOOKUP(B132,'Input - companies list'!B:L,2,FALSE)</f>
        <v>Lincoln Helios (India) Ltd.</v>
      </c>
      <c r="D132" t="str">
        <f>VLOOKUP(B132,'Input - companies list'!B:L,11,FALSE)</f>
        <v>Advanced Materials &amp; Coatings</v>
      </c>
      <c r="E132" t="str">
        <f>VLOOKUP(B132,'Input - companies list'!B:E,4,FALSE)</f>
        <v>Lincoln Helios (India) Ltd. designs, manufactures, and supplies lubrication products and systems in India. It offers spray systems for cement, power, chemical and fertilizer, and steel and other metallurgical industries; multiline systems for material handling, chemical and fertilizer, sugar, machine tools, and steel and other metallurgical industries; dual line systems for sugar, cement, material handling, earthmoving and mining, and steel and other metallurgical industries; ink transfer systems for printing applications; oil circulation systems for steel, paper, and cement industries, as well as machine tools, petrochemicals/refineries, and power plants; chain lubrication systems for of chain drives and conveyors; single line parallel systems for tyres and glasses, as well as earthmoving and mining industry; and single line progressive systems for earthmoving and mining, and automobile industries, as well as machine tools. The companyÂ’s services include installation and commissioning support for the lubrication systems; post-sales service support; trainings and seminars; and annual maintenance contracts. It exports its products to Lincoln Germany and the United States. Lincoln Helios (India) Ltd. was founded in 1993 and is based in Bengaluru, India. Lincoln Helios (India), Ltd. operates as a subsidiary of Lincoln Gmbh.</v>
      </c>
      <c r="F132" s="1">
        <f>SUMIFS('Input - target event report'!H:H,'Input - target event report'!B:B,B132,'Input - target event report'!D:D, "Private Investment")</f>
        <v>0</v>
      </c>
      <c r="G132" s="6" t="str">
        <f>IF(I132&lt;2, "N/A", (_xlfn.MAXIFS('Input - target event report'!E:E,'Input - target event report'!B:B,B:B,'Input - target event report'!D:D,"Private Investment")-_xlfn.MINIFS('Input - target event report'!E:E,'Input - target event report'!B:B,B:B,'Input - target event report'!D:D,"Private Investment"))/(I132-1))</f>
        <v>N/A</v>
      </c>
      <c r="H132" s="5" t="str">
        <f ca="1">IF(_xlfn.MAXIFS('Input - target event report'!E:E,'Input - target event report'!B:B,B:B,'Input - target event report'!D:D,"Private Investment") = 0, "N/A", TODAY() - _xlfn.MAXIFS('Input - target event report'!E:E,'Input - target event report'!B:B,B:B,'Input - target event report'!D:D,"Private Investment"))</f>
        <v>N/A</v>
      </c>
      <c r="I132" s="6">
        <f>COUNTIFS('Input - target event report'!B:B,B132,'Input - target event report'!D:D, "Private Investment")</f>
        <v>0</v>
      </c>
      <c r="J132">
        <f>INDEX('Input - companies list'!$1:$10000,MATCH(B132,'Input - companies list'!B:B,0),MATCH("Flow",'Input - companies list'!$1:$1,0 ))</f>
        <v>1.6468273082506299E-3</v>
      </c>
      <c r="K132">
        <f>INDEX('Input - companies list'!$1:$10000,MATCH(B132,'Input - companies list'!B:B,0),MATCH("Inter-Cluster Connectivity",'Input - companies list'!$1:$1,0 ))</f>
        <v>0</v>
      </c>
      <c r="L132" s="11">
        <f t="shared" si="17"/>
        <v>0</v>
      </c>
      <c r="M132" s="11">
        <f t="shared" si="18"/>
        <v>0</v>
      </c>
      <c r="N132" s="11">
        <f t="shared" ca="1" si="19"/>
        <v>0</v>
      </c>
      <c r="O132" s="11">
        <f t="shared" si="20"/>
        <v>0</v>
      </c>
      <c r="P132" s="11">
        <f t="shared" si="21"/>
        <v>0.36</v>
      </c>
      <c r="Q132" s="11">
        <f t="shared" si="22"/>
        <v>0</v>
      </c>
      <c r="R132" s="11">
        <f t="shared" ca="1" si="23"/>
        <v>3.5999999999999997E-2</v>
      </c>
    </row>
    <row r="133" spans="1:18" x14ac:dyDescent="0.2">
      <c r="A133" s="14">
        <f t="shared" ca="1" si="16"/>
        <v>453</v>
      </c>
      <c r="B133" t="s">
        <v>2616</v>
      </c>
      <c r="C133" t="str">
        <f>VLOOKUP(B133,'Input - companies list'!B:L,2,FALSE)</f>
        <v>PERA Global Holdings, Inc.</v>
      </c>
      <c r="D133" t="str">
        <f>VLOOKUP(B133,'Input - companies list'!B:L,11,FALSE)</f>
        <v>Mining Ops &amp; Analytics</v>
      </c>
      <c r="E133" t="str">
        <f>VLOOKUP(B133,'Input - companies list'!B:E,4,FALSE)</f>
        <v>PERA Global Holdings, Inc. develops, markets, distributes, and provides support for computer-aided engineering products/solutions and design integration platforms. The company develops computer aided engineering design software. The company also offers IT consultancy services. It serves customers in various market segments, such as aerospace, automotive, shipbuilding, electronics, steel, and heavy industries. PERA Global Holdings, Inc. was founded in 2004 and is based in Beijing, China. PERA Global Holdings, Inc. also has offices in Shanghai, Chengdu, Guangzhou, and Wuhan, China.</v>
      </c>
      <c r="F133" s="1">
        <f>SUMIFS('Input - target event report'!H:H,'Input - target event report'!B:B,B133,'Input - target event report'!D:D, "Private Investment")</f>
        <v>0</v>
      </c>
      <c r="G133" s="6" t="str">
        <f>IF(I133&lt;2, "N/A", (_xlfn.MAXIFS('Input - target event report'!E:E,'Input - target event report'!B:B,B:B,'Input - target event report'!D:D,"Private Investment")-_xlfn.MINIFS('Input - target event report'!E:E,'Input - target event report'!B:B,B:B,'Input - target event report'!D:D,"Private Investment"))/(I133-1))</f>
        <v>N/A</v>
      </c>
      <c r="H133" s="5" t="str">
        <f ca="1">IF(_xlfn.MAXIFS('Input - target event report'!E:E,'Input - target event report'!B:B,B:B,'Input - target event report'!D:D,"Private Investment") = 0, "N/A", TODAY() - _xlfn.MAXIFS('Input - target event report'!E:E,'Input - target event report'!B:B,B:B,'Input - target event report'!D:D,"Private Investment"))</f>
        <v>N/A</v>
      </c>
      <c r="I133" s="6">
        <f>COUNTIFS('Input - target event report'!B:B,B133,'Input - target event report'!D:D, "Private Investment")</f>
        <v>0</v>
      </c>
      <c r="J133">
        <f>INDEX('Input - companies list'!$1:$10000,MATCH(B133,'Input - companies list'!B:B,0),MATCH("Flow",'Input - companies list'!$1:$1,0 ))</f>
        <v>1.64428528833742E-3</v>
      </c>
      <c r="K133">
        <f>INDEX('Input - companies list'!$1:$10000,MATCH(B133,'Input - companies list'!B:B,0),MATCH("Inter-Cluster Connectivity",'Input - companies list'!$1:$1,0 ))</f>
        <v>0</v>
      </c>
      <c r="L133" s="11">
        <f t="shared" si="17"/>
        <v>0</v>
      </c>
      <c r="M133" s="11">
        <f t="shared" si="18"/>
        <v>0</v>
      </c>
      <c r="N133" s="11">
        <f t="shared" ca="1" si="19"/>
        <v>0</v>
      </c>
      <c r="O133" s="11">
        <f t="shared" si="20"/>
        <v>0</v>
      </c>
      <c r="P133" s="11">
        <f t="shared" si="21"/>
        <v>0.36099999999999999</v>
      </c>
      <c r="Q133" s="11">
        <f t="shared" si="22"/>
        <v>0</v>
      </c>
      <c r="R133" s="11">
        <f t="shared" ca="1" si="23"/>
        <v>3.61E-2</v>
      </c>
    </row>
    <row r="134" spans="1:18" x14ac:dyDescent="0.2">
      <c r="A134" s="14">
        <f t="shared" ca="1" si="16"/>
        <v>452</v>
      </c>
      <c r="B134" t="s">
        <v>761</v>
      </c>
      <c r="C134" t="str">
        <f>VLOOKUP(B134,'Input - companies list'!B:L,2,FALSE)</f>
        <v>Cytec Industries Inc.</v>
      </c>
      <c r="D134" t="str">
        <f>VLOOKUP(B134,'Input - companies list'!B:L,11,FALSE)</f>
        <v>Advanced Materials &amp; Coatings</v>
      </c>
      <c r="E134" t="str">
        <f>VLOOKUP(B134,'Input - companies list'!B:E,4,FALSE)</f>
        <v>Cytec Industries Inc., a specialty materials and chemicals company, focuses on developing, manufacturing, and selling value-added products for aerospace and industrial materials, mining, and plastics industries. The company operates through four segments: Aerospace Materials, Industrial Materials, In Process Separation, and Additive Technologies. The Aerospace Materials segment provides aerospace-qualified prepregs, resin infusion systems, ablatives, structural/surfacing adhesives films, and high performance standard modulus carbon fibers. The Industrial Materials segment offers structural materials comprising industrial grade prepregs and structural/surfacing adhesives; and process materials, such as vacuum bagging, release films, and sealant tapes. The In Process Separation segment provides mining chemical products consisting of flotation promoters, collectors, frothers, dispersants and depressants, solvent extractants, flocculants, filter and dewatering aids, antiscalants, and defoamers; and phosphines comprising catalyst ligands, high purity phosphine gas, and biocides. The Additive Technologies segment offers polymer additives, such as ultraviolet light stabilizers and absorbers, high performance antioxidants, and antistatic agents; specialty additives, including acrylic acid stabilizers; and formulated resins comprising formulated high technology, specialty polyurethane, and epoxy resin systems. It operates in North America, Latin America, the Asia/Pacific, and Europe/the Middle East/Africa. The company markets its products through its sales forces, third-party distributors, and agents. Cytec Industries Inc. was founded in 1993 and is headquartered in Woodland Park, New Jersey. As of December 9, 2015, Cytec Industries Inc. operates as a subsidiary of Solvay SA.</v>
      </c>
      <c r="F134" s="1">
        <f>SUMIFS('Input - target event report'!H:H,'Input - target event report'!B:B,B134,'Input - target event report'!D:D, "Private Investment")</f>
        <v>0</v>
      </c>
      <c r="G134" s="6" t="str">
        <f>IF(I134&lt;2, "N/A", (_xlfn.MAXIFS('Input - target event report'!E:E,'Input - target event report'!B:B,B:B,'Input - target event report'!D:D,"Private Investment")-_xlfn.MINIFS('Input - target event report'!E:E,'Input - target event report'!B:B,B:B,'Input - target event report'!D:D,"Private Investment"))/(I134-1))</f>
        <v>N/A</v>
      </c>
      <c r="H134" s="5" t="str">
        <f ca="1">IF(_xlfn.MAXIFS('Input - target event report'!E:E,'Input - target event report'!B:B,B:B,'Input - target event report'!D:D,"Private Investment") = 0, "N/A", TODAY() - _xlfn.MAXIFS('Input - target event report'!E:E,'Input - target event report'!B:B,B:B,'Input - target event report'!D:D,"Private Investment"))</f>
        <v>N/A</v>
      </c>
      <c r="I134" s="6">
        <f>COUNTIFS('Input - target event report'!B:B,B134,'Input - target event report'!D:D, "Private Investment")</f>
        <v>0</v>
      </c>
      <c r="J134">
        <f>INDEX('Input - companies list'!$1:$10000,MATCH(B134,'Input - companies list'!B:B,0),MATCH("Flow",'Input - companies list'!$1:$1,0 ))</f>
        <v>1.6358683864464E-3</v>
      </c>
      <c r="K134">
        <f>INDEX('Input - companies list'!$1:$10000,MATCH(B134,'Input - companies list'!B:B,0),MATCH("Inter-Cluster Connectivity",'Input - companies list'!$1:$1,0 ))</f>
        <v>0</v>
      </c>
      <c r="L134" s="11">
        <f t="shared" si="17"/>
        <v>0</v>
      </c>
      <c r="M134" s="11">
        <f t="shared" si="18"/>
        <v>0</v>
      </c>
      <c r="N134" s="11">
        <f t="shared" ca="1" si="19"/>
        <v>0</v>
      </c>
      <c r="O134" s="11">
        <f t="shared" si="20"/>
        <v>0</v>
      </c>
      <c r="P134" s="11">
        <f t="shared" si="21"/>
        <v>0.36599999999999999</v>
      </c>
      <c r="Q134" s="11">
        <f t="shared" si="22"/>
        <v>0</v>
      </c>
      <c r="R134" s="11">
        <f t="shared" ca="1" si="23"/>
        <v>3.6600000000000001E-2</v>
      </c>
    </row>
    <row r="135" spans="1:18" x14ac:dyDescent="0.2">
      <c r="A135" s="14">
        <f t="shared" ca="1" si="16"/>
        <v>451</v>
      </c>
      <c r="B135" t="s">
        <v>2583</v>
      </c>
      <c r="C135" t="str">
        <f>VLOOKUP(B135,'Input - companies list'!B:L,2,FALSE)</f>
        <v>Hitachi Consulting Corporation</v>
      </c>
      <c r="D135" t="str">
        <f>VLOOKUP(B135,'Input - companies list'!B:L,11,FALSE)</f>
        <v>Cloud, IoT, Predictive Analytics</v>
      </c>
      <c r="E135" t="str">
        <f>VLOOKUP(B135,'Input - companies list'!B:E,4,FALSE)</f>
        <v>Hitachi Consulting Corporation provides strategic business consulting services. The company provides management consulting services, including business insights and analytics, operational strategy and transformation, organization effectiveness, and sustainability; business process outsourcing and IT outsourcing services; and technology solutions, such as application development and integration, enterprise technologies, Internet of Things, Microsoft, Oracle, and SAP. It serves Fortune 500, Global 100, and midmarket companies in aerospace and defense, chemicals, communication, consumer and retail, energy and utilities, financial services and private equity, government and security, healthcare, high tech and software, industrial, life sciences, metals and mining, and transportation industries. The company was formerly known as Experio Solutions Corporation and changed its name to Hitachi Consulting Corporation in May 2003. Hitachi Consulting Corporation was founded in 2000 and is based in Dallas, Texas with offices in North America, Europe, the Middle East, and Asia. It has global delivery centers in India and China; and big data research laboratories in the United Kingdom and the United States. Hitachi Consulting Corporation operates as a subsidiary of Hitachi, Ltd.</v>
      </c>
      <c r="F135" s="1">
        <f>SUMIFS('Input - target event report'!H:H,'Input - target event report'!B:B,B135,'Input - target event report'!D:D, "Private Investment")</f>
        <v>0</v>
      </c>
      <c r="G135" s="6" t="str">
        <f>IF(I135&lt;2, "N/A", (_xlfn.MAXIFS('Input - target event report'!E:E,'Input - target event report'!B:B,B:B,'Input - target event report'!D:D,"Private Investment")-_xlfn.MINIFS('Input - target event report'!E:E,'Input - target event report'!B:B,B:B,'Input - target event report'!D:D,"Private Investment"))/(I135-1))</f>
        <v>N/A</v>
      </c>
      <c r="H135" s="5" t="str">
        <f ca="1">IF(_xlfn.MAXIFS('Input - target event report'!E:E,'Input - target event report'!B:B,B:B,'Input - target event report'!D:D,"Private Investment") = 0, "N/A", TODAY() - _xlfn.MAXIFS('Input - target event report'!E:E,'Input - target event report'!B:B,B:B,'Input - target event report'!D:D,"Private Investment"))</f>
        <v>N/A</v>
      </c>
      <c r="I135" s="6">
        <f>COUNTIFS('Input - target event report'!B:B,B135,'Input - target event report'!D:D, "Private Investment")</f>
        <v>0</v>
      </c>
      <c r="J135">
        <f>INDEX('Input - companies list'!$1:$10000,MATCH(B135,'Input - companies list'!B:B,0),MATCH("Flow",'Input - companies list'!$1:$1,0 ))</f>
        <v>1.5977243865243199E-3</v>
      </c>
      <c r="K135">
        <f>INDEX('Input - companies list'!$1:$10000,MATCH(B135,'Input - companies list'!B:B,0),MATCH("Inter-Cluster Connectivity",'Input - companies list'!$1:$1,0 ))</f>
        <v>0</v>
      </c>
      <c r="L135" s="11">
        <f t="shared" si="17"/>
        <v>0</v>
      </c>
      <c r="M135" s="11">
        <f t="shared" si="18"/>
        <v>0</v>
      </c>
      <c r="N135" s="11">
        <f t="shared" ca="1" si="19"/>
        <v>0</v>
      </c>
      <c r="O135" s="11">
        <f t="shared" si="20"/>
        <v>0</v>
      </c>
      <c r="P135" s="11">
        <f t="shared" si="21"/>
        <v>0.375</v>
      </c>
      <c r="Q135" s="11">
        <f t="shared" si="22"/>
        <v>0</v>
      </c>
      <c r="R135" s="11">
        <f t="shared" ca="1" si="23"/>
        <v>3.7500000000000006E-2</v>
      </c>
    </row>
    <row r="136" spans="1:18" x14ac:dyDescent="0.2">
      <c r="A136" s="14">
        <f t="shared" ca="1" si="16"/>
        <v>450</v>
      </c>
      <c r="B136" t="s">
        <v>3750</v>
      </c>
      <c r="C136" t="str">
        <f>VLOOKUP(B136,'Input - companies list'!B:L,2,FALSE)</f>
        <v>Oceana Advanced Industries Ltd.</v>
      </c>
      <c r="D136" t="str">
        <f>VLOOKUP(B136,'Input - companies list'!B:L,11,FALSE)</f>
        <v>Geological Surveying, Remote Sensing</v>
      </c>
      <c r="E136" t="str">
        <f>VLOOKUP(B136,'Input - companies list'!B:E,4,FALSE)</f>
        <v>As of April 29, 2012, Oceana Advanced Industries Ltd. was acquired by BoneUs Therapeutics Ltd. in a reverse merger transaction. Oceana Advanced Industries Ltd. operates as a marine construction and dredging company in Israel and internationally. The company, through its subsidiaries, engages in the construction and maintenance of ports, jetties, breakwaters, and offshore marine terminals; sub marine pipe and cable lying; dredging excavation and marine mining/land reclamation; marine hydrographic and geophysics surveys; commercial diving; and salvage. It also provides services, which include marine and civil engineering, search and recovery, underwater blasting, and geo-technical surveys and borehole drilling, as well as integration of precision control and navigation systems, and hydrographic survey systems. In addition, the company owns and operates marine-related equipment, such as dredgers, tugboats, work boats, survey boats, earth-moving equipment, tools, and survey equipment. Oceana Advanced Industries Ltd. was founded in 1970 and is based in Rosh Haain, Israel.</v>
      </c>
      <c r="F136" s="1">
        <f>SUMIFS('Input - target event report'!H:H,'Input - target event report'!B:B,B136,'Input - target event report'!D:D, "Private Investment")</f>
        <v>0</v>
      </c>
      <c r="G136" s="6" t="str">
        <f>IF(I136&lt;2, "N/A", (_xlfn.MAXIFS('Input - target event report'!E:E,'Input - target event report'!B:B,B:B,'Input - target event report'!D:D,"Private Investment")-_xlfn.MINIFS('Input - target event report'!E:E,'Input - target event report'!B:B,B:B,'Input - target event report'!D:D,"Private Investment"))/(I136-1))</f>
        <v>N/A</v>
      </c>
      <c r="H136" s="5" t="str">
        <f ca="1">IF(_xlfn.MAXIFS('Input - target event report'!E:E,'Input - target event report'!B:B,B:B,'Input - target event report'!D:D,"Private Investment") = 0, "N/A", TODAY() - _xlfn.MAXIFS('Input - target event report'!E:E,'Input - target event report'!B:B,B:B,'Input - target event report'!D:D,"Private Investment"))</f>
        <v>N/A</v>
      </c>
      <c r="I136" s="6">
        <f>COUNTIFS('Input - target event report'!B:B,B136,'Input - target event report'!D:D, "Private Investment")</f>
        <v>0</v>
      </c>
      <c r="J136">
        <f>INDEX('Input - companies list'!$1:$10000,MATCH(B136,'Input - companies list'!B:B,0),MATCH("Flow",'Input - companies list'!$1:$1,0 ))</f>
        <v>1.59461467047166E-3</v>
      </c>
      <c r="K136">
        <f>INDEX('Input - companies list'!$1:$10000,MATCH(B136,'Input - companies list'!B:B,0),MATCH("Inter-Cluster Connectivity",'Input - companies list'!$1:$1,0 ))</f>
        <v>0</v>
      </c>
      <c r="L136" s="11">
        <f t="shared" si="17"/>
        <v>0</v>
      </c>
      <c r="M136" s="11">
        <f t="shared" si="18"/>
        <v>0</v>
      </c>
      <c r="N136" s="11">
        <f t="shared" ca="1" si="19"/>
        <v>0</v>
      </c>
      <c r="O136" s="11">
        <f t="shared" si="20"/>
        <v>0</v>
      </c>
      <c r="P136" s="11">
        <f t="shared" si="21"/>
        <v>0.377</v>
      </c>
      <c r="Q136" s="11">
        <f t="shared" si="22"/>
        <v>0</v>
      </c>
      <c r="R136" s="11">
        <f t="shared" ca="1" si="23"/>
        <v>3.7700000000000004E-2</v>
      </c>
    </row>
    <row r="137" spans="1:18" x14ac:dyDescent="0.2">
      <c r="A137" s="14">
        <f t="shared" ca="1" si="16"/>
        <v>449</v>
      </c>
      <c r="B137" t="s">
        <v>957</v>
      </c>
      <c r="C137" t="str">
        <f>VLOOKUP(B137,'Input - companies list'!B:L,2,FALSE)</f>
        <v>Numeric Machine Company</v>
      </c>
      <c r="D137" t="str">
        <f>VLOOKUP(B137,'Input - companies list'!B:L,11,FALSE)</f>
        <v xml:space="preserve">Bearing, Gears, Componentry </v>
      </c>
      <c r="E137" t="str">
        <f>VLOOKUP(B137,'Input - companies list'!B:E,4,FALSE)</f>
        <v>Numeric Machine Company serves to oil and gas and mining industries. It supplies mandrels, housings, thrust bearings, thrust chambers, shaft drives, and other related components. The company is headquartered in Edmonton, Canada. Numeric Machine Company operates as a subsidiary of H-D Advanced Manufacturing, Inc.</v>
      </c>
      <c r="F137" s="1">
        <f>SUMIFS('Input - target event report'!H:H,'Input - target event report'!B:B,B137,'Input - target event report'!D:D, "Private Investment")</f>
        <v>0</v>
      </c>
      <c r="G137" s="6" t="str">
        <f>IF(I137&lt;2, "N/A", (_xlfn.MAXIFS('Input - target event report'!E:E,'Input - target event report'!B:B,B:B,'Input - target event report'!D:D,"Private Investment")-_xlfn.MINIFS('Input - target event report'!E:E,'Input - target event report'!B:B,B:B,'Input - target event report'!D:D,"Private Investment"))/(I137-1))</f>
        <v>N/A</v>
      </c>
      <c r="H137" s="5" t="str">
        <f ca="1">IF(_xlfn.MAXIFS('Input - target event report'!E:E,'Input - target event report'!B:B,B:B,'Input - target event report'!D:D,"Private Investment") = 0, "N/A", TODAY() - _xlfn.MAXIFS('Input - target event report'!E:E,'Input - target event report'!B:B,B:B,'Input - target event report'!D:D,"Private Investment"))</f>
        <v>N/A</v>
      </c>
      <c r="I137" s="6">
        <f>COUNTIFS('Input - target event report'!B:B,B137,'Input - target event report'!D:D, "Private Investment")</f>
        <v>0</v>
      </c>
      <c r="J137">
        <f>INDEX('Input - companies list'!$1:$10000,MATCH(B137,'Input - companies list'!B:B,0),MATCH("Flow",'Input - companies list'!$1:$1,0 ))</f>
        <v>1.58896824438154E-3</v>
      </c>
      <c r="K137">
        <f>INDEX('Input - companies list'!$1:$10000,MATCH(B137,'Input - companies list'!B:B,0),MATCH("Inter-Cluster Connectivity",'Input - companies list'!$1:$1,0 ))</f>
        <v>0</v>
      </c>
      <c r="L137" s="11">
        <f t="shared" si="17"/>
        <v>0</v>
      </c>
      <c r="M137" s="11">
        <f t="shared" si="18"/>
        <v>0</v>
      </c>
      <c r="N137" s="11">
        <f t="shared" ca="1" si="19"/>
        <v>0</v>
      </c>
      <c r="O137" s="11">
        <f t="shared" si="20"/>
        <v>0</v>
      </c>
      <c r="P137" s="11">
        <f t="shared" si="21"/>
        <v>0.379</v>
      </c>
      <c r="Q137" s="11">
        <f t="shared" si="22"/>
        <v>0</v>
      </c>
      <c r="R137" s="11">
        <f t="shared" ca="1" si="23"/>
        <v>3.7900000000000003E-2</v>
      </c>
    </row>
    <row r="138" spans="1:18" x14ac:dyDescent="0.2">
      <c r="A138" s="14">
        <f t="shared" ca="1" si="16"/>
        <v>448</v>
      </c>
      <c r="B138" t="s">
        <v>2269</v>
      </c>
      <c r="C138" t="str">
        <f>VLOOKUP(B138,'Input - companies list'!B:L,2,FALSE)</f>
        <v>Petersen Inc.</v>
      </c>
      <c r="D138" t="str">
        <f>VLOOKUP(B138,'Input - companies list'!B:L,11,FALSE)</f>
        <v>Machining &amp; tooling</v>
      </c>
      <c r="E138" t="str">
        <f>VLOOKUP(B138,'Input - companies list'!B:E,4,FALSE)</f>
        <v>Petersen Inc. provides fabrication, manufacturing, and machining services for nuclear, petrochemical, aerospace, mining, and industrial projects, equipment, and parts. The company offers nuclear fabrication, including nuclear glove boxes, melters, vitrification, process equipment, and NQA-1; industrial fabrication, including industrial tanks, piping, modules, vessels, and process equipment; petrochemical modules, piping, skids, and vessels; mining equipment fabrication; and aerospace tooling, ground support equipment, and flight hardware. It also offers large machining, small machining, turning, milling, precision machining, large precision machining, and small precision machines for aerospace, automotive, commercial, food service, mining, nuclear, and petrochemical industries; warehousing services, such as third party logistics, inventory management, kitting, and regional and global logistics; field services, such as installations, and shutdowns and turnarounds; and commercial grade dedication test laboratory services. In addition, the company offers engineering, design, management, and installation support services. Petersen Inc. was founded in 1961 and is based in Ogden, Utah. It has a facility in Pocatello, Idaho.</v>
      </c>
      <c r="F138" s="1">
        <f>SUMIFS('Input - target event report'!H:H,'Input - target event report'!B:B,B138,'Input - target event report'!D:D, "Private Investment")</f>
        <v>0</v>
      </c>
      <c r="G138" s="6" t="str">
        <f>IF(I138&lt;2, "N/A", (_xlfn.MAXIFS('Input - target event report'!E:E,'Input - target event report'!B:B,B:B,'Input - target event report'!D:D,"Private Investment")-_xlfn.MINIFS('Input - target event report'!E:E,'Input - target event report'!B:B,B:B,'Input - target event report'!D:D,"Private Investment"))/(I138-1))</f>
        <v>N/A</v>
      </c>
      <c r="H138" s="5" t="str">
        <f ca="1">IF(_xlfn.MAXIFS('Input - target event report'!E:E,'Input - target event report'!B:B,B:B,'Input - target event report'!D:D,"Private Investment") = 0, "N/A", TODAY() - _xlfn.MAXIFS('Input - target event report'!E:E,'Input - target event report'!B:B,B:B,'Input - target event report'!D:D,"Private Investment"))</f>
        <v>N/A</v>
      </c>
      <c r="I138" s="6">
        <f>COUNTIFS('Input - target event report'!B:B,B138,'Input - target event report'!D:D, "Private Investment")</f>
        <v>0</v>
      </c>
      <c r="J138">
        <f>INDEX('Input - companies list'!$1:$10000,MATCH(B138,'Input - companies list'!B:B,0),MATCH("Flow",'Input - companies list'!$1:$1,0 ))</f>
        <v>1.58569223945388E-3</v>
      </c>
      <c r="K138">
        <f>INDEX('Input - companies list'!$1:$10000,MATCH(B138,'Input - companies list'!B:B,0),MATCH("Inter-Cluster Connectivity",'Input - companies list'!$1:$1,0 ))</f>
        <v>0</v>
      </c>
      <c r="L138" s="11">
        <f t="shared" si="17"/>
        <v>0</v>
      </c>
      <c r="M138" s="11">
        <f t="shared" si="18"/>
        <v>0</v>
      </c>
      <c r="N138" s="11">
        <f t="shared" ca="1" si="19"/>
        <v>0</v>
      </c>
      <c r="O138" s="11">
        <f t="shared" si="20"/>
        <v>0</v>
      </c>
      <c r="P138" s="11">
        <f t="shared" si="21"/>
        <v>0.38</v>
      </c>
      <c r="Q138" s="11">
        <f t="shared" si="22"/>
        <v>0</v>
      </c>
      <c r="R138" s="11">
        <f t="shared" ca="1" si="23"/>
        <v>3.8000000000000006E-2</v>
      </c>
    </row>
    <row r="139" spans="1:18" x14ac:dyDescent="0.2">
      <c r="A139" s="14">
        <f t="shared" ca="1" si="16"/>
        <v>447</v>
      </c>
      <c r="B139" t="s">
        <v>1493</v>
      </c>
      <c r="C139" t="str">
        <f>VLOOKUP(B139,'Input - companies list'!B:L,2,FALSE)</f>
        <v>LABWORKS LLC</v>
      </c>
      <c r="D139" t="str">
        <f>VLOOKUP(B139,'Input - companies list'!B:L,11,FALSE)</f>
        <v>Mining Ops &amp; Analytics</v>
      </c>
      <c r="E139" t="str">
        <f>VLOOKUP(B139,'Input - companies list'!B:E,4,FALSE)</f>
        <v>LABWORKS LLC develops and markets laboratory information management systems. Its software solution enables to schedule samples, manage instrument data collection, and ensure compliance, as well as facilitates data visualization and analytics. The company provides its solutions for agriculture, environmental and water quality, food and beverage, hydrocarbon processing and biofuels, manufacturing and product quality, and mining industries. LABWORKS LLC was incorporated in 2015 and is based in Alpine, Utah.</v>
      </c>
      <c r="F139" s="1">
        <f>SUMIFS('Input - target event report'!H:H,'Input - target event report'!B:B,B139,'Input - target event report'!D:D, "Private Investment")</f>
        <v>0</v>
      </c>
      <c r="G139" s="6" t="str">
        <f>IF(I139&lt;2, "N/A", (_xlfn.MAXIFS('Input - target event report'!E:E,'Input - target event report'!B:B,B:B,'Input - target event report'!D:D,"Private Investment")-_xlfn.MINIFS('Input - target event report'!E:E,'Input - target event report'!B:B,B:B,'Input - target event report'!D:D,"Private Investment"))/(I139-1))</f>
        <v>N/A</v>
      </c>
      <c r="H139" s="5" t="str">
        <f ca="1">IF(_xlfn.MAXIFS('Input - target event report'!E:E,'Input - target event report'!B:B,B:B,'Input - target event report'!D:D,"Private Investment") = 0, "N/A", TODAY() - _xlfn.MAXIFS('Input - target event report'!E:E,'Input - target event report'!B:B,B:B,'Input - target event report'!D:D,"Private Investment"))</f>
        <v>N/A</v>
      </c>
      <c r="I139" s="6">
        <f>COUNTIFS('Input - target event report'!B:B,B139,'Input - target event report'!D:D, "Private Investment")</f>
        <v>0</v>
      </c>
      <c r="J139">
        <f>INDEX('Input - companies list'!$1:$10000,MATCH(B139,'Input - companies list'!B:B,0),MATCH("Flow",'Input - companies list'!$1:$1,0 ))</f>
        <v>1.58144726991106E-3</v>
      </c>
      <c r="K139">
        <f>INDEX('Input - companies list'!$1:$10000,MATCH(B139,'Input - companies list'!B:B,0),MATCH("Inter-Cluster Connectivity",'Input - companies list'!$1:$1,0 ))</f>
        <v>0</v>
      </c>
      <c r="L139" s="11">
        <f t="shared" si="17"/>
        <v>0</v>
      </c>
      <c r="M139" s="11">
        <f t="shared" si="18"/>
        <v>0</v>
      </c>
      <c r="N139" s="11">
        <f t="shared" ca="1" si="19"/>
        <v>0</v>
      </c>
      <c r="O139" s="11">
        <f t="shared" si="20"/>
        <v>0</v>
      </c>
      <c r="P139" s="11">
        <f t="shared" si="21"/>
        <v>0.38400000000000001</v>
      </c>
      <c r="Q139" s="11">
        <f t="shared" si="22"/>
        <v>0</v>
      </c>
      <c r="R139" s="11">
        <f t="shared" ca="1" si="23"/>
        <v>3.8400000000000004E-2</v>
      </c>
    </row>
    <row r="140" spans="1:18" x14ac:dyDescent="0.2">
      <c r="A140" s="14">
        <f t="shared" ca="1" si="16"/>
        <v>446</v>
      </c>
      <c r="B140" t="s">
        <v>4262</v>
      </c>
      <c r="C140" t="str">
        <f>VLOOKUP(B140,'Input - companies list'!B:L,2,FALSE)</f>
        <v>Harbin Bearing Manufacturing Co., Ltd.</v>
      </c>
      <c r="D140" t="str">
        <f>VLOOKUP(B140,'Input - companies list'!B:L,11,FALSE)</f>
        <v xml:space="preserve">Bearing, Gears, Componentry </v>
      </c>
      <c r="E140" t="str">
        <f>VLOOKUP(B140,'Input - companies list'!B:E,4,FALSE)</f>
        <v>Harbin Bearing Manufacturing Co., Ltd. manufactures bearings for various purposes. The company offers deep groove ball, self-aligning ball, angular contact ball, cylindrical roller, spherical roller, taper roller, thrust ball, combination, linear motion, special, turbocharger, hub, and other bearings. It offers its products to the businesses relating to precision machine tools, automobiles, agricultural machinery, locomotive and rolling stock, motor and electric appliance, engineering machinery, mining machinery, petroleum and chemical engineering, aviation and spaceflight, national defense, and similar markets in China. The company was incorporated in 2007 and is based in Harbin, China. Harbin Bearing Manufacturing Co., Ltd. operates as a subsidiary of Harbin Bearing Group Corp.</v>
      </c>
      <c r="F140" s="1">
        <f>SUMIFS('Input - target event report'!H:H,'Input - target event report'!B:B,B140,'Input - target event report'!D:D, "Private Investment")</f>
        <v>0</v>
      </c>
      <c r="G140" s="6" t="str">
        <f>IF(I140&lt;2, "N/A", (_xlfn.MAXIFS('Input - target event report'!E:E,'Input - target event report'!B:B,B:B,'Input - target event report'!D:D,"Private Investment")-_xlfn.MINIFS('Input - target event report'!E:E,'Input - target event report'!B:B,B:B,'Input - target event report'!D:D,"Private Investment"))/(I140-1))</f>
        <v>N/A</v>
      </c>
      <c r="H140" s="5" t="str">
        <f ca="1">IF(_xlfn.MAXIFS('Input - target event report'!E:E,'Input - target event report'!B:B,B:B,'Input - target event report'!D:D,"Private Investment") = 0, "N/A", TODAY() - _xlfn.MAXIFS('Input - target event report'!E:E,'Input - target event report'!B:B,B:B,'Input - target event report'!D:D,"Private Investment"))</f>
        <v>N/A</v>
      </c>
      <c r="I140" s="6">
        <f>COUNTIFS('Input - target event report'!B:B,B140,'Input - target event report'!D:D, "Private Investment")</f>
        <v>0</v>
      </c>
      <c r="J140">
        <f>INDEX('Input - companies list'!$1:$10000,MATCH(B140,'Input - companies list'!B:B,0),MATCH("Flow",'Input - companies list'!$1:$1,0 ))</f>
        <v>1.58144211169841E-3</v>
      </c>
      <c r="K140">
        <f>INDEX('Input - companies list'!$1:$10000,MATCH(B140,'Input - companies list'!B:B,0),MATCH("Inter-Cluster Connectivity",'Input - companies list'!$1:$1,0 ))</f>
        <v>0</v>
      </c>
      <c r="L140" s="11">
        <f t="shared" si="17"/>
        <v>0</v>
      </c>
      <c r="M140" s="11">
        <f t="shared" si="18"/>
        <v>0</v>
      </c>
      <c r="N140" s="11">
        <f t="shared" ca="1" si="19"/>
        <v>0</v>
      </c>
      <c r="O140" s="11">
        <f t="shared" si="20"/>
        <v>0</v>
      </c>
      <c r="P140" s="11">
        <f t="shared" si="21"/>
        <v>0.38500000000000001</v>
      </c>
      <c r="Q140" s="11">
        <f t="shared" si="22"/>
        <v>0</v>
      </c>
      <c r="R140" s="11">
        <f t="shared" ca="1" si="23"/>
        <v>3.8500000000000006E-2</v>
      </c>
    </row>
    <row r="141" spans="1:18" x14ac:dyDescent="0.2">
      <c r="A141" s="14">
        <f t="shared" ca="1" si="16"/>
        <v>445</v>
      </c>
      <c r="B141" t="s">
        <v>2602</v>
      </c>
      <c r="C141" t="str">
        <f>VLOOKUP(B141,'Input - companies list'!B:L,2,FALSE)</f>
        <v>RBC Bearings Incorporated</v>
      </c>
      <c r="D141" t="str">
        <f>VLOOKUP(B141,'Input - companies list'!B:L,11,FALSE)</f>
        <v xml:space="preserve">Bearing, Gears, Componentry </v>
      </c>
      <c r="E141" t="str">
        <f>VLOOKUP(B141,'Input - companies list'!B:E,4,FALSE)</f>
        <v>RBC Bearings Incorporated manufactures and markets engineered precision bearings and products primarily in North America, Europe, Asia, and Latin America. It operates in four segments: Plain Bearings, Roller Bearings, Ball Bearings, and Engineered Products. The Plain Bearings segment produces plain bearings with self-lubricating or metal-to-metal designs, including rod end bearings, spherical plain bearings, and journal bearings that are primarily used to rectify misalignments in various mechanical components, such as aircraft controls, helicopter rotors, or in heavy mining and construction equipment. The Roller Bearings segment provides heavy duty needle roller bearings with inner rings, tapered roller bearings, track rollers, and aircraft roller bearings, which are anti-friction bearings that use rollers instead of balls. The Ball Bearings segment specializes in high precision aerospace, airframe control, thin section, and industrial ball bearings that utilize high precision ball elements to reduce friction in high speed applications. The Engineered Products segment offers engineered hydraulics and valves for aircraft and submarine applications, and aerospace and defense aftermarket services; fasteners; precision mechanical components, which are used in various general industrial applications; and machine tool collets that are used for holding circular or rod like pieces in a lathe or other machine. It serves the construction and mining, oil and natural resource extraction, heavy truck, rail and train, packaging, semiconductor machinery, and other general industrial markets, as well as aerospace and defense markets. The company offers its products through direct sales force, and a network of industrial and aerospace distributors. RBC Bearings Incorporated is headquartered in Oxford, Connecticut.</v>
      </c>
      <c r="F141" s="1">
        <f>SUMIFS('Input - target event report'!H:H,'Input - target event report'!B:B,B141,'Input - target event report'!D:D, "Private Investment")</f>
        <v>0</v>
      </c>
      <c r="G141" s="6" t="str">
        <f>IF(I141&lt;2, "N/A", (_xlfn.MAXIFS('Input - target event report'!E:E,'Input - target event report'!B:B,B:B,'Input - target event report'!D:D,"Private Investment")-_xlfn.MINIFS('Input - target event report'!E:E,'Input - target event report'!B:B,B:B,'Input - target event report'!D:D,"Private Investment"))/(I141-1))</f>
        <v>N/A</v>
      </c>
      <c r="H141" s="5" t="str">
        <f ca="1">IF(_xlfn.MAXIFS('Input - target event report'!E:E,'Input - target event report'!B:B,B:B,'Input - target event report'!D:D,"Private Investment") = 0, "N/A", TODAY() - _xlfn.MAXIFS('Input - target event report'!E:E,'Input - target event report'!B:B,B:B,'Input - target event report'!D:D,"Private Investment"))</f>
        <v>N/A</v>
      </c>
      <c r="I141" s="6">
        <f>COUNTIFS('Input - target event report'!B:B,B141,'Input - target event report'!D:D, "Private Investment")</f>
        <v>0</v>
      </c>
      <c r="J141">
        <f>INDEX('Input - companies list'!$1:$10000,MATCH(B141,'Input - companies list'!B:B,0),MATCH("Flow",'Input - companies list'!$1:$1,0 ))</f>
        <v>1.57143708305041E-3</v>
      </c>
      <c r="K141">
        <f>INDEX('Input - companies list'!$1:$10000,MATCH(B141,'Input - companies list'!B:B,0),MATCH("Inter-Cluster Connectivity",'Input - companies list'!$1:$1,0 ))</f>
        <v>0</v>
      </c>
      <c r="L141" s="11">
        <f t="shared" si="17"/>
        <v>0</v>
      </c>
      <c r="M141" s="11">
        <f t="shared" si="18"/>
        <v>0</v>
      </c>
      <c r="N141" s="11">
        <f t="shared" ca="1" si="19"/>
        <v>0</v>
      </c>
      <c r="O141" s="11">
        <f t="shared" si="20"/>
        <v>0</v>
      </c>
      <c r="P141" s="11">
        <f t="shared" si="21"/>
        <v>0.38700000000000001</v>
      </c>
      <c r="Q141" s="11">
        <f t="shared" si="22"/>
        <v>0</v>
      </c>
      <c r="R141" s="11">
        <f t="shared" ca="1" si="23"/>
        <v>3.8700000000000005E-2</v>
      </c>
    </row>
    <row r="142" spans="1:18" x14ac:dyDescent="0.2">
      <c r="A142" s="14">
        <f t="shared" ca="1" si="16"/>
        <v>444</v>
      </c>
      <c r="B142" t="s">
        <v>4372</v>
      </c>
      <c r="C142" t="str">
        <f>VLOOKUP(B142,'Input - companies list'!B:L,2,FALSE)</f>
        <v>Aggreko UK Limited</v>
      </c>
      <c r="D142" t="str">
        <f>VLOOKUP(B142,'Input - companies list'!B:L,11,FALSE)</f>
        <v>Remote Monitoring</v>
      </c>
      <c r="E142" t="str">
        <f>VLOOKUP(B142,'Input - companies list'!B:E,4,FALSE)</f>
        <v>Aggreko UK Limited provides power generation and temperature control systems for rent in the United Kingdom. It rents power generation systems, such as diesel and gas generators, transformers, loadbanks, fuel tanks, electrical distribution products, and power accessories; temperature control equipment, including chillers, cooling towers, heat exchangers, heaters, air conditioners, air handlers, accessories, and HCFC phase-out products; and industrial dehumidifiers. The company also offers contingency planning services, such as emergency generator power and temperature control services; process services, such as temporary engineered solutions; and event, fuel management, and remote monitoring services. It serves construction, contracting, facilities management, food and beverage, manufacturing, mining, oil and gas, events, renewable energy, petrochemical, refining, rail, data center support, shipping, government services, telecommunications, utility power generation, utilities distribution, and agriculture industries, as well as flooring contractors in the United Kingdom. The company was incorporated in 1972 and is based in Cannock, United Kingdom. Aggreko UK Limited operates as a subsidiary of Aggreko plc.</v>
      </c>
      <c r="F142" s="1">
        <f>SUMIFS('Input - target event report'!H:H,'Input - target event report'!B:B,B142,'Input - target event report'!D:D, "Private Investment")</f>
        <v>0</v>
      </c>
      <c r="G142" s="6" t="str">
        <f>IF(I142&lt;2, "N/A", (_xlfn.MAXIFS('Input - target event report'!E:E,'Input - target event report'!B:B,B:B,'Input - target event report'!D:D,"Private Investment")-_xlfn.MINIFS('Input - target event report'!E:E,'Input - target event report'!B:B,B:B,'Input - target event report'!D:D,"Private Investment"))/(I142-1))</f>
        <v>N/A</v>
      </c>
      <c r="H142" s="5" t="str">
        <f ca="1">IF(_xlfn.MAXIFS('Input - target event report'!E:E,'Input - target event report'!B:B,B:B,'Input - target event report'!D:D,"Private Investment") = 0, "N/A", TODAY() - _xlfn.MAXIFS('Input - target event report'!E:E,'Input - target event report'!B:B,B:B,'Input - target event report'!D:D,"Private Investment"))</f>
        <v>N/A</v>
      </c>
      <c r="I142" s="6">
        <f>COUNTIFS('Input - target event report'!B:B,B142,'Input - target event report'!D:D, "Private Investment")</f>
        <v>0</v>
      </c>
      <c r="J142">
        <f>INDEX('Input - companies list'!$1:$10000,MATCH(B142,'Input - companies list'!B:B,0),MATCH("Flow",'Input - companies list'!$1:$1,0 ))</f>
        <v>1.5666507650877899E-3</v>
      </c>
      <c r="K142">
        <f>INDEX('Input - companies list'!$1:$10000,MATCH(B142,'Input - companies list'!B:B,0),MATCH("Inter-Cluster Connectivity",'Input - companies list'!$1:$1,0 ))</f>
        <v>0</v>
      </c>
      <c r="L142" s="11">
        <f t="shared" si="17"/>
        <v>0</v>
      </c>
      <c r="M142" s="11">
        <f t="shared" si="18"/>
        <v>0</v>
      </c>
      <c r="N142" s="11">
        <f t="shared" ca="1" si="19"/>
        <v>0</v>
      </c>
      <c r="O142" s="11">
        <f t="shared" si="20"/>
        <v>0</v>
      </c>
      <c r="P142" s="11">
        <f t="shared" si="21"/>
        <v>0.38900000000000001</v>
      </c>
      <c r="Q142" s="11">
        <f t="shared" si="22"/>
        <v>0</v>
      </c>
      <c r="R142" s="11">
        <f t="shared" ca="1" si="23"/>
        <v>3.8900000000000004E-2</v>
      </c>
    </row>
    <row r="143" spans="1:18" x14ac:dyDescent="0.2">
      <c r="A143" s="14">
        <f t="shared" ca="1" si="16"/>
        <v>443</v>
      </c>
      <c r="B143" t="s">
        <v>2898</v>
      </c>
      <c r="C143" t="str">
        <f>VLOOKUP(B143,'Input - companies list'!B:L,2,FALSE)</f>
        <v>AgJunction AUS Pty Ltd.</v>
      </c>
      <c r="D143" t="str">
        <f>VLOOKUP(B143,'Input - companies list'!B:L,11,FALSE)</f>
        <v>Autonomous Vehicles, Artificial Intelligence</v>
      </c>
      <c r="E143" t="str">
        <f>VLOOKUP(B143,'Input - companies list'!B:E,4,FALSE)</f>
        <v>AgJunction AUS Pty Ltd. develops precision guidance software. The company provides GPS guidance and auto-steering solutions for agriculture equipment and autonomous control solutions for machine control applications including mining, construction, and military markets. The company was formerly known as Hemisphere AUS Pty Ltd. The company was incorporated in 1994 and is based in Brisbane, Australia. As of December 20, 2007, AgJunction AUS Pty Ltd. operates as a subsidiary of AgJunction Inc.</v>
      </c>
      <c r="F143" s="1">
        <f>SUMIFS('Input - target event report'!H:H,'Input - target event report'!B:B,B143,'Input - target event report'!D:D, "Private Investment")</f>
        <v>0</v>
      </c>
      <c r="G143" s="6" t="str">
        <f>IF(I143&lt;2, "N/A", (_xlfn.MAXIFS('Input - target event report'!E:E,'Input - target event report'!B:B,B:B,'Input - target event report'!D:D,"Private Investment")-_xlfn.MINIFS('Input - target event report'!E:E,'Input - target event report'!B:B,B:B,'Input - target event report'!D:D,"Private Investment"))/(I143-1))</f>
        <v>N/A</v>
      </c>
      <c r="H143" s="5" t="str">
        <f ca="1">IF(_xlfn.MAXIFS('Input - target event report'!E:E,'Input - target event report'!B:B,B:B,'Input - target event report'!D:D,"Private Investment") = 0, "N/A", TODAY() - _xlfn.MAXIFS('Input - target event report'!E:E,'Input - target event report'!B:B,B:B,'Input - target event report'!D:D,"Private Investment"))</f>
        <v>N/A</v>
      </c>
      <c r="I143" s="6">
        <f>COUNTIFS('Input - target event report'!B:B,B143,'Input - target event report'!D:D, "Private Investment")</f>
        <v>0</v>
      </c>
      <c r="J143">
        <f>INDEX('Input - companies list'!$1:$10000,MATCH(B143,'Input - companies list'!B:B,0),MATCH("Flow",'Input - companies list'!$1:$1,0 ))</f>
        <v>1.55725139934046E-3</v>
      </c>
      <c r="K143">
        <f>INDEX('Input - companies list'!$1:$10000,MATCH(B143,'Input - companies list'!B:B,0),MATCH("Inter-Cluster Connectivity",'Input - companies list'!$1:$1,0 ))</f>
        <v>0</v>
      </c>
      <c r="L143" s="11">
        <f t="shared" si="17"/>
        <v>0</v>
      </c>
      <c r="M143" s="11">
        <f t="shared" si="18"/>
        <v>0</v>
      </c>
      <c r="N143" s="11">
        <f t="shared" ca="1" si="19"/>
        <v>0</v>
      </c>
      <c r="O143" s="11">
        <f t="shared" si="20"/>
        <v>0</v>
      </c>
      <c r="P143" s="11">
        <f t="shared" si="21"/>
        <v>0.39100000000000001</v>
      </c>
      <c r="Q143" s="11">
        <f t="shared" si="22"/>
        <v>0</v>
      </c>
      <c r="R143" s="11">
        <f t="shared" ca="1" si="23"/>
        <v>3.9100000000000003E-2</v>
      </c>
    </row>
    <row r="144" spans="1:18" x14ac:dyDescent="0.2">
      <c r="A144" s="14">
        <f t="shared" ca="1" si="16"/>
        <v>442</v>
      </c>
      <c r="B144" t="s">
        <v>3072</v>
      </c>
      <c r="C144" t="str">
        <f>VLOOKUP(B144,'Input - companies list'!B:L,2,FALSE)</f>
        <v>Amite Foundry &amp; Machine, Inc.</v>
      </c>
      <c r="D144" t="str">
        <f>VLOOKUP(B144,'Input - companies list'!B:L,11,FALSE)</f>
        <v>Castings</v>
      </c>
      <c r="E144" t="str">
        <f>VLOOKUP(B144,'Input - companies list'!B:E,4,FALSE)</f>
        <v>Amite Foundry &amp; Machine, Inc. produces steel castings in carbon and low alloy steels. It serves mining, construction, rail, marine, turbine valves, and industrial markets. The company is based in Amite, Louisiana. Amite Foundry &amp; Machine, Inc. operates as a subsidiary of AmeriCast Technologies, Inc.</v>
      </c>
      <c r="F144" s="1">
        <f>SUMIFS('Input - target event report'!H:H,'Input - target event report'!B:B,B144,'Input - target event report'!D:D, "Private Investment")</f>
        <v>0</v>
      </c>
      <c r="G144" s="6" t="str">
        <f>IF(I144&lt;2, "N/A", (_xlfn.MAXIFS('Input - target event report'!E:E,'Input - target event report'!B:B,B:B,'Input - target event report'!D:D,"Private Investment")-_xlfn.MINIFS('Input - target event report'!E:E,'Input - target event report'!B:B,B:B,'Input - target event report'!D:D,"Private Investment"))/(I144-1))</f>
        <v>N/A</v>
      </c>
      <c r="H144" s="5" t="str">
        <f ca="1">IF(_xlfn.MAXIFS('Input - target event report'!E:E,'Input - target event report'!B:B,B:B,'Input - target event report'!D:D,"Private Investment") = 0, "N/A", TODAY() - _xlfn.MAXIFS('Input - target event report'!E:E,'Input - target event report'!B:B,B:B,'Input - target event report'!D:D,"Private Investment"))</f>
        <v>N/A</v>
      </c>
      <c r="I144" s="6">
        <f>COUNTIFS('Input - target event report'!B:B,B144,'Input - target event report'!D:D, "Private Investment")</f>
        <v>0</v>
      </c>
      <c r="J144">
        <f>INDEX('Input - companies list'!$1:$10000,MATCH(B144,'Input - companies list'!B:B,0),MATCH("Flow",'Input - companies list'!$1:$1,0 ))</f>
        <v>1.5564894892784399E-3</v>
      </c>
      <c r="K144">
        <f>INDEX('Input - companies list'!$1:$10000,MATCH(B144,'Input - companies list'!B:B,0),MATCH("Inter-Cluster Connectivity",'Input - companies list'!$1:$1,0 ))</f>
        <v>0</v>
      </c>
      <c r="L144" s="11">
        <f t="shared" si="17"/>
        <v>0</v>
      </c>
      <c r="M144" s="11">
        <f t="shared" si="18"/>
        <v>0</v>
      </c>
      <c r="N144" s="11">
        <f t="shared" ca="1" si="19"/>
        <v>0</v>
      </c>
      <c r="O144" s="11">
        <f t="shared" si="20"/>
        <v>0</v>
      </c>
      <c r="P144" s="11">
        <f t="shared" si="21"/>
        <v>0.39200000000000002</v>
      </c>
      <c r="Q144" s="11">
        <f t="shared" si="22"/>
        <v>0</v>
      </c>
      <c r="R144" s="11">
        <f t="shared" ca="1" si="23"/>
        <v>3.9200000000000006E-2</v>
      </c>
    </row>
    <row r="145" spans="1:18" x14ac:dyDescent="0.2">
      <c r="A145" s="14">
        <f t="shared" ca="1" si="16"/>
        <v>441</v>
      </c>
      <c r="B145" t="s">
        <v>2332</v>
      </c>
      <c r="C145" t="str">
        <f>VLOOKUP(B145,'Input - companies list'!B:L,2,FALSE)</f>
        <v>Allied Machine &amp; Engineering Corporation</v>
      </c>
      <c r="D145" t="str">
        <f>VLOOKUP(B145,'Input - companies list'!B:L,11,FALSE)</f>
        <v>Machining &amp; tooling</v>
      </c>
      <c r="E145" t="str">
        <f>VLOOKUP(B145,'Input - companies list'!B:E,4,FALSE)</f>
        <v>Allied Machine &amp; Engineering Corporation manufactures metal cutting solutions for drilling, reaming, boring, and threading applications worldwide. It offers penetration drilling systems, adjustable revolution drills, replaceable-tip drilling systems, and tapered bearing lock nuts and accessories. The company also provides drill inserts and holders, geometry products, solid carbide high penetration drills, tools for enlarging existing holes, and spade drills and universal holders. In addition, it offers reaming, threading, multifunction, and porting products; and boring systems. Further, the company provides precision engineering and expert application support services. It serves aerospace, defense, agriculture, automotive, heavy equipment, general machining, machine tool, mining, petrochemical, energy, renewable energy, structural steel, tool and die, and water treatment industries. It sells its products through distributors. Allied Machine &amp; Engineering Corporation was founded in 1941 and is based in Dover, Ohio.</v>
      </c>
      <c r="F145" s="1">
        <f>SUMIFS('Input - target event report'!H:H,'Input - target event report'!B:B,B145,'Input - target event report'!D:D, "Private Investment")</f>
        <v>0</v>
      </c>
      <c r="G145" s="6" t="str">
        <f>IF(I145&lt;2, "N/A", (_xlfn.MAXIFS('Input - target event report'!E:E,'Input - target event report'!B:B,B:B,'Input - target event report'!D:D,"Private Investment")-_xlfn.MINIFS('Input - target event report'!E:E,'Input - target event report'!B:B,B:B,'Input - target event report'!D:D,"Private Investment"))/(I145-1))</f>
        <v>N/A</v>
      </c>
      <c r="H145" s="5" t="str">
        <f ca="1">IF(_xlfn.MAXIFS('Input - target event report'!E:E,'Input - target event report'!B:B,B:B,'Input - target event report'!D:D,"Private Investment") = 0, "N/A", TODAY() - _xlfn.MAXIFS('Input - target event report'!E:E,'Input - target event report'!B:B,B:B,'Input - target event report'!D:D,"Private Investment"))</f>
        <v>N/A</v>
      </c>
      <c r="I145" s="6">
        <f>COUNTIFS('Input - target event report'!B:B,B145,'Input - target event report'!D:D, "Private Investment")</f>
        <v>0</v>
      </c>
      <c r="J145">
        <f>INDEX('Input - companies list'!$1:$10000,MATCH(B145,'Input - companies list'!B:B,0),MATCH("Flow",'Input - companies list'!$1:$1,0 ))</f>
        <v>1.5470531155526699E-3</v>
      </c>
      <c r="K145">
        <f>INDEX('Input - companies list'!$1:$10000,MATCH(B145,'Input - companies list'!B:B,0),MATCH("Inter-Cluster Connectivity",'Input - companies list'!$1:$1,0 ))</f>
        <v>0</v>
      </c>
      <c r="L145" s="11">
        <f t="shared" si="17"/>
        <v>0</v>
      </c>
      <c r="M145" s="11">
        <f t="shared" si="18"/>
        <v>0</v>
      </c>
      <c r="N145" s="11">
        <f t="shared" ca="1" si="19"/>
        <v>0</v>
      </c>
      <c r="O145" s="11">
        <f t="shared" si="20"/>
        <v>0</v>
      </c>
      <c r="P145" s="11">
        <f t="shared" si="21"/>
        <v>0.39600000000000002</v>
      </c>
      <c r="Q145" s="11">
        <f t="shared" si="22"/>
        <v>0</v>
      </c>
      <c r="R145" s="11">
        <f t="shared" ca="1" si="23"/>
        <v>3.9600000000000003E-2</v>
      </c>
    </row>
    <row r="146" spans="1:18" x14ac:dyDescent="0.2">
      <c r="A146" s="14">
        <f t="shared" ca="1" si="16"/>
        <v>440</v>
      </c>
      <c r="B146" t="s">
        <v>3686</v>
      </c>
      <c r="C146" t="str">
        <f>VLOOKUP(B146,'Input - companies list'!B:L,2,FALSE)</f>
        <v>Applied Seismology Consultants Limited</v>
      </c>
      <c r="D146" t="str">
        <f>VLOOKUP(B146,'Input - companies list'!B:L,11,FALSE)</f>
        <v>Geological Surveying, Remote Sensing</v>
      </c>
      <c r="E146" t="str">
        <f>VLOOKUP(B146,'Input - companies list'!B:E,4,FALSE)</f>
        <v>Applied Seismology Consultants Limited specializes in microseismic monitoring of rock masses and concrete structures in the United Kingdom and internationally. The company offers laboratory and acoustic emissions monitoring, regional seismic monitoring, designing and deploying sensor packages, and consulting services for various monitoring campaigns. It also provides InSite, an integrated seismic data acquisition, processing, management, and visualization software that is developed for seismological studies, such as acoustic emissions in the laboratory, microseismics around underground excavations, petroleum fields, and regional-scale earthquakes. In addition, the company supplies microseismic and acoustic emission monitoring equipment, acquisition systems, monitoring systems, sensor package systems, and amplifier systems. It serves petroleum, geothermal energy, mining, radioactive waste storage, carbon dioxide storage, engineering, and laboratory testing industries. The company was founded in 1997 and is based in Shrewsbury, the United Kingdom. As of May 1, 2009, Applied Seismology Consultants Limited operates as a subsidiary of Itasca Consulting Group Inc.</v>
      </c>
      <c r="F146" s="1">
        <f>SUMIFS('Input - target event report'!H:H,'Input - target event report'!B:B,B146,'Input - target event report'!D:D, "Private Investment")</f>
        <v>0</v>
      </c>
      <c r="G146" s="6" t="str">
        <f>IF(I146&lt;2, "N/A", (_xlfn.MAXIFS('Input - target event report'!E:E,'Input - target event report'!B:B,B:B,'Input - target event report'!D:D,"Private Investment")-_xlfn.MINIFS('Input - target event report'!E:E,'Input - target event report'!B:B,B:B,'Input - target event report'!D:D,"Private Investment"))/(I146-1))</f>
        <v>N/A</v>
      </c>
      <c r="H146" s="5" t="str">
        <f ca="1">IF(_xlfn.MAXIFS('Input - target event report'!E:E,'Input - target event report'!B:B,B:B,'Input - target event report'!D:D,"Private Investment") = 0, "N/A", TODAY() - _xlfn.MAXIFS('Input - target event report'!E:E,'Input - target event report'!B:B,B:B,'Input - target event report'!D:D,"Private Investment"))</f>
        <v>N/A</v>
      </c>
      <c r="I146" s="6">
        <f>COUNTIFS('Input - target event report'!B:B,B146,'Input - target event report'!D:D, "Private Investment")</f>
        <v>0</v>
      </c>
      <c r="J146">
        <f>INDEX('Input - companies list'!$1:$10000,MATCH(B146,'Input - companies list'!B:B,0),MATCH("Flow",'Input - companies list'!$1:$1,0 ))</f>
        <v>1.54388624424485E-3</v>
      </c>
      <c r="K146">
        <f>INDEX('Input - companies list'!$1:$10000,MATCH(B146,'Input - companies list'!B:B,0),MATCH("Inter-Cluster Connectivity",'Input - companies list'!$1:$1,0 ))</f>
        <v>0</v>
      </c>
      <c r="L146" s="11">
        <f t="shared" si="17"/>
        <v>0</v>
      </c>
      <c r="M146" s="11">
        <f t="shared" si="18"/>
        <v>0</v>
      </c>
      <c r="N146" s="11">
        <f t="shared" ca="1" si="19"/>
        <v>0</v>
      </c>
      <c r="O146" s="11">
        <f t="shared" si="20"/>
        <v>0</v>
      </c>
      <c r="P146" s="11">
        <f t="shared" si="21"/>
        <v>0.39900000000000002</v>
      </c>
      <c r="Q146" s="11">
        <f t="shared" si="22"/>
        <v>0</v>
      </c>
      <c r="R146" s="11">
        <f t="shared" ca="1" si="23"/>
        <v>3.9900000000000005E-2</v>
      </c>
    </row>
    <row r="147" spans="1:18" x14ac:dyDescent="0.2">
      <c r="A147" s="14">
        <f t="shared" ca="1" si="16"/>
        <v>439</v>
      </c>
      <c r="B147" t="s">
        <v>4505</v>
      </c>
      <c r="C147" t="str">
        <f>VLOOKUP(B147,'Input - companies list'!B:L,2,FALSE)</f>
        <v>NEOS GeoSolutions, Inc.</v>
      </c>
      <c r="D147" t="str">
        <f>VLOOKUP(B147,'Input - companies list'!B:L,11,FALSE)</f>
        <v>Geological Surveying, Remote Sensing</v>
      </c>
      <c r="E147" t="str">
        <f>VLOOKUP(B147,'Input - companies list'!B:E,4,FALSE)</f>
        <v>NEOS GeoSolutions, Inc., a geosciences company, provides multi-measurement subsurface interpretation solutions. It integrates a range of geological and geophysical (G&amp;G) data, such as seismic, gravity, magnetic, electromagnetic, radiometric, and hyperspectral within its proprietary data management system to determine the subsurface distribution of minerals, hydrocarbons, and rock properties; and assists geoscientists in the onshore oil and gas, and mining industries to make informed decisions about where to explore, lease, and drill. The company provides neoSCAN solution for interpretation of various areas of investigation; neoBASIN solution that provides an additional level of resolution and insight beyond the neoSCAN; neoPROSPECTOR survey to identify potential drillable prospects based upon various G&amp;G measurements that correlate with known producing fields or mines within an area of interest; and Eco-Assurance solution for oil and gas companies that are seeking additional insights related to the surface and sub-surface so that they can design their exploration, appraisal, and development programs. Its customers include energy ministries and national oil companies, international mining and oil companies, and junior and independent operators, as well as governmental agencies at the provincial, state, and local levels in the United States and internationally. NEOS GeoSolutions, Inc. was formerly known as TTI Exploration, Inc. and changed its name to NEOS GeoSolutions, Inc. in January 2011. The company was founded in 2002 and is based in Houston, Texas with additional locations in Pleasanton, California; Lakewood, Colorado; Buenos Aires, Argentina; Rio de Janeiro, Brazil; and Abu Dhabi, United Arab Emirates.</v>
      </c>
      <c r="F147" s="1">
        <f>SUMIFS('Input - target event report'!H:H,'Input - target event report'!B:B,B147,'Input - target event report'!D:D, "Private Investment")</f>
        <v>0</v>
      </c>
      <c r="G147" s="6" t="str">
        <f>IF(I147&lt;2, "N/A", (_xlfn.MAXIFS('Input - target event report'!E:E,'Input - target event report'!B:B,B:B,'Input - target event report'!D:D,"Private Investment")-_xlfn.MINIFS('Input - target event report'!E:E,'Input - target event report'!B:B,B:B,'Input - target event report'!D:D,"Private Investment"))/(I147-1))</f>
        <v>N/A</v>
      </c>
      <c r="H147" s="5" t="str">
        <f ca="1">IF(_xlfn.MAXIFS('Input - target event report'!E:E,'Input - target event report'!B:B,B:B,'Input - target event report'!D:D,"Private Investment") = 0, "N/A", TODAY() - _xlfn.MAXIFS('Input - target event report'!E:E,'Input - target event report'!B:B,B:B,'Input - target event report'!D:D,"Private Investment"))</f>
        <v>N/A</v>
      </c>
      <c r="I147" s="6">
        <f>COUNTIFS('Input - target event report'!B:B,B147,'Input - target event report'!D:D, "Private Investment")</f>
        <v>0</v>
      </c>
      <c r="J147">
        <f>INDEX('Input - companies list'!$1:$10000,MATCH(B147,'Input - companies list'!B:B,0),MATCH("Flow",'Input - companies list'!$1:$1,0 ))</f>
        <v>1.5346865731757299E-3</v>
      </c>
      <c r="K147">
        <f>INDEX('Input - companies list'!$1:$10000,MATCH(B147,'Input - companies list'!B:B,0),MATCH("Inter-Cluster Connectivity",'Input - companies list'!$1:$1,0 ))</f>
        <v>0</v>
      </c>
      <c r="L147" s="11">
        <f t="shared" si="17"/>
        <v>0</v>
      </c>
      <c r="M147" s="11">
        <f t="shared" si="18"/>
        <v>0</v>
      </c>
      <c r="N147" s="11">
        <f t="shared" ca="1" si="19"/>
        <v>0</v>
      </c>
      <c r="O147" s="11">
        <f t="shared" si="20"/>
        <v>0</v>
      </c>
      <c r="P147" s="11">
        <f t="shared" si="21"/>
        <v>0.40400000000000003</v>
      </c>
      <c r="Q147" s="11">
        <f t="shared" si="22"/>
        <v>0</v>
      </c>
      <c r="R147" s="11">
        <f t="shared" ca="1" si="23"/>
        <v>4.0400000000000005E-2</v>
      </c>
    </row>
    <row r="148" spans="1:18" x14ac:dyDescent="0.2">
      <c r="A148" s="14">
        <f t="shared" ca="1" si="16"/>
        <v>438</v>
      </c>
      <c r="B148" t="s">
        <v>1716</v>
      </c>
      <c r="C148" t="str">
        <f>VLOOKUP(B148,'Input - companies list'!B:L,2,FALSE)</f>
        <v>Sonneborn, Inc.</v>
      </c>
      <c r="D148" t="str">
        <f>VLOOKUP(B148,'Input - companies list'!B:L,11,FALSE)</f>
        <v>Advanced Materials &amp; Coatings</v>
      </c>
      <c r="E148" t="str">
        <f>VLOOKUP(B148,'Input - companies list'!B:E,4,FALSE)</f>
        <v>Sonneborn, Inc. manufactures and supplies specialty hydrocarbons and vegetable-based emollients for the consumer and industrial marketplaces. Its products include white mineral oils, polymer and process oils, petrolatums, vegetable bases, candle bases, sensory enhanced emollients, microcrystalline waxes, sodium sulfonates, oxidized petrolatums, light specialty hydrocarbons, compressor lubricants, refrigeration oils, telecommunication cable compounds, and wax blends. The company serves personal care, pharmaceutical, polymers and adhesives, candle base, metalworking and corrosion protection, food grade lubricants, baking and food, agriculture, microcrystalline wax, oilfield and drilling, refrigeration and HVAC, telecom, household, industrial and institutional, ink and coatings, and specialty and custom markets. It markets and sells its products through a network of distributors in Europe, North America, Africa, the Asia Pacific, Latin America, and the Middle East. The company was founded in 1903 and is based in Parsippany, New Jersey with additional offices in the United States and internationally. It has manufacturing facilities in the United States and the Netherlands. Sonneborn, Inc. is a former subsidiary of Sonneborn Holding LLC.</v>
      </c>
      <c r="F148" s="1">
        <f>SUMIFS('Input - target event report'!H:H,'Input - target event report'!B:B,B148,'Input - target event report'!D:D, "Private Investment")</f>
        <v>0</v>
      </c>
      <c r="G148" s="6" t="str">
        <f>IF(I148&lt;2, "N/A", (_xlfn.MAXIFS('Input - target event report'!E:E,'Input - target event report'!B:B,B:B,'Input - target event report'!D:D,"Private Investment")-_xlfn.MINIFS('Input - target event report'!E:E,'Input - target event report'!B:B,B:B,'Input - target event report'!D:D,"Private Investment"))/(I148-1))</f>
        <v>N/A</v>
      </c>
      <c r="H148" s="5" t="str">
        <f ca="1">IF(_xlfn.MAXIFS('Input - target event report'!E:E,'Input - target event report'!B:B,B:B,'Input - target event report'!D:D,"Private Investment") = 0, "N/A", TODAY() - _xlfn.MAXIFS('Input - target event report'!E:E,'Input - target event report'!B:B,B:B,'Input - target event report'!D:D,"Private Investment"))</f>
        <v>N/A</v>
      </c>
      <c r="I148" s="6">
        <f>COUNTIFS('Input - target event report'!B:B,B148,'Input - target event report'!D:D, "Private Investment")</f>
        <v>0</v>
      </c>
      <c r="J148">
        <f>INDEX('Input - companies list'!$1:$10000,MATCH(B148,'Input - companies list'!B:B,0),MATCH("Flow",'Input - companies list'!$1:$1,0 ))</f>
        <v>1.52393088866193E-3</v>
      </c>
      <c r="K148">
        <f>INDEX('Input - companies list'!$1:$10000,MATCH(B148,'Input - companies list'!B:B,0),MATCH("Inter-Cluster Connectivity",'Input - companies list'!$1:$1,0 ))</f>
        <v>0</v>
      </c>
      <c r="L148" s="11">
        <f t="shared" si="17"/>
        <v>0</v>
      </c>
      <c r="M148" s="11">
        <f t="shared" si="18"/>
        <v>0</v>
      </c>
      <c r="N148" s="11">
        <f t="shared" ca="1" si="19"/>
        <v>0</v>
      </c>
      <c r="O148" s="11">
        <f t="shared" si="20"/>
        <v>0</v>
      </c>
      <c r="P148" s="11">
        <f t="shared" si="21"/>
        <v>0.40800000000000003</v>
      </c>
      <c r="Q148" s="11">
        <f t="shared" si="22"/>
        <v>0</v>
      </c>
      <c r="R148" s="11">
        <f t="shared" ca="1" si="23"/>
        <v>4.0800000000000003E-2</v>
      </c>
    </row>
    <row r="149" spans="1:18" x14ac:dyDescent="0.2">
      <c r="A149" s="14">
        <f t="shared" ca="1" si="16"/>
        <v>437</v>
      </c>
      <c r="B149" t="s">
        <v>894</v>
      </c>
      <c r="C149" t="str">
        <f>VLOOKUP(B149,'Input - companies list'!B:L,2,FALSE)</f>
        <v>Maxxam Analytics International Corporation</v>
      </c>
      <c r="D149" t="str">
        <f>VLOOKUP(B149,'Input - companies list'!B:L,11,FALSE)</f>
        <v>Remote Monitoring</v>
      </c>
      <c r="E149" t="str">
        <f>VLOOKUP(B149,'Input - companies list'!B:E,4,FALSE)</f>
        <v>Maxxam Analytics International Corporation provides analytical services and solutions to energy, environmental, food, and DNA industries. The company offers acid rock drainage testing, air sampling and monitoring, DNA testing, ecotoxicology and toxicity, environmental, forensic equine drug testing, food science and safety, petroleum and oil sand testing, pharmaceutical product testing, ultra-trace analysis, wastewater evaluation and monitoring, and radiochemistry analysis services. It serves agriculture, animal feed, environmental remediation and infrastructure, equine sport, mining, natural health products, oil and gas, pharma and biotech, product registration and regulatory submission, and pulp and paper industries, as well as chemical manufacturers, food manufacturers, and seafood importers. The company was founded in 1996 and is based in Mississauga, Canada. As of January 31, 2014, Maxxam Analytics International Corporation operates as a subsidiary of Bureau Veritas SA.</v>
      </c>
      <c r="F149" s="1">
        <f>SUMIFS('Input - target event report'!H:H,'Input - target event report'!B:B,B149,'Input - target event report'!D:D, "Private Investment")</f>
        <v>0</v>
      </c>
      <c r="G149" s="6" t="str">
        <f>IF(I149&lt;2, "N/A", (_xlfn.MAXIFS('Input - target event report'!E:E,'Input - target event report'!B:B,B:B,'Input - target event report'!D:D,"Private Investment")-_xlfn.MINIFS('Input - target event report'!E:E,'Input - target event report'!B:B,B:B,'Input - target event report'!D:D,"Private Investment"))/(I149-1))</f>
        <v>N/A</v>
      </c>
      <c r="H149" s="5" t="str">
        <f ca="1">IF(_xlfn.MAXIFS('Input - target event report'!E:E,'Input - target event report'!B:B,B:B,'Input - target event report'!D:D,"Private Investment") = 0, "N/A", TODAY() - _xlfn.MAXIFS('Input - target event report'!E:E,'Input - target event report'!B:B,B:B,'Input - target event report'!D:D,"Private Investment"))</f>
        <v>N/A</v>
      </c>
      <c r="I149" s="6">
        <f>COUNTIFS('Input - target event report'!B:B,B149,'Input - target event report'!D:D, "Private Investment")</f>
        <v>0</v>
      </c>
      <c r="J149">
        <f>INDEX('Input - companies list'!$1:$10000,MATCH(B149,'Input - companies list'!B:B,0),MATCH("Flow",'Input - companies list'!$1:$1,0 ))</f>
        <v>1.5188294419012801E-3</v>
      </c>
      <c r="K149">
        <f>INDEX('Input - companies list'!$1:$10000,MATCH(B149,'Input - companies list'!B:B,0),MATCH("Inter-Cluster Connectivity",'Input - companies list'!$1:$1,0 ))</f>
        <v>0</v>
      </c>
      <c r="L149" s="11">
        <f t="shared" si="17"/>
        <v>0</v>
      </c>
      <c r="M149" s="11">
        <f t="shared" si="18"/>
        <v>0</v>
      </c>
      <c r="N149" s="11">
        <f t="shared" ca="1" si="19"/>
        <v>0</v>
      </c>
      <c r="O149" s="11">
        <f t="shared" si="20"/>
        <v>0</v>
      </c>
      <c r="P149" s="11">
        <f t="shared" si="21"/>
        <v>0.41300000000000003</v>
      </c>
      <c r="Q149" s="11">
        <f t="shared" si="22"/>
        <v>0</v>
      </c>
      <c r="R149" s="11">
        <f t="shared" ca="1" si="23"/>
        <v>4.1300000000000003E-2</v>
      </c>
    </row>
    <row r="150" spans="1:18" x14ac:dyDescent="0.2">
      <c r="A150" s="14">
        <f t="shared" ca="1" si="16"/>
        <v>436</v>
      </c>
      <c r="B150" t="s">
        <v>3930</v>
      </c>
      <c r="C150" t="str">
        <f>VLOOKUP(B150,'Input - companies list'!B:L,2,FALSE)</f>
        <v>Precise Tool &amp; Manufacturing Inc.</v>
      </c>
      <c r="D150" t="str">
        <f>VLOOKUP(B150,'Input - companies list'!B:L,11,FALSE)</f>
        <v>Castings</v>
      </c>
      <c r="E150" t="str">
        <f>VLOOKUP(B150,'Input - companies list'!B:E,4,FALSE)</f>
        <v>Precise Tool &amp; Manufacturing Inc. manufactures precision machined and fabricated components and assemblies. It offers large machined components, including castings, combuster shells, inlets, blade rings, and compressor rings; compressor combustor cylinders for power generation; parts for power generation and rotary molding industries; and part probes, multi-angle heads, and right angle heads. The company also offers turnings, such as blade rings with intricate T-slots, blade rings with intricate T-slot groves and tolerances, large diameter parts, and split ring compressor housings; fabricated and machined frames for the mining industry; hydro electric blades for hydro electric power equipment; inlet cylinders for face milling and joint face milling operations; horizontal boring mills; fabricated and machined base frames for tube sheet machining operations; and horizontal and vertical side frames, and long steel base plates. In addition, it offers five-axis machines; precision machined castings; pump housings; parts from aluminum, bronze, brass, cast iron, and stainless steel; pump housings; set-ups; cast and machined components for oil and gas applications; custom housings; turned and milled cast iron housings; round parts, shafts, and gudgeons; aluminum parts; parts with deep pockets milling and deep hole drilling; and fixtured and machined cast iron castings. Further, the company offers components for wind mills; structural tubing frames, aerospace fabrications, and various weldments; machined and welded components to sub-assembled products; and machine builds for production equipment. It serves power generation, alternative power, oil and gas, aerospace, defense, paper/pulp, machine tool, construction, medical, security, photographic/copying, communications, transportation, and mining industries. Precise Tool &amp; Manufacturing Inc. was founded in 1974 and is based in Rochester, New York.</v>
      </c>
      <c r="F150" s="1">
        <f>SUMIFS('Input - target event report'!H:H,'Input - target event report'!B:B,B150,'Input - target event report'!D:D, "Private Investment")</f>
        <v>0</v>
      </c>
      <c r="G150" s="6" t="str">
        <f>IF(I150&lt;2, "N/A", (_xlfn.MAXIFS('Input - target event report'!E:E,'Input - target event report'!B:B,B:B,'Input - target event report'!D:D,"Private Investment")-_xlfn.MINIFS('Input - target event report'!E:E,'Input - target event report'!B:B,B:B,'Input - target event report'!D:D,"Private Investment"))/(I150-1))</f>
        <v>N/A</v>
      </c>
      <c r="H150" s="5" t="str">
        <f ca="1">IF(_xlfn.MAXIFS('Input - target event report'!E:E,'Input - target event report'!B:B,B:B,'Input - target event report'!D:D,"Private Investment") = 0, "N/A", TODAY() - _xlfn.MAXIFS('Input - target event report'!E:E,'Input - target event report'!B:B,B:B,'Input - target event report'!D:D,"Private Investment"))</f>
        <v>N/A</v>
      </c>
      <c r="I150" s="6">
        <f>COUNTIFS('Input - target event report'!B:B,B150,'Input - target event report'!D:D, "Private Investment")</f>
        <v>0</v>
      </c>
      <c r="J150">
        <f>INDEX('Input - companies list'!$1:$10000,MATCH(B150,'Input - companies list'!B:B,0),MATCH("Flow",'Input - companies list'!$1:$1,0 ))</f>
        <v>1.51762680300635E-3</v>
      </c>
      <c r="K150">
        <f>INDEX('Input - companies list'!$1:$10000,MATCH(B150,'Input - companies list'!B:B,0),MATCH("Inter-Cluster Connectivity",'Input - companies list'!$1:$1,0 ))</f>
        <v>0</v>
      </c>
      <c r="L150" s="11">
        <f t="shared" si="17"/>
        <v>0</v>
      </c>
      <c r="M150" s="11">
        <f t="shared" si="18"/>
        <v>0</v>
      </c>
      <c r="N150" s="11">
        <f t="shared" ca="1" si="19"/>
        <v>0</v>
      </c>
      <c r="O150" s="11">
        <f t="shared" si="20"/>
        <v>0</v>
      </c>
      <c r="P150" s="11">
        <f t="shared" si="21"/>
        <v>0.41500000000000004</v>
      </c>
      <c r="Q150" s="11">
        <f t="shared" si="22"/>
        <v>0</v>
      </c>
      <c r="R150" s="11">
        <f t="shared" ca="1" si="23"/>
        <v>4.1500000000000009E-2</v>
      </c>
    </row>
    <row r="151" spans="1:18" x14ac:dyDescent="0.2">
      <c r="A151" s="14">
        <f t="shared" ca="1" si="16"/>
        <v>435</v>
      </c>
      <c r="B151" t="s">
        <v>2255</v>
      </c>
      <c r="C151" t="str">
        <f>VLOOKUP(B151,'Input - companies list'!B:L,2,FALSE)</f>
        <v>Fibersense Technology Corp.</v>
      </c>
      <c r="D151" t="str">
        <f>VLOOKUP(B151,'Input - companies list'!B:L,11,FALSE)</f>
        <v>Smart Grid, Fiber Networks</v>
      </c>
      <c r="E151" t="str">
        <f>VLOOKUP(B151,'Input - companies list'!B:E,4,FALSE)</f>
        <v>As of December 18, 2002, Fibersense Technology Corp. was acquired by Northrop Grumman Corp. The company is commercializing advanced fiber optic technology for gyroscopes and other sensor products. The company makes solid-state fiber optic rotation sensors which are replacing the existing mechanical gyroscope technology common in present generation guidance and navigational systems. Fibersense products are used in a wide range of applications, from mining equipment to military programs to space. It has sophisticated design, proto type assembly and manufacturing equipment which meet or exceed the industryÂ’s highest standards. FibersenseÂ’s core capabilities are in FOG design, inertial systems design, precision electronics design, precision optical assembly, FOG test, systems integration and inertial system test. Fibersense Technology Corp. is headquartered at Canton, Massachusetts.</v>
      </c>
      <c r="F151" s="1">
        <f>SUMIFS('Input - target event report'!H:H,'Input - target event report'!B:B,B151,'Input - target event report'!D:D, "Private Investment")</f>
        <v>0</v>
      </c>
      <c r="G151" s="6" t="str">
        <f>IF(I151&lt;2, "N/A", (_xlfn.MAXIFS('Input - target event report'!E:E,'Input - target event report'!B:B,B:B,'Input - target event report'!D:D,"Private Investment")-_xlfn.MINIFS('Input - target event report'!E:E,'Input - target event report'!B:B,B:B,'Input - target event report'!D:D,"Private Investment"))/(I151-1))</f>
        <v>N/A</v>
      </c>
      <c r="H151" s="5" t="str">
        <f ca="1">IF(_xlfn.MAXIFS('Input - target event report'!E:E,'Input - target event report'!B:B,B:B,'Input - target event report'!D:D,"Private Investment") = 0, "N/A", TODAY() - _xlfn.MAXIFS('Input - target event report'!E:E,'Input - target event report'!B:B,B:B,'Input - target event report'!D:D,"Private Investment"))</f>
        <v>N/A</v>
      </c>
      <c r="I151" s="6">
        <f>COUNTIFS('Input - target event report'!B:B,B151,'Input - target event report'!D:D, "Private Investment")</f>
        <v>0</v>
      </c>
      <c r="J151">
        <f>INDEX('Input - companies list'!$1:$10000,MATCH(B151,'Input - companies list'!B:B,0),MATCH("Flow",'Input - companies list'!$1:$1,0 ))</f>
        <v>1.51591974287309E-3</v>
      </c>
      <c r="K151">
        <f>INDEX('Input - companies list'!$1:$10000,MATCH(B151,'Input - companies list'!B:B,0),MATCH("Inter-Cluster Connectivity",'Input - companies list'!$1:$1,0 ))</f>
        <v>0</v>
      </c>
      <c r="L151" s="11">
        <f t="shared" si="17"/>
        <v>0</v>
      </c>
      <c r="M151" s="11">
        <f t="shared" si="18"/>
        <v>0</v>
      </c>
      <c r="N151" s="11">
        <f t="shared" ca="1" si="19"/>
        <v>0</v>
      </c>
      <c r="O151" s="11">
        <f t="shared" si="20"/>
        <v>0</v>
      </c>
      <c r="P151" s="11">
        <f t="shared" si="21"/>
        <v>0.41600000000000004</v>
      </c>
      <c r="Q151" s="11">
        <f t="shared" si="22"/>
        <v>0</v>
      </c>
      <c r="R151" s="11">
        <f t="shared" ca="1" si="23"/>
        <v>4.1600000000000005E-2</v>
      </c>
    </row>
    <row r="152" spans="1:18" x14ac:dyDescent="0.2">
      <c r="A152" s="14">
        <f t="shared" ca="1" si="16"/>
        <v>434</v>
      </c>
      <c r="B152" t="s">
        <v>1831</v>
      </c>
      <c r="C152" t="str">
        <f>VLOOKUP(B152,'Input - companies list'!B:L,2,FALSE)</f>
        <v>Real-Time Innovations, Inc.</v>
      </c>
      <c r="D152" t="str">
        <f>VLOOKUP(B152,'Input - companies list'!B:L,11,FALSE)</f>
        <v>Cloud, IoT, Predictive Analytics</v>
      </c>
      <c r="E152" t="str">
        <f>VLOOKUP(B152,'Input - companies list'!B:E,4,FALSE)</f>
        <v>Real-Time Innovations, Inc. provides Internet of Things (IOT) technology solutions worldwide. It offers Connext DDS Professional, a connectivity platform for the industrial Internet of Things; Connext DDS Secure, an off-the-shelf messaging platform for the Industrial Internet of Things; and Connext DDS Micro, a portable and small-footprint real-time messaging solution for resource-constrained devices. The company also provides Connext DDS Cert, a messaging solution for systems; and DDS Toolkit for LabVIEW, a data communication solution for LabVIEW. In addition, it offers feasibility, specification, architecture, design and implementation, integration, deployment, and maintenance and upgrade services. It serves industrial IOT, aerospace and defense, autonomous car, cloud, communications, energy, healthcare, industrial control, trading and betting, transportation, and unmanned vehicles industries. The company has strategic partnerships with Abstract Solutions Ltd., AdaCore, Atego Artisan, Atego Aonix, Brockwell Technologies, Concurrent, Curtiss-Wright Corporation, Emerson Network Power, Esterel Technologies, Green Hills Software, Hewlett-Packard, IBM, Intel, LynuxWorks, Mathworks, Microsoft, National Instruments, Novell, ObjectSecurity, OCI, Oracle, Paremus, Push Technology, QNX, RedHat, re2, Remedy IT, SimVentions, SL, Sparx Systems, StreamBase, Sybase, ThingWorx, Tresys Technology, Verocel, and Wind River. Real-Time Innovations, Inc. was founded in 1991 and is headquartered in Sunnyvale, California.</v>
      </c>
      <c r="F152" s="1">
        <f>SUMIFS('Input - target event report'!H:H,'Input - target event report'!B:B,B152,'Input - target event report'!D:D, "Private Investment")</f>
        <v>0</v>
      </c>
      <c r="G152" s="6" t="str">
        <f>IF(I152&lt;2, "N/A", (_xlfn.MAXIFS('Input - target event report'!E:E,'Input - target event report'!B:B,B:B,'Input - target event report'!D:D,"Private Investment")-_xlfn.MINIFS('Input - target event report'!E:E,'Input - target event report'!B:B,B:B,'Input - target event report'!D:D,"Private Investment"))/(I152-1))</f>
        <v>N/A</v>
      </c>
      <c r="H152" s="5" t="str">
        <f ca="1">IF(_xlfn.MAXIFS('Input - target event report'!E:E,'Input - target event report'!B:B,B:B,'Input - target event report'!D:D,"Private Investment") = 0, "N/A", TODAY() - _xlfn.MAXIFS('Input - target event report'!E:E,'Input - target event report'!B:B,B:B,'Input - target event report'!D:D,"Private Investment"))</f>
        <v>N/A</v>
      </c>
      <c r="I152" s="6">
        <f>COUNTIFS('Input - target event report'!B:B,B152,'Input - target event report'!D:D, "Private Investment")</f>
        <v>0</v>
      </c>
      <c r="J152">
        <f>INDEX('Input - companies list'!$1:$10000,MATCH(B152,'Input - companies list'!B:B,0),MATCH("Flow",'Input - companies list'!$1:$1,0 ))</f>
        <v>1.51232159573903E-3</v>
      </c>
      <c r="K152">
        <f>INDEX('Input - companies list'!$1:$10000,MATCH(B152,'Input - companies list'!B:B,0),MATCH("Inter-Cluster Connectivity",'Input - companies list'!$1:$1,0 ))</f>
        <v>0</v>
      </c>
      <c r="L152" s="11">
        <f t="shared" si="17"/>
        <v>0</v>
      </c>
      <c r="M152" s="11">
        <f t="shared" si="18"/>
        <v>0</v>
      </c>
      <c r="N152" s="11">
        <f t="shared" ca="1" si="19"/>
        <v>0</v>
      </c>
      <c r="O152" s="11">
        <f t="shared" si="20"/>
        <v>0</v>
      </c>
      <c r="P152" s="11">
        <f t="shared" si="21"/>
        <v>0.42100000000000004</v>
      </c>
      <c r="Q152" s="11">
        <f t="shared" si="22"/>
        <v>0</v>
      </c>
      <c r="R152" s="11">
        <f t="shared" ca="1" si="23"/>
        <v>4.2100000000000005E-2</v>
      </c>
    </row>
    <row r="153" spans="1:18" x14ac:dyDescent="0.2">
      <c r="A153" s="14">
        <f t="shared" ca="1" si="16"/>
        <v>433</v>
      </c>
      <c r="B153" t="s">
        <v>3194</v>
      </c>
      <c r="C153" t="str">
        <f>VLOOKUP(B153,'Input - companies list'!B:L,2,FALSE)</f>
        <v>Bearing Service, Inc.</v>
      </c>
      <c r="D153" t="str">
        <f>VLOOKUP(B153,'Input - companies list'!B:L,11,FALSE)</f>
        <v xml:space="preserve">Bearing, Gears, Componentry </v>
      </c>
      <c r="E153" t="str">
        <f>VLOOKUP(B153,'Input - companies list'!B:E,4,FALSE)</f>
        <v>Bearing Service, Inc. engages in the distribution of bearings and power transmission products in the United States and internationally. Its product line includes ball, spherical, precision, miniature, needle, tapered roller/roller, thrust, sleeve, and mounted bearings; power transmission products, such as chains and sprockets, belts and sheaves/pulleys, brakes, chain couplings, clutches, conveyor belting and pulleys, engineered chains, gear couplings and motors, gear racks, grid couplings, idlers, jaw couplings, roller chains, screw conveyors, speed reducers, split taper bushings, tabletop chains, tensioners, timing belts, torque limiters, U-joints, V-belts, and worm gear reducers; linear motion supplies that comprise ball bushings and shafting, profile rails and carriages, ball screws, actuators, bellows, cross rollers, and pillow blocks; seals, which include oil and grease, V-rings, and mechanical/pumps; and accessories comprising mechanical fasteners, chemicals, greases and greasing equipment, tools, lubricants, adhesives, hydraulic jacks and pullers, maintenance kits, solvents, spanner wrenches, springs, threaded rods, locknuts/washers, and lubricators. The company also provides product services, including bearing repair and reclamation; machine tool spindle repair; ball screw repair; and custom machining and machined parts, as well as inventory management, order processing, training, technical/customer support, and minority sourcing services. It serves businesses in various industries, including food and beverage, hydrocarbon processing, chemicals, metals, mining and mineral processing, wind energy, pulp and paper, printing, manufacturing, machine tool, construction, municipalities, and military. The company was founded in 1943 and is based in Livonia, Michigan.</v>
      </c>
      <c r="F153" s="1">
        <f>SUMIFS('Input - target event report'!H:H,'Input - target event report'!B:B,B153,'Input - target event report'!D:D, "Private Investment")</f>
        <v>0</v>
      </c>
      <c r="G153" s="6" t="str">
        <f>IF(I153&lt;2, "N/A", (_xlfn.MAXIFS('Input - target event report'!E:E,'Input - target event report'!B:B,B:B,'Input - target event report'!D:D,"Private Investment")-_xlfn.MINIFS('Input - target event report'!E:E,'Input - target event report'!B:B,B:B,'Input - target event report'!D:D,"Private Investment"))/(I153-1))</f>
        <v>N/A</v>
      </c>
      <c r="H153" s="5" t="str">
        <f ca="1">IF(_xlfn.MAXIFS('Input - target event report'!E:E,'Input - target event report'!B:B,B:B,'Input - target event report'!D:D,"Private Investment") = 0, "N/A", TODAY() - _xlfn.MAXIFS('Input - target event report'!E:E,'Input - target event report'!B:B,B:B,'Input - target event report'!D:D,"Private Investment"))</f>
        <v>N/A</v>
      </c>
      <c r="I153" s="6">
        <f>COUNTIFS('Input - target event report'!B:B,B153,'Input - target event report'!D:D, "Private Investment")</f>
        <v>0</v>
      </c>
      <c r="J153">
        <f>INDEX('Input - companies list'!$1:$10000,MATCH(B153,'Input - companies list'!B:B,0),MATCH("Flow",'Input - companies list'!$1:$1,0 ))</f>
        <v>1.51111316688545E-3</v>
      </c>
      <c r="K153">
        <f>INDEX('Input - companies list'!$1:$10000,MATCH(B153,'Input - companies list'!B:B,0),MATCH("Inter-Cluster Connectivity",'Input - companies list'!$1:$1,0 ))</f>
        <v>0</v>
      </c>
      <c r="L153" s="11">
        <f t="shared" si="17"/>
        <v>0</v>
      </c>
      <c r="M153" s="11">
        <f t="shared" si="18"/>
        <v>0</v>
      </c>
      <c r="N153" s="11">
        <f t="shared" ca="1" si="19"/>
        <v>0</v>
      </c>
      <c r="O153" s="11">
        <f t="shared" si="20"/>
        <v>0</v>
      </c>
      <c r="P153" s="11">
        <f t="shared" si="21"/>
        <v>0.42500000000000004</v>
      </c>
      <c r="Q153" s="11">
        <f t="shared" si="22"/>
        <v>0</v>
      </c>
      <c r="R153" s="11">
        <f t="shared" ca="1" si="23"/>
        <v>4.250000000000001E-2</v>
      </c>
    </row>
    <row r="154" spans="1:18" x14ac:dyDescent="0.2">
      <c r="A154" s="14">
        <f t="shared" ca="1" si="16"/>
        <v>432</v>
      </c>
      <c r="B154" t="s">
        <v>4234</v>
      </c>
      <c r="C154" t="str">
        <f>VLOOKUP(B154,'Input - companies list'!B:L,2,FALSE)</f>
        <v>RARE Holdings Limited</v>
      </c>
      <c r="D154" t="str">
        <f>VLOOKUP(B154,'Input - companies list'!B:L,11,FALSE)</f>
        <v>Remote Monitoring</v>
      </c>
      <c r="E154" t="str">
        <f>VLOOKUP(B154,'Input - companies list'!B:E,4,FALSE)</f>
        <v>RARE Holdings Limited provides integrated fluid conveyance products and services to the energy, water, and chemical industries in South Africa, Zambia, Ghana, Botswana, Angola, Mali, Guinea, and the Democratic Republic of the Congo. It operates through four operating divisions: RARE Trading, RARE Pipeline Services, RARE Water Treatment Technology, and RARE Plastics. The RARE Trading division sells various products, such as steel and plastic pipes, fittings, couplings, and valves to the contractors or end users. It also offers cut-to-length, hot stamping, and colour-coding services to the market. The RARE Pipeline Services division provides pipeline installations and pipelining solutions to the mining and industrial sectors. It also supplies and installs various pipe systems, including steel, HDPE lined spool sections for slurry applications, PVC/PVDF, HDPE pipe installations, and cured in place pipe installations for pipeline rehabilitation, as well as double containment HDPE piping for cyanide applications in gold mining. The RARE Water Treatment Technology division provides services ranging from site investigation to design, manufacture, installation, and after-sales on-site support and service maintenance electrochemical treatment plants. These services include site investigation, feed water characterization, and process design; remote monitoring and control; site service maintenance contracts; and electrode management. The RARE Plastics division manufactures and distributes HDPE pipes and fittings. RARE Holdings Limited was founded in 1975 and is headquartered in Midvaal, South Africa.</v>
      </c>
      <c r="F154" s="1">
        <f>SUMIFS('Input - target event report'!H:H,'Input - target event report'!B:B,B154,'Input - target event report'!D:D, "Private Investment")</f>
        <v>0</v>
      </c>
      <c r="G154" s="6" t="str">
        <f>IF(I154&lt;2, "N/A", (_xlfn.MAXIFS('Input - target event report'!E:E,'Input - target event report'!B:B,B:B,'Input - target event report'!D:D,"Private Investment")-_xlfn.MINIFS('Input - target event report'!E:E,'Input - target event report'!B:B,B:B,'Input - target event report'!D:D,"Private Investment"))/(I154-1))</f>
        <v>N/A</v>
      </c>
      <c r="H154" s="5" t="str">
        <f ca="1">IF(_xlfn.MAXIFS('Input - target event report'!E:E,'Input - target event report'!B:B,B:B,'Input - target event report'!D:D,"Private Investment") = 0, "N/A", TODAY() - _xlfn.MAXIFS('Input - target event report'!E:E,'Input - target event report'!B:B,B:B,'Input - target event report'!D:D,"Private Investment"))</f>
        <v>N/A</v>
      </c>
      <c r="I154" s="6">
        <f>COUNTIFS('Input - target event report'!B:B,B154,'Input - target event report'!D:D, "Private Investment")</f>
        <v>0</v>
      </c>
      <c r="J154">
        <f>INDEX('Input - companies list'!$1:$10000,MATCH(B154,'Input - companies list'!B:B,0),MATCH("Flow",'Input - companies list'!$1:$1,0 ))</f>
        <v>1.5098452446431301E-3</v>
      </c>
      <c r="K154">
        <f>INDEX('Input - companies list'!$1:$10000,MATCH(B154,'Input - companies list'!B:B,0),MATCH("Inter-Cluster Connectivity",'Input - companies list'!$1:$1,0 ))</f>
        <v>0</v>
      </c>
      <c r="L154" s="11">
        <f t="shared" si="17"/>
        <v>0</v>
      </c>
      <c r="M154" s="11">
        <f t="shared" si="18"/>
        <v>0</v>
      </c>
      <c r="N154" s="11">
        <f t="shared" ca="1" si="19"/>
        <v>0</v>
      </c>
      <c r="O154" s="11">
        <f t="shared" si="20"/>
        <v>0</v>
      </c>
      <c r="P154" s="11">
        <f t="shared" si="21"/>
        <v>0.42700000000000005</v>
      </c>
      <c r="Q154" s="11">
        <f t="shared" si="22"/>
        <v>0</v>
      </c>
      <c r="R154" s="11">
        <f t="shared" ca="1" si="23"/>
        <v>4.2700000000000009E-2</v>
      </c>
    </row>
    <row r="155" spans="1:18" x14ac:dyDescent="0.2">
      <c r="A155" s="14">
        <f t="shared" ca="1" si="16"/>
        <v>431</v>
      </c>
      <c r="B155" t="s">
        <v>3995</v>
      </c>
      <c r="C155" t="str">
        <f>VLOOKUP(B155,'Input - companies list'!B:L,2,FALSE)</f>
        <v>Custom Gear &amp; Machine, Inc.</v>
      </c>
      <c r="D155" t="str">
        <f>VLOOKUP(B155,'Input - companies list'!B:L,11,FALSE)</f>
        <v xml:space="preserve">Bearing, Gears, Componentry </v>
      </c>
      <c r="E155" t="str">
        <f>VLOOKUP(B155,'Input - companies list'!B:E,4,FALSE)</f>
        <v>Custom Gear &amp; Machine, Inc. manufactures and supplies gears, splined shafts, and machined parts. It serves agricultural, machine tool, printing, construction, oil, mining, food services, or other industries. The company was incorporated in 1994 and is based in Roscoe, Illinois.</v>
      </c>
      <c r="F155" s="1">
        <f>SUMIFS('Input - target event report'!H:H,'Input - target event report'!B:B,B155,'Input - target event report'!D:D, "Private Investment")</f>
        <v>0</v>
      </c>
      <c r="G155" s="6" t="str">
        <f>IF(I155&lt;2, "N/A", (_xlfn.MAXIFS('Input - target event report'!E:E,'Input - target event report'!B:B,B:B,'Input - target event report'!D:D,"Private Investment")-_xlfn.MINIFS('Input - target event report'!E:E,'Input - target event report'!B:B,B:B,'Input - target event report'!D:D,"Private Investment"))/(I155-1))</f>
        <v>N/A</v>
      </c>
      <c r="H155" s="5" t="str">
        <f ca="1">IF(_xlfn.MAXIFS('Input - target event report'!E:E,'Input - target event report'!B:B,B:B,'Input - target event report'!D:D,"Private Investment") = 0, "N/A", TODAY() - _xlfn.MAXIFS('Input - target event report'!E:E,'Input - target event report'!B:B,B:B,'Input - target event report'!D:D,"Private Investment"))</f>
        <v>N/A</v>
      </c>
      <c r="I155" s="6">
        <f>COUNTIFS('Input - target event report'!B:B,B155,'Input - target event report'!D:D, "Private Investment")</f>
        <v>0</v>
      </c>
      <c r="J155">
        <f>INDEX('Input - companies list'!$1:$10000,MATCH(B155,'Input - companies list'!B:B,0),MATCH("Flow",'Input - companies list'!$1:$1,0 ))</f>
        <v>1.5062848832048E-3</v>
      </c>
      <c r="K155">
        <f>INDEX('Input - companies list'!$1:$10000,MATCH(B155,'Input - companies list'!B:B,0),MATCH("Inter-Cluster Connectivity",'Input - companies list'!$1:$1,0 ))</f>
        <v>0</v>
      </c>
      <c r="L155" s="11">
        <f t="shared" si="17"/>
        <v>0</v>
      </c>
      <c r="M155" s="11">
        <f t="shared" si="18"/>
        <v>0</v>
      </c>
      <c r="N155" s="11">
        <f t="shared" ca="1" si="19"/>
        <v>0</v>
      </c>
      <c r="O155" s="11">
        <f t="shared" si="20"/>
        <v>0</v>
      </c>
      <c r="P155" s="11">
        <f t="shared" si="21"/>
        <v>0.42800000000000005</v>
      </c>
      <c r="Q155" s="11">
        <f t="shared" si="22"/>
        <v>0</v>
      </c>
      <c r="R155" s="11">
        <f t="shared" ca="1" si="23"/>
        <v>4.2800000000000005E-2</v>
      </c>
    </row>
    <row r="156" spans="1:18" x14ac:dyDescent="0.2">
      <c r="A156" s="14">
        <f t="shared" ca="1" si="16"/>
        <v>430</v>
      </c>
      <c r="B156" t="s">
        <v>2595</v>
      </c>
      <c r="C156" t="str">
        <f>VLOOKUP(B156,'Input - companies list'!B:L,2,FALSE)</f>
        <v>Black-I Robotics, Inc.</v>
      </c>
      <c r="D156" t="str">
        <f>VLOOKUP(B156,'Input - companies list'!B:L,11,FALSE)</f>
        <v>Autonomous Vehicles, Artificial Intelligence</v>
      </c>
      <c r="E156" t="str">
        <f>VLOOKUP(B156,'Input - companies list'!B:E,4,FALSE)</f>
        <v>Black-I Robotics, Inc. designs, manufactures, and sells autonomous and semi-autonomous unmanned ground vehicles for military, research, and law enforcement sectors in the United States and internationally. It offers mine rescue robots and electric unmanned ground vehicles. The company was incorporated in 2006 and is based in Tyngsboro, Massachusetts.</v>
      </c>
      <c r="F156" s="1">
        <f>SUMIFS('Input - target event report'!H:H,'Input - target event report'!B:B,B156,'Input - target event report'!D:D, "Private Investment")</f>
        <v>0</v>
      </c>
      <c r="G156" s="6" t="str">
        <f>IF(I156&lt;2, "N/A", (_xlfn.MAXIFS('Input - target event report'!E:E,'Input - target event report'!B:B,B:B,'Input - target event report'!D:D,"Private Investment")-_xlfn.MINIFS('Input - target event report'!E:E,'Input - target event report'!B:B,B:B,'Input - target event report'!D:D,"Private Investment"))/(I156-1))</f>
        <v>N/A</v>
      </c>
      <c r="H156" s="5" t="str">
        <f ca="1">IF(_xlfn.MAXIFS('Input - target event report'!E:E,'Input - target event report'!B:B,B:B,'Input - target event report'!D:D,"Private Investment") = 0, "N/A", TODAY() - _xlfn.MAXIFS('Input - target event report'!E:E,'Input - target event report'!B:B,B:B,'Input - target event report'!D:D,"Private Investment"))</f>
        <v>N/A</v>
      </c>
      <c r="I156" s="6">
        <f>COUNTIFS('Input - target event report'!B:B,B156,'Input - target event report'!D:D, "Private Investment")</f>
        <v>0</v>
      </c>
      <c r="J156">
        <f>INDEX('Input - companies list'!$1:$10000,MATCH(B156,'Input - companies list'!B:B,0),MATCH("Flow",'Input - companies list'!$1:$1,0 ))</f>
        <v>1.5057049025025001E-3</v>
      </c>
      <c r="K156">
        <f>INDEX('Input - companies list'!$1:$10000,MATCH(B156,'Input - companies list'!B:B,0),MATCH("Inter-Cluster Connectivity",'Input - companies list'!$1:$1,0 ))</f>
        <v>0</v>
      </c>
      <c r="L156" s="11">
        <f t="shared" si="17"/>
        <v>0</v>
      </c>
      <c r="M156" s="11">
        <f t="shared" si="18"/>
        <v>0</v>
      </c>
      <c r="N156" s="11">
        <f t="shared" ca="1" si="19"/>
        <v>0</v>
      </c>
      <c r="O156" s="11">
        <f t="shared" si="20"/>
        <v>0</v>
      </c>
      <c r="P156" s="11">
        <f t="shared" si="21"/>
        <v>0.43200000000000005</v>
      </c>
      <c r="Q156" s="11">
        <f t="shared" si="22"/>
        <v>0</v>
      </c>
      <c r="R156" s="11">
        <f t="shared" ca="1" si="23"/>
        <v>4.3200000000000009E-2</v>
      </c>
    </row>
    <row r="157" spans="1:18" x14ac:dyDescent="0.2">
      <c r="A157" s="14">
        <f t="shared" ca="1" si="16"/>
        <v>429</v>
      </c>
      <c r="B157" t="s">
        <v>3708</v>
      </c>
      <c r="C157" t="str">
        <f>VLOOKUP(B157,'Input - companies list'!B:L,2,FALSE)</f>
        <v>Nord-Lock International AB</v>
      </c>
      <c r="D157" t="str">
        <f>VLOOKUP(B157,'Input - companies list'!B:L,11,FALSE)</f>
        <v>Cloud, IoT, Predictive Analytics</v>
      </c>
      <c r="E157" t="str">
        <f>VLOOKUP(B157,'Input - companies list'!B:E,4,FALSE)</f>
        <v>Nord-Lock International AB designs and manufactures bolting solutions. The company offers various wedge-locking solutions, such as washers, wheel nuts, combi bolts, and custom solutions; multifunctional wedge-locking solutions; multi-jackbolt tensioners, including nut-style tensioners, bolt-style tensioners, flexnuts, and pre-designed solutions and specials; and various expansion bolting products for blind hole and through the hole applications. It also provides performance services, such as sourcing, design/production, and aftermarket services; technical support; and E-learning services. The company serves construction and bridge building, forestry and agriculture, forging and other presses, machine building, manufacturing and processing, mining and quarrying, oil and gas, power generation/energy, railway, industrial vehicles, processing, vehicles, shipbuilding and marine, steel, transportation, and miscellaneous industries. It offers its products through a network of sales partners and authorized distributors in Sweden and internationally. Nord-Lock International AB was founded in 1982 and is based in Gothenburg, Sweden. It has production facilities in Sweden, Switzerland, and North America.</v>
      </c>
      <c r="F157" s="1">
        <f>SUMIFS('Input - target event report'!H:H,'Input - target event report'!B:B,B157,'Input - target event report'!D:D, "Private Investment")</f>
        <v>0</v>
      </c>
      <c r="G157" s="6" t="str">
        <f>IF(I157&lt;2, "N/A", (_xlfn.MAXIFS('Input - target event report'!E:E,'Input - target event report'!B:B,B:B,'Input - target event report'!D:D,"Private Investment")-_xlfn.MINIFS('Input - target event report'!E:E,'Input - target event report'!B:B,B:B,'Input - target event report'!D:D,"Private Investment"))/(I157-1))</f>
        <v>N/A</v>
      </c>
      <c r="H157" s="5" t="str">
        <f ca="1">IF(_xlfn.MAXIFS('Input - target event report'!E:E,'Input - target event report'!B:B,B:B,'Input - target event report'!D:D,"Private Investment") = 0, "N/A", TODAY() - _xlfn.MAXIFS('Input - target event report'!E:E,'Input - target event report'!B:B,B:B,'Input - target event report'!D:D,"Private Investment"))</f>
        <v>N/A</v>
      </c>
      <c r="I157" s="6">
        <f>COUNTIFS('Input - target event report'!B:B,B157,'Input - target event report'!D:D, "Private Investment")</f>
        <v>0</v>
      </c>
      <c r="J157">
        <f>INDEX('Input - companies list'!$1:$10000,MATCH(B157,'Input - companies list'!B:B,0),MATCH("Flow",'Input - companies list'!$1:$1,0 ))</f>
        <v>1.50175361477054E-3</v>
      </c>
      <c r="K157">
        <f>INDEX('Input - companies list'!$1:$10000,MATCH(B157,'Input - companies list'!B:B,0),MATCH("Inter-Cluster Connectivity",'Input - companies list'!$1:$1,0 ))</f>
        <v>0</v>
      </c>
      <c r="L157" s="11">
        <f t="shared" si="17"/>
        <v>0</v>
      </c>
      <c r="M157" s="11">
        <f t="shared" si="18"/>
        <v>0</v>
      </c>
      <c r="N157" s="11">
        <f t="shared" ca="1" si="19"/>
        <v>0</v>
      </c>
      <c r="O157" s="11">
        <f t="shared" si="20"/>
        <v>0</v>
      </c>
      <c r="P157" s="11">
        <f t="shared" si="21"/>
        <v>0.44199999999999995</v>
      </c>
      <c r="Q157" s="11">
        <f t="shared" si="22"/>
        <v>0</v>
      </c>
      <c r="R157" s="11">
        <f t="shared" ca="1" si="23"/>
        <v>4.4199999999999996E-2</v>
      </c>
    </row>
    <row r="158" spans="1:18" x14ac:dyDescent="0.2">
      <c r="A158" s="14">
        <f t="shared" ca="1" si="16"/>
        <v>428</v>
      </c>
      <c r="B158" t="s">
        <v>3510</v>
      </c>
      <c r="C158" t="str">
        <f>VLOOKUP(B158,'Input - companies list'!B:L,2,FALSE)</f>
        <v>Wawasan TKH Holdings Berhad</v>
      </c>
      <c r="D158" t="str">
        <f>VLOOKUP(B158,'Input - companies list'!B:L,11,FALSE)</f>
        <v>Advanced Materials &amp; Coatings</v>
      </c>
      <c r="E158" t="str">
        <f>VLOOKUP(B158,'Input - companies list'!B:E,4,FALSE)</f>
        <v>Wawasan TKH Holdings Berhad, an investment holding company, which through its subsidiaries engages in the manufacture and trading of disposable foodwares in Malaysia and internationally. The company operates through three segments: Investment Holding, Manufacturing Disposable Foodwares, and Mining. Its products comprise starch based biodegradable and bio-based products, and additive based foam and plastic products. Wawasan TKH Holdings Berhad also engages in the mining, production, and sale of refined kaolin. The company was formerly known as Greatpac Holdings Berhad and changed its name to Wawasan TKH Holdings Berhad in May 2006. Wawasan TKH Holdings Berhad was incorporated in 2001 and is based in Petaling Jaya, Malaysia. As on July 11, 2014, Wawasan TKH Holdings Berhad operates as a subsidiary of Wawasan TKH Sdn. Bhd.</v>
      </c>
      <c r="F158" s="1">
        <f>SUMIFS('Input - target event report'!H:H,'Input - target event report'!B:B,B158,'Input - target event report'!D:D, "Private Investment")</f>
        <v>0</v>
      </c>
      <c r="G158" s="6" t="str">
        <f>IF(I158&lt;2, "N/A", (_xlfn.MAXIFS('Input - target event report'!E:E,'Input - target event report'!B:B,B:B,'Input - target event report'!D:D,"Private Investment")-_xlfn.MINIFS('Input - target event report'!E:E,'Input - target event report'!B:B,B:B,'Input - target event report'!D:D,"Private Investment"))/(I158-1))</f>
        <v>N/A</v>
      </c>
      <c r="H158" s="5" t="str">
        <f ca="1">IF(_xlfn.MAXIFS('Input - target event report'!E:E,'Input - target event report'!B:B,B:B,'Input - target event report'!D:D,"Private Investment") = 0, "N/A", TODAY() - _xlfn.MAXIFS('Input - target event report'!E:E,'Input - target event report'!B:B,B:B,'Input - target event report'!D:D,"Private Investment"))</f>
        <v>N/A</v>
      </c>
      <c r="I158" s="6">
        <f>COUNTIFS('Input - target event report'!B:B,B158,'Input - target event report'!D:D, "Private Investment")</f>
        <v>0</v>
      </c>
      <c r="J158">
        <f>INDEX('Input - companies list'!$1:$10000,MATCH(B158,'Input - companies list'!B:B,0),MATCH("Flow",'Input - companies list'!$1:$1,0 ))</f>
        <v>1.49355637179405E-3</v>
      </c>
      <c r="K158">
        <f>INDEX('Input - companies list'!$1:$10000,MATCH(B158,'Input - companies list'!B:B,0),MATCH("Inter-Cluster Connectivity",'Input - companies list'!$1:$1,0 ))</f>
        <v>0</v>
      </c>
      <c r="L158" s="11">
        <f t="shared" si="17"/>
        <v>0</v>
      </c>
      <c r="M158" s="11">
        <f t="shared" si="18"/>
        <v>0</v>
      </c>
      <c r="N158" s="11">
        <f t="shared" ca="1" si="19"/>
        <v>0</v>
      </c>
      <c r="O158" s="11">
        <f t="shared" si="20"/>
        <v>0</v>
      </c>
      <c r="P158" s="11">
        <f t="shared" si="21"/>
        <v>0.44899999999999995</v>
      </c>
      <c r="Q158" s="11">
        <f t="shared" si="22"/>
        <v>0</v>
      </c>
      <c r="R158" s="11">
        <f t="shared" ca="1" si="23"/>
        <v>4.4899999999999995E-2</v>
      </c>
    </row>
    <row r="159" spans="1:18" x14ac:dyDescent="0.2">
      <c r="A159" s="14">
        <f t="shared" ca="1" si="16"/>
        <v>427</v>
      </c>
      <c r="B159" t="s">
        <v>3276</v>
      </c>
      <c r="C159" t="str">
        <f>VLOOKUP(B159,'Input - companies list'!B:L,2,FALSE)</f>
        <v>Helicopter Applicators, Inc.</v>
      </c>
      <c r="D159" t="str">
        <f>VLOOKUP(B159,'Input - companies list'!B:L,11,FALSE)</f>
        <v>Geological Surveying, Remote Sensing</v>
      </c>
      <c r="E159" t="str">
        <f>VLOOKUP(B159,'Input - companies list'!B:E,4,FALSE)</f>
        <v>Helicopter Applicators, Inc. owns and operates aircraft for utility applications. The company offers services, such as infrared surveys, aerial video, hyperspectral surveys, agricultural spraying, right-of-way surveys and spraying, gypsy moth control, mosquito and black fly control, dry seeding and fertilizer, forestry fertilizing/seeding/spraying, hydro seeding, and aquatic herbicide applications. Its aircraft is also used for various applications, such as wild life surveys; fire protection with bambi buckets and heli-torches; exploration services; long line work; film/photo missions; roof-top moisture surveys; vegetation surveys; forest health assessments; remote sensing; high voltage electrical, transmission line, pipeline and power line monitoring, geological and mineral, geothermal survey, animal count, steam line inspection, and search and rescue applications; environmental impact surveys, including pollution monitoring, point source detection, illegal dumping, and runoff; and aerial surveillance, river and levy monitoring, highway and bridge monitoring, golf course flyovers, documentation and mapping applications, electronic news gathering, vegetation management, sporting events, and construction progression monitoring. Helicopter Applicators, Inc. was founded in 1974 and is based in Gettysburg, Pennsylvania with satellite facilities in Delaware, Mississippi, and Florida.</v>
      </c>
      <c r="F159" s="1">
        <f>SUMIFS('Input - target event report'!H:H,'Input - target event report'!B:B,B159,'Input - target event report'!D:D, "Private Investment")</f>
        <v>0</v>
      </c>
      <c r="G159" s="6" t="str">
        <f>IF(I159&lt;2, "N/A", (_xlfn.MAXIFS('Input - target event report'!E:E,'Input - target event report'!B:B,B:B,'Input - target event report'!D:D,"Private Investment")-_xlfn.MINIFS('Input - target event report'!E:E,'Input - target event report'!B:B,B:B,'Input - target event report'!D:D,"Private Investment"))/(I159-1))</f>
        <v>N/A</v>
      </c>
      <c r="H159" s="5" t="str">
        <f ca="1">IF(_xlfn.MAXIFS('Input - target event report'!E:E,'Input - target event report'!B:B,B:B,'Input - target event report'!D:D,"Private Investment") = 0, "N/A", TODAY() - _xlfn.MAXIFS('Input - target event report'!E:E,'Input - target event report'!B:B,B:B,'Input - target event report'!D:D,"Private Investment"))</f>
        <v>N/A</v>
      </c>
      <c r="I159" s="6">
        <f>COUNTIFS('Input - target event report'!B:B,B159,'Input - target event report'!D:D, "Private Investment")</f>
        <v>0</v>
      </c>
      <c r="J159">
        <f>INDEX('Input - companies list'!$1:$10000,MATCH(B159,'Input - companies list'!B:B,0),MATCH("Flow",'Input - companies list'!$1:$1,0 ))</f>
        <v>1.48880064128026E-3</v>
      </c>
      <c r="K159">
        <f>INDEX('Input - companies list'!$1:$10000,MATCH(B159,'Input - companies list'!B:B,0),MATCH("Inter-Cluster Connectivity",'Input - companies list'!$1:$1,0 ))</f>
        <v>0</v>
      </c>
      <c r="L159" s="11">
        <f t="shared" si="17"/>
        <v>0</v>
      </c>
      <c r="M159" s="11">
        <f t="shared" si="18"/>
        <v>0</v>
      </c>
      <c r="N159" s="11">
        <f t="shared" ca="1" si="19"/>
        <v>0</v>
      </c>
      <c r="O159" s="11">
        <f t="shared" si="20"/>
        <v>0</v>
      </c>
      <c r="P159" s="11">
        <f t="shared" si="21"/>
        <v>0.45199999999999996</v>
      </c>
      <c r="Q159" s="11">
        <f t="shared" si="22"/>
        <v>0</v>
      </c>
      <c r="R159" s="11">
        <f t="shared" ca="1" si="23"/>
        <v>4.5199999999999997E-2</v>
      </c>
    </row>
    <row r="160" spans="1:18" x14ac:dyDescent="0.2">
      <c r="A160" s="14">
        <f t="shared" ca="1" si="16"/>
        <v>426</v>
      </c>
      <c r="B160" t="s">
        <v>1232</v>
      </c>
      <c r="C160" t="str">
        <f>VLOOKUP(B160,'Input - companies list'!B:L,2,FALSE)</f>
        <v>BACTEC International Limited</v>
      </c>
      <c r="D160" t="str">
        <f>VLOOKUP(B160,'Input - companies list'!B:L,11,FALSE)</f>
        <v>Geological Surveying, Remote Sensing</v>
      </c>
      <c r="E160" t="str">
        <f>VLOOKUP(B160,'Input - companies list'!B:E,4,FALSE)</f>
        <v>BACTEC International Limited, an explosive ordnance disposal and landmine clearance company, provides unexploded ordnance (UXO), landmine clearance, and bomb disposal services. It offers mine action-landmine clearance and detection services, such as landmine detection, project management support, manual clearance teams, mine detection dog teams, and mechanical systems; and consulting, QA/QC, and mine action/EOD survey solutions. The company also provides UXO services, including investigation, disposal, and certification; consultancy; desk top threat and risk assessment; site support; and surveys. In addition, it offers site investigation services, which include cone penetrometer, geotechnical drilling, and geophysical survey; geophysical technologies, including digital and analogue for the location of buried UXO; and geophysical surveys for mineral, archaeological, and environmental targets. Further, the company provides marine services and underwater explosive ordnance surveys, which include multi sensor, single sensor, and ROV surveys; target investigation services, such as diver and mechanical investigations; and marine magnetometer surveys for various applications, including UXO survey in water areas, archaeological prospection in water, and location of metallic targets on the seabed. Furthermore, it offers various training services, such as capacity and training development, training development and delivery, and training skill sets. The company serves governments; specialist units of the MoD, the UN, EC, DFID, and NATO; multi nationals, including the oil, gas, and construction industries; organizations and companies in the United Kingdom and internationally. BACTEC International Limited was founded in 1991 and is based in Dartford, United Kingdom with offices in Australia, Cambodia, Iraq, Lao PDR, and Mozambique. As of August 12, 2011, BACTEC International Limited operates as a subsidiary of Area Clearance Services Group GmbH.</v>
      </c>
      <c r="F160" s="1">
        <f>SUMIFS('Input - target event report'!H:H,'Input - target event report'!B:B,B160,'Input - target event report'!D:D, "Private Investment")</f>
        <v>0</v>
      </c>
      <c r="G160" s="6" t="str">
        <f>IF(I160&lt;2, "N/A", (_xlfn.MAXIFS('Input - target event report'!E:E,'Input - target event report'!B:B,B:B,'Input - target event report'!D:D,"Private Investment")-_xlfn.MINIFS('Input - target event report'!E:E,'Input - target event report'!B:B,B:B,'Input - target event report'!D:D,"Private Investment"))/(I160-1))</f>
        <v>N/A</v>
      </c>
      <c r="H160" s="5" t="str">
        <f ca="1">IF(_xlfn.MAXIFS('Input - target event report'!E:E,'Input - target event report'!B:B,B:B,'Input - target event report'!D:D,"Private Investment") = 0, "N/A", TODAY() - _xlfn.MAXIFS('Input - target event report'!E:E,'Input - target event report'!B:B,B:B,'Input - target event report'!D:D,"Private Investment"))</f>
        <v>N/A</v>
      </c>
      <c r="I160" s="6">
        <f>COUNTIFS('Input - target event report'!B:B,B160,'Input - target event report'!D:D, "Private Investment")</f>
        <v>0</v>
      </c>
      <c r="J160">
        <f>INDEX('Input - companies list'!$1:$10000,MATCH(B160,'Input - companies list'!B:B,0),MATCH("Flow",'Input - companies list'!$1:$1,0 ))</f>
        <v>1.48580325302792E-3</v>
      </c>
      <c r="K160">
        <f>INDEX('Input - companies list'!$1:$10000,MATCH(B160,'Input - companies list'!B:B,0),MATCH("Inter-Cluster Connectivity",'Input - companies list'!$1:$1,0 ))</f>
        <v>0</v>
      </c>
      <c r="L160" s="11">
        <f t="shared" si="17"/>
        <v>0</v>
      </c>
      <c r="M160" s="11">
        <f t="shared" si="18"/>
        <v>0</v>
      </c>
      <c r="N160" s="11">
        <f t="shared" ca="1" si="19"/>
        <v>0</v>
      </c>
      <c r="O160" s="11">
        <f t="shared" si="20"/>
        <v>0</v>
      </c>
      <c r="P160" s="11">
        <f t="shared" si="21"/>
        <v>0.45599999999999996</v>
      </c>
      <c r="Q160" s="11">
        <f t="shared" si="22"/>
        <v>0</v>
      </c>
      <c r="R160" s="11">
        <f t="shared" ca="1" si="23"/>
        <v>4.5600000000000002E-2</v>
      </c>
    </row>
    <row r="161" spans="1:18" x14ac:dyDescent="0.2">
      <c r="A161" s="14">
        <f t="shared" ca="1" si="16"/>
        <v>425</v>
      </c>
      <c r="B161" t="s">
        <v>4092</v>
      </c>
      <c r="C161" t="str">
        <f>VLOOKUP(B161,'Input - companies list'!B:L,2,FALSE)</f>
        <v>Epic Energy Australia Pty Limited</v>
      </c>
      <c r="D161" t="str">
        <f>VLOOKUP(B161,'Input - companies list'!B:L,11,FALSE)</f>
        <v>Smart Grid, Fiber Networks</v>
      </c>
      <c r="E161" t="str">
        <f>VLOOKUP(B161,'Input - companies list'!B:E,4,FALSE)</f>
        <v>Epic Energy Australia Pty Limited owns and operates gas pipeline networks in Australia. The companyÂ’s services include gas and petroleum pipeline management, operation, and maintenance; pipeline engineering audits; gas engine (piston and turbine) maintenance; provision and maintenance of gas gathering and processing; corrosion assessment, repair, and management; intelligent pigging program management and operation; and remote equipment monitoring and control. It serves end use gas transportation customers, such as load electricity generators, energy retailers and gas producers, industrial and mining customers, gas distribution companies, and industrial gas users. Epic Energy Australia Pty Limited was formerly known as Tenneco Energy Australia Pty. Ltd. and changed its name to Epic Energy Australia Pty Limited in December 1996. The company was founded in 1994 and is based in Melbourne, Australia. Epic Energy Australia Pty Limited operates as a subsidiary of Epic Energy Holdings Pty Limited.</v>
      </c>
      <c r="F161" s="1">
        <f>SUMIFS('Input - target event report'!H:H,'Input - target event report'!B:B,B161,'Input - target event report'!D:D, "Private Investment")</f>
        <v>0</v>
      </c>
      <c r="G161" s="6" t="str">
        <f>IF(I161&lt;2, "N/A", (_xlfn.MAXIFS('Input - target event report'!E:E,'Input - target event report'!B:B,B:B,'Input - target event report'!D:D,"Private Investment")-_xlfn.MINIFS('Input - target event report'!E:E,'Input - target event report'!B:B,B:B,'Input - target event report'!D:D,"Private Investment"))/(I161-1))</f>
        <v>N/A</v>
      </c>
      <c r="H161" s="5" t="str">
        <f ca="1">IF(_xlfn.MAXIFS('Input - target event report'!E:E,'Input - target event report'!B:B,B:B,'Input - target event report'!D:D,"Private Investment") = 0, "N/A", TODAY() - _xlfn.MAXIFS('Input - target event report'!E:E,'Input - target event report'!B:B,B:B,'Input - target event report'!D:D,"Private Investment"))</f>
        <v>N/A</v>
      </c>
      <c r="I161" s="6">
        <f>COUNTIFS('Input - target event report'!B:B,B161,'Input - target event report'!D:D, "Private Investment")</f>
        <v>0</v>
      </c>
      <c r="J161">
        <f>INDEX('Input - companies list'!$1:$10000,MATCH(B161,'Input - companies list'!B:B,0),MATCH("Flow",'Input - companies list'!$1:$1,0 ))</f>
        <v>1.48356541389514E-3</v>
      </c>
      <c r="K161">
        <f>INDEX('Input - companies list'!$1:$10000,MATCH(B161,'Input - companies list'!B:B,0),MATCH("Inter-Cluster Connectivity",'Input - companies list'!$1:$1,0 ))</f>
        <v>0</v>
      </c>
      <c r="L161" s="11">
        <f t="shared" si="17"/>
        <v>0</v>
      </c>
      <c r="M161" s="11">
        <f t="shared" si="18"/>
        <v>0</v>
      </c>
      <c r="N161" s="11">
        <f t="shared" ca="1" si="19"/>
        <v>0</v>
      </c>
      <c r="O161" s="11">
        <f t="shared" si="20"/>
        <v>0</v>
      </c>
      <c r="P161" s="11">
        <f t="shared" si="21"/>
        <v>0.45899999999999996</v>
      </c>
      <c r="Q161" s="11">
        <f t="shared" si="22"/>
        <v>0</v>
      </c>
      <c r="R161" s="11">
        <f t="shared" ca="1" si="23"/>
        <v>4.5899999999999996E-2</v>
      </c>
    </row>
    <row r="162" spans="1:18" x14ac:dyDescent="0.2">
      <c r="A162" s="14">
        <f t="shared" ca="1" si="16"/>
        <v>424</v>
      </c>
      <c r="B162" t="s">
        <v>3562</v>
      </c>
      <c r="C162" t="str">
        <f>VLOOKUP(B162,'Input - companies list'!B:L,2,FALSE)</f>
        <v>General Research Institute for Nonferrous Metals</v>
      </c>
      <c r="D162" t="str">
        <f>VLOOKUP(B162,'Input - companies list'!B:L,11,FALSE)</f>
        <v>Advanced Materials &amp; Coatings</v>
      </c>
      <c r="E162" t="str">
        <f>VLOOKUP(B162,'Input - companies list'!B:E,4,FALSE)</f>
        <v>General Research Institute for Nonferrous Metals provides research and development of nonferrous metals. It offers microelectronic and photoelectronic materials and optical evaporation materials; rare earth materials, such as rare earth metals, alloys and targets, luminescent materials, and magnets materials; special alloy powder and powder metallurgy materials; corrosion control products; and sacrificial anodes. The company also provides research and development services in various areas, such as rare and precious metals materials, energy technology and materials, superconductor materials, nano technology and materials, infrared optical materials, nonferrous metals processing technology, advanced mineral processing and metallurgy, nonferrous metal composites, and materials analysis and testing. In addition, it offers mechanical and electrical equipment development services, such as researching, designing, manufacturing, and furnishing broilers(chicken) slaughtering, duck(goose) slaughtering, and rabbit processing machines, as well as poultry further processing products, such as automatic temperature control cookers, ovens, and fryers. The company was founded in 1952 and is based in Beijing, China.</v>
      </c>
      <c r="F162" s="1">
        <f>SUMIFS('Input - target event report'!H:H,'Input - target event report'!B:B,B162,'Input - target event report'!D:D, "Private Investment")</f>
        <v>0</v>
      </c>
      <c r="G162" s="6" t="str">
        <f>IF(I162&lt;2, "N/A", (_xlfn.MAXIFS('Input - target event report'!E:E,'Input - target event report'!B:B,B:B,'Input - target event report'!D:D,"Private Investment")-_xlfn.MINIFS('Input - target event report'!E:E,'Input - target event report'!B:B,B:B,'Input - target event report'!D:D,"Private Investment"))/(I162-1))</f>
        <v>N/A</v>
      </c>
      <c r="H162" s="5" t="str">
        <f ca="1">IF(_xlfn.MAXIFS('Input - target event report'!E:E,'Input - target event report'!B:B,B:B,'Input - target event report'!D:D,"Private Investment") = 0, "N/A", TODAY() - _xlfn.MAXIFS('Input - target event report'!E:E,'Input - target event report'!B:B,B:B,'Input - target event report'!D:D,"Private Investment"))</f>
        <v>N/A</v>
      </c>
      <c r="I162" s="6">
        <f>COUNTIFS('Input - target event report'!B:B,B162,'Input - target event report'!D:D, "Private Investment")</f>
        <v>0</v>
      </c>
      <c r="J162">
        <f>INDEX('Input - companies list'!$1:$10000,MATCH(B162,'Input - companies list'!B:B,0),MATCH("Flow",'Input - companies list'!$1:$1,0 ))</f>
        <v>1.48236758000605E-3</v>
      </c>
      <c r="K162">
        <f>INDEX('Input - companies list'!$1:$10000,MATCH(B162,'Input - companies list'!B:B,0),MATCH("Inter-Cluster Connectivity",'Input - companies list'!$1:$1,0 ))</f>
        <v>0</v>
      </c>
      <c r="L162" s="11">
        <f t="shared" si="17"/>
        <v>0</v>
      </c>
      <c r="M162" s="11">
        <f t="shared" si="18"/>
        <v>0</v>
      </c>
      <c r="N162" s="11">
        <f t="shared" ca="1" si="19"/>
        <v>0</v>
      </c>
      <c r="O162" s="11">
        <f t="shared" si="20"/>
        <v>0</v>
      </c>
      <c r="P162" s="11">
        <f t="shared" si="21"/>
        <v>0.46099999999999997</v>
      </c>
      <c r="Q162" s="11">
        <f t="shared" si="22"/>
        <v>0</v>
      </c>
      <c r="R162" s="11">
        <f t="shared" ca="1" si="23"/>
        <v>4.6100000000000002E-2</v>
      </c>
    </row>
    <row r="163" spans="1:18" x14ac:dyDescent="0.2">
      <c r="A163" s="14">
        <f t="shared" ca="1" si="16"/>
        <v>423</v>
      </c>
      <c r="B163" t="s">
        <v>652</v>
      </c>
      <c r="C163" t="str">
        <f>VLOOKUP(B163,'Input - companies list'!B:L,2,FALSE)</f>
        <v>OCTIEF ACT Pty Ltd.</v>
      </c>
      <c r="D163" t="str">
        <f>VLOOKUP(B163,'Input - companies list'!B:L,11,FALSE)</f>
        <v>Geological Surveying, Remote Sensing</v>
      </c>
      <c r="E163" t="str">
        <f>VLOOKUP(B163,'Input - companies list'!B:E,4,FALSE)</f>
        <v>AAC Environmental Pty Ltd. provides asbestos and environmental consulting services in the greater Canberra area and surrounding regions of New South Wales. The company specializes in various facets of asbestos consulting, project management, and environmental assessments. It offers Class A asbestos assessor services; asbestos removal project management; contaminated land remediation; asbestos laboratory services specializing in various forms of asbestos analysis, including sample identification and air monitoring; asbestos building surveys; and asbestos encapsulation. The company also provides environmental services that focus on assessing and monitoring various aspects of built and natural environments, including development remediation action plans; indoor air quality assessments; occupational exposure assessments; inhalable, respirable, or nuisance dust assessments; water sampling; noise monitoring and recommendations; soil sampling; and validation sampling and analysis. In addition, it offers training services to identify and report asbestos materials and/or products, as well as to remove friable and non-friable asbestos. The company was incorporated in 2004 and is based in Queanbeyan East, Australia. OCTIEF ACT Pty Ltd was formerly known as AAC Environmental Pty Ltd due to the acquisition of AAC Environmental Pty Ltd by HRL Holdings Limited name of AAC Environmental Pty Ltd was changed. As of September 30, 2015, OCTIEF ACT Pty Ltd. operates as a subsidiary of HRL Holdings Limited._x000D__x000D_</v>
      </c>
      <c r="F163" s="1">
        <f>SUMIFS('Input - target event report'!H:H,'Input - target event report'!B:B,B163,'Input - target event report'!D:D, "Private Investment")</f>
        <v>0</v>
      </c>
      <c r="G163" s="6" t="str">
        <f>IF(I163&lt;2, "N/A", (_xlfn.MAXIFS('Input - target event report'!E:E,'Input - target event report'!B:B,B:B,'Input - target event report'!D:D,"Private Investment")-_xlfn.MINIFS('Input - target event report'!E:E,'Input - target event report'!B:B,B:B,'Input - target event report'!D:D,"Private Investment"))/(I163-1))</f>
        <v>N/A</v>
      </c>
      <c r="H163" s="5" t="str">
        <f ca="1">IF(_xlfn.MAXIFS('Input - target event report'!E:E,'Input - target event report'!B:B,B:B,'Input - target event report'!D:D,"Private Investment") = 0, "N/A", TODAY() - _xlfn.MAXIFS('Input - target event report'!E:E,'Input - target event report'!B:B,B:B,'Input - target event report'!D:D,"Private Investment"))</f>
        <v>N/A</v>
      </c>
      <c r="I163" s="6">
        <f>COUNTIFS('Input - target event report'!B:B,B163,'Input - target event report'!D:D, "Private Investment")</f>
        <v>0</v>
      </c>
      <c r="J163">
        <f>INDEX('Input - companies list'!$1:$10000,MATCH(B163,'Input - companies list'!B:B,0),MATCH("Flow",'Input - companies list'!$1:$1,0 ))</f>
        <v>1.4729351409929999E-3</v>
      </c>
      <c r="K163">
        <f>INDEX('Input - companies list'!$1:$10000,MATCH(B163,'Input - companies list'!B:B,0),MATCH("Inter-Cluster Connectivity",'Input - companies list'!$1:$1,0 ))</f>
        <v>0</v>
      </c>
      <c r="L163" s="11">
        <f t="shared" si="17"/>
        <v>0</v>
      </c>
      <c r="M163" s="11">
        <f t="shared" si="18"/>
        <v>0</v>
      </c>
      <c r="N163" s="11">
        <f t="shared" ca="1" si="19"/>
        <v>0</v>
      </c>
      <c r="O163" s="11">
        <f t="shared" si="20"/>
        <v>0</v>
      </c>
      <c r="P163" s="11">
        <f t="shared" si="21"/>
        <v>0.46599999999999997</v>
      </c>
      <c r="Q163" s="11">
        <f t="shared" si="22"/>
        <v>0</v>
      </c>
      <c r="R163" s="11">
        <f t="shared" ca="1" si="23"/>
        <v>4.6600000000000003E-2</v>
      </c>
    </row>
    <row r="164" spans="1:18" x14ac:dyDescent="0.2">
      <c r="A164" s="14">
        <f t="shared" ca="1" si="16"/>
        <v>422</v>
      </c>
      <c r="B164" t="s">
        <v>3694</v>
      </c>
      <c r="C164" t="str">
        <f>VLOOKUP(B164,'Input - companies list'!B:L,2,FALSE)</f>
        <v>Neill And Gunter Limited</v>
      </c>
      <c r="D164" t="str">
        <f>VLOOKUP(B164,'Input - companies list'!B:L,11,FALSE)</f>
        <v>Remote Monitoring</v>
      </c>
      <c r="E164" t="str">
        <f>VLOOKUP(B164,'Input - companies list'!B:E,4,FALSE)</f>
        <v>As of October 19, 2007, Neill And Gunter Limited was acquired by Stantec Inc. Neill And Gunter Limited operates as a consulting and engineering company. It specializes in areas, such as civil/structural, mechanical, electrical, instrumentation, integrated process control and automation, process engineering, project management, construction management, commissioning, and specialties and new technologies. The company offers engineering, procurement, and construction management (EPCM) services; and industrial information technology (IT) and data management services, automation and process control, energy management, SCADA and remote monitoring, process simulation and modelling, and asset management. It serves sectors, such as power and utilities, pulp and paper, oil and gas, wood products, environmental, transportation, manufacturing and industrial, mining and mineral processing, engineering services for architects, government, and biotechnology, as well as food, beverage, and brewing. The company was founded in 1964 and is based in Fredericton, Canada.</v>
      </c>
      <c r="F164" s="1">
        <f>SUMIFS('Input - target event report'!H:H,'Input - target event report'!B:B,B164,'Input - target event report'!D:D, "Private Investment")</f>
        <v>0</v>
      </c>
      <c r="G164" s="6" t="str">
        <f>IF(I164&lt;2, "N/A", (_xlfn.MAXIFS('Input - target event report'!E:E,'Input - target event report'!B:B,B:B,'Input - target event report'!D:D,"Private Investment")-_xlfn.MINIFS('Input - target event report'!E:E,'Input - target event report'!B:B,B:B,'Input - target event report'!D:D,"Private Investment"))/(I164-1))</f>
        <v>N/A</v>
      </c>
      <c r="H164" s="5" t="str">
        <f ca="1">IF(_xlfn.MAXIFS('Input - target event report'!E:E,'Input - target event report'!B:B,B:B,'Input - target event report'!D:D,"Private Investment") = 0, "N/A", TODAY() - _xlfn.MAXIFS('Input - target event report'!E:E,'Input - target event report'!B:B,B:B,'Input - target event report'!D:D,"Private Investment"))</f>
        <v>N/A</v>
      </c>
      <c r="I164" s="6">
        <f>COUNTIFS('Input - target event report'!B:B,B164,'Input - target event report'!D:D, "Private Investment")</f>
        <v>0</v>
      </c>
      <c r="J164">
        <f>INDEX('Input - companies list'!$1:$10000,MATCH(B164,'Input - companies list'!B:B,0),MATCH("Flow",'Input - companies list'!$1:$1,0 ))</f>
        <v>1.46260325011812E-3</v>
      </c>
      <c r="K164">
        <f>INDEX('Input - companies list'!$1:$10000,MATCH(B164,'Input - companies list'!B:B,0),MATCH("Inter-Cluster Connectivity",'Input - companies list'!$1:$1,0 ))</f>
        <v>0</v>
      </c>
      <c r="L164" s="11">
        <f t="shared" si="17"/>
        <v>0</v>
      </c>
      <c r="M164" s="11">
        <f t="shared" si="18"/>
        <v>0</v>
      </c>
      <c r="N164" s="11">
        <f t="shared" ca="1" si="19"/>
        <v>0</v>
      </c>
      <c r="O164" s="11">
        <f t="shared" si="20"/>
        <v>0</v>
      </c>
      <c r="P164" s="11">
        <f t="shared" si="21"/>
        <v>0.47299999999999998</v>
      </c>
      <c r="Q164" s="11">
        <f t="shared" si="22"/>
        <v>0</v>
      </c>
      <c r="R164" s="11">
        <f t="shared" ca="1" si="23"/>
        <v>4.7300000000000002E-2</v>
      </c>
    </row>
    <row r="165" spans="1:18" x14ac:dyDescent="0.2">
      <c r="A165" s="14">
        <f t="shared" ca="1" si="16"/>
        <v>421</v>
      </c>
      <c r="B165" t="s">
        <v>1945</v>
      </c>
      <c r="C165" t="str">
        <f>VLOOKUP(B165,'Input - companies list'!B:L,2,FALSE)</f>
        <v>Modern Marketing Concepts, Inc.</v>
      </c>
      <c r="D165" t="str">
        <f>VLOOKUP(B165,'Input - companies list'!B:L,11,FALSE)</f>
        <v>Mining Ops &amp; Analytics</v>
      </c>
      <c r="E165" t="str">
        <f>VLOOKUP(B165,'Input - companies list'!B:E,4,FALSE)</f>
        <v>Modern Marketing Concepts, Inc. provides sales and marketing services for clients in building, hospitality, healthcare, renewable energy, and technology industries in New York. The company offers database development, marketing analytics, marketing consulting, sales center, print and fulfillment, and creative services. Its solutions include Channel 80/20, an integrated data management, marketing strategy, and multi-channel communications solution for finding and mining untapped opportunities in a business-to-business-to-consumer environment; and Channel Reach solution, which helps manufacturersÂ’ drive increased demand through their distribution channels through end-user contact database, industry expertise, and sales and marketing business processes. The company was founded in 1986 and is based in Binghamton, New York.</v>
      </c>
      <c r="F165" s="1">
        <f>SUMIFS('Input - target event report'!H:H,'Input - target event report'!B:B,B165,'Input - target event report'!D:D, "Private Investment")</f>
        <v>0</v>
      </c>
      <c r="G165" s="6" t="str">
        <f>IF(I165&lt;2, "N/A", (_xlfn.MAXIFS('Input - target event report'!E:E,'Input - target event report'!B:B,B:B,'Input - target event report'!D:D,"Private Investment")-_xlfn.MINIFS('Input - target event report'!E:E,'Input - target event report'!B:B,B:B,'Input - target event report'!D:D,"Private Investment"))/(I165-1))</f>
        <v>N/A</v>
      </c>
      <c r="H165" s="5" t="str">
        <f ca="1">IF(_xlfn.MAXIFS('Input - target event report'!E:E,'Input - target event report'!B:B,B:B,'Input - target event report'!D:D,"Private Investment") = 0, "N/A", TODAY() - _xlfn.MAXIFS('Input - target event report'!E:E,'Input - target event report'!B:B,B:B,'Input - target event report'!D:D,"Private Investment"))</f>
        <v>N/A</v>
      </c>
      <c r="I165" s="6">
        <f>COUNTIFS('Input - target event report'!B:B,B165,'Input - target event report'!D:D, "Private Investment")</f>
        <v>0</v>
      </c>
      <c r="J165">
        <f>INDEX('Input - companies list'!$1:$10000,MATCH(B165,'Input - companies list'!B:B,0),MATCH("Flow",'Input - companies list'!$1:$1,0 ))</f>
        <v>1.4608325207202499E-3</v>
      </c>
      <c r="K165">
        <f>INDEX('Input - companies list'!$1:$10000,MATCH(B165,'Input - companies list'!B:B,0),MATCH("Inter-Cluster Connectivity",'Input - companies list'!$1:$1,0 ))</f>
        <v>0</v>
      </c>
      <c r="L165" s="11">
        <f t="shared" si="17"/>
        <v>0</v>
      </c>
      <c r="M165" s="11">
        <f t="shared" si="18"/>
        <v>0</v>
      </c>
      <c r="N165" s="11">
        <f t="shared" ca="1" si="19"/>
        <v>0</v>
      </c>
      <c r="O165" s="11">
        <f t="shared" si="20"/>
        <v>0</v>
      </c>
      <c r="P165" s="11">
        <f t="shared" si="21"/>
        <v>0.47499999999999998</v>
      </c>
      <c r="Q165" s="11">
        <f t="shared" si="22"/>
        <v>0</v>
      </c>
      <c r="R165" s="11">
        <f t="shared" ca="1" si="23"/>
        <v>4.7500000000000001E-2</v>
      </c>
    </row>
    <row r="166" spans="1:18" x14ac:dyDescent="0.2">
      <c r="A166" s="14">
        <f t="shared" ca="1" si="16"/>
        <v>420</v>
      </c>
      <c r="B166" t="s">
        <v>1838</v>
      </c>
      <c r="C166" t="str">
        <f>VLOOKUP(B166,'Input - companies list'!B:L,2,FALSE)</f>
        <v>Peak3 Pty. Ltd.</v>
      </c>
      <c r="D166" t="str">
        <f>VLOOKUP(B166,'Input - companies list'!B:L,11,FALSE)</f>
        <v>Mining Ops &amp; Analytics</v>
      </c>
      <c r="E166" t="str">
        <f>VLOOKUP(B166,'Input - companies list'!B:E,4,FALSE)</f>
        <v>Peak3 Pty. Ltd. offers emissions reduction technologies, and monitoring and safety products and services for mining, industrial, heavy transport, and energy sectors. It offers particulate management platforms, secondary fuel integration systems, alternate fuel systems for diesel engines, remote emissions monitoring platforms, filters and catalysts, monitoring and testing instruments, and scientific measuring and testing equipment. The company also provides emissions reduction program, fit and test, emissions data management, emissions modeling, customized solution development, and remediation program services. Peak3 Pty. Ltd. was incorporated in 2008 and is based in Loganholme, Australia.</v>
      </c>
      <c r="F166" s="1">
        <f>SUMIFS('Input - target event report'!H:H,'Input - target event report'!B:B,B166,'Input - target event report'!D:D, "Private Investment")</f>
        <v>0</v>
      </c>
      <c r="G166" s="6" t="str">
        <f>IF(I166&lt;2, "N/A", (_xlfn.MAXIFS('Input - target event report'!E:E,'Input - target event report'!B:B,B:B,'Input - target event report'!D:D,"Private Investment")-_xlfn.MINIFS('Input - target event report'!E:E,'Input - target event report'!B:B,B:B,'Input - target event report'!D:D,"Private Investment"))/(I166-1))</f>
        <v>N/A</v>
      </c>
      <c r="H166" s="5" t="str">
        <f ca="1">IF(_xlfn.MAXIFS('Input - target event report'!E:E,'Input - target event report'!B:B,B:B,'Input - target event report'!D:D,"Private Investment") = 0, "N/A", TODAY() - _xlfn.MAXIFS('Input - target event report'!E:E,'Input - target event report'!B:B,B:B,'Input - target event report'!D:D,"Private Investment"))</f>
        <v>N/A</v>
      </c>
      <c r="I166" s="6">
        <f>COUNTIFS('Input - target event report'!B:B,B166,'Input - target event report'!D:D, "Private Investment")</f>
        <v>0</v>
      </c>
      <c r="J166">
        <f>INDEX('Input - companies list'!$1:$10000,MATCH(B166,'Input - companies list'!B:B,0),MATCH("Flow",'Input - companies list'!$1:$1,0 ))</f>
        <v>1.46078157562743E-3</v>
      </c>
      <c r="K166">
        <f>INDEX('Input - companies list'!$1:$10000,MATCH(B166,'Input - companies list'!B:B,0),MATCH("Inter-Cluster Connectivity",'Input - companies list'!$1:$1,0 ))</f>
        <v>0</v>
      </c>
      <c r="L166" s="11">
        <f t="shared" si="17"/>
        <v>0</v>
      </c>
      <c r="M166" s="11">
        <f t="shared" si="18"/>
        <v>0</v>
      </c>
      <c r="N166" s="11">
        <f t="shared" ca="1" si="19"/>
        <v>0</v>
      </c>
      <c r="O166" s="11">
        <f t="shared" si="20"/>
        <v>0</v>
      </c>
      <c r="P166" s="11">
        <f t="shared" si="21"/>
        <v>0.47599999999999998</v>
      </c>
      <c r="Q166" s="11">
        <f t="shared" si="22"/>
        <v>0</v>
      </c>
      <c r="R166" s="11">
        <f t="shared" ca="1" si="23"/>
        <v>4.7600000000000003E-2</v>
      </c>
    </row>
    <row r="167" spans="1:18" x14ac:dyDescent="0.2">
      <c r="A167" s="14">
        <f t="shared" ca="1" si="16"/>
        <v>419</v>
      </c>
      <c r="B167" t="s">
        <v>121</v>
      </c>
      <c r="C167" t="str">
        <f>VLOOKUP(B167,'Input - companies list'!B:L,2,FALSE)</f>
        <v>SCS Aquaterra</v>
      </c>
      <c r="D167" t="str">
        <f>VLOOKUP(B167,'Input - companies list'!B:L,11,FALSE)</f>
        <v>Remote Monitoring</v>
      </c>
      <c r="E167" t="str">
        <f>VLOOKUP(B167,'Input - companies list'!B:E,4,FALSE)</f>
        <v>SCS Aquaterra provides environmental consulting and construction services for private and public sector entities in the United States and internationally. The company specializes in the assessment, design, permitting, construction, operation and maintenance, and monitoring of sustainable environmental solutions and facilities. It offers services in the areas of biogas, anaerobic digestion, compressed natural gas, and energy systems; and brownfields and voluntary remediation, clean air act services, coal combustion residuals, environmental due diligence and all appropriate inquiries, facility energy management, and Federal government services. The company also provides services in the areas of greenhouse gas services, hazardous waste and superfund, health and safety, landfill gas and energy, materials recovery facilities and transfer stations, oil and gas exploration-production, and more. In addition, it offers SCSeTools for collecting, storing, and analyzing compliance data; SCS DataServices, a toolset that presents analyses to enable business decisions; SCS MobileTools, a module that allows users to build forms which can be used by mobile devices; and SCS Remote Monitoring and Control that enables users to remotely monitor a siteÂ’s critical components. It serves agriculture, construction, government, healthcare, manufacturing, mining and extraction, oil and gas, retail, transportation, utilities, and waste management; and real estate, finance, and insurance sectors. SCS Aquaterra was formerly known as Aquaterra Environmental Solutions, Inc. and changed its name to SCS Aquaterra in March 2013. As a result of its acquisition by Stearns, Conrad &amp; Schmidt, Consulting Engineers, Inc., Aquaterra Environmental Solutions, Inc.'s name was changed. The company was founded in 2002 and is based in Overland Park, Kansas. It has locations in the United States. As of March 1, 2013, SCS Aquaterra operates as a subsidiary of Stearns, Conrad &amp; Schmidt, Consulting Engineers, Inc.</v>
      </c>
      <c r="F167" s="1">
        <f>SUMIFS('Input - target event report'!H:H,'Input - target event report'!B:B,B167,'Input - target event report'!D:D, "Private Investment")</f>
        <v>0</v>
      </c>
      <c r="G167" s="6" t="str">
        <f>IF(I167&lt;2, "N/A", (_xlfn.MAXIFS('Input - target event report'!E:E,'Input - target event report'!B:B,B:B,'Input - target event report'!D:D,"Private Investment")-_xlfn.MINIFS('Input - target event report'!E:E,'Input - target event report'!B:B,B:B,'Input - target event report'!D:D,"Private Investment"))/(I167-1))</f>
        <v>N/A</v>
      </c>
      <c r="H167" s="5" t="str">
        <f ca="1">IF(_xlfn.MAXIFS('Input - target event report'!E:E,'Input - target event report'!B:B,B:B,'Input - target event report'!D:D,"Private Investment") = 0, "N/A", TODAY() - _xlfn.MAXIFS('Input - target event report'!E:E,'Input - target event report'!B:B,B:B,'Input - target event report'!D:D,"Private Investment"))</f>
        <v>N/A</v>
      </c>
      <c r="I167" s="6">
        <f>COUNTIFS('Input - target event report'!B:B,B167,'Input - target event report'!D:D, "Private Investment")</f>
        <v>0</v>
      </c>
      <c r="J167">
        <f>INDEX('Input - companies list'!$1:$10000,MATCH(B167,'Input - companies list'!B:B,0),MATCH("Flow",'Input - companies list'!$1:$1,0 ))</f>
        <v>1.46006603790364E-3</v>
      </c>
      <c r="K167">
        <f>INDEX('Input - companies list'!$1:$10000,MATCH(B167,'Input - companies list'!B:B,0),MATCH("Inter-Cluster Connectivity",'Input - companies list'!$1:$1,0 ))</f>
        <v>0</v>
      </c>
      <c r="L167" s="11">
        <f t="shared" si="17"/>
        <v>0</v>
      </c>
      <c r="M167" s="11">
        <f t="shared" si="18"/>
        <v>0</v>
      </c>
      <c r="N167" s="11">
        <f t="shared" ca="1" si="19"/>
        <v>0</v>
      </c>
      <c r="O167" s="11">
        <f t="shared" si="20"/>
        <v>0</v>
      </c>
      <c r="P167" s="11">
        <f t="shared" si="21"/>
        <v>0.47799999999999998</v>
      </c>
      <c r="Q167" s="11">
        <f t="shared" si="22"/>
        <v>0</v>
      </c>
      <c r="R167" s="11">
        <f t="shared" ca="1" si="23"/>
        <v>4.7800000000000002E-2</v>
      </c>
    </row>
    <row r="168" spans="1:18" x14ac:dyDescent="0.2">
      <c r="A168" s="14">
        <f t="shared" ca="1" si="16"/>
        <v>418</v>
      </c>
      <c r="B168" t="s">
        <v>2425</v>
      </c>
      <c r="C168" t="str">
        <f>VLOOKUP(B168,'Input - companies list'!B:L,2,FALSE)</f>
        <v>Anderson Precision Gears Ltd</v>
      </c>
      <c r="D168" t="str">
        <f>VLOOKUP(B168,'Input - companies list'!B:L,11,FALSE)</f>
        <v xml:space="preserve">Bearing, Gears, Componentry </v>
      </c>
      <c r="E168" t="str">
        <f>VLOOKUP(B168,'Input - companies list'!B:E,4,FALSE)</f>
        <v>As of March 13,2016 Anderson Precision Gears Ltd went out of business. Anderson Precision Gears Ltd manufactures and supplies gears. It offers spur, helical, straight bevel, and internal gears. The company also manufactures components to meet the requirements of a range of engineering applications that range from heavy duty complex gearboxes and valve bodies to simple cylindrical and cubic components. It serves rail traction, aerospace, power generation, mining, heavy automotive, oil and gas, and renewable energy industries in the United Kingdom and internationally. Anderson Precision Gears Ltd was founded in 1899 and is based in Motherwell, United Kingdom.</v>
      </c>
      <c r="F168" s="1">
        <f>SUMIFS('Input - target event report'!H:H,'Input - target event report'!B:B,B168,'Input - target event report'!D:D, "Private Investment")</f>
        <v>0</v>
      </c>
      <c r="G168" s="6" t="str">
        <f>IF(I168&lt;2, "N/A", (_xlfn.MAXIFS('Input - target event report'!E:E,'Input - target event report'!B:B,B:B,'Input - target event report'!D:D,"Private Investment")-_xlfn.MINIFS('Input - target event report'!E:E,'Input - target event report'!B:B,B:B,'Input - target event report'!D:D,"Private Investment"))/(I168-1))</f>
        <v>N/A</v>
      </c>
      <c r="H168" s="5" t="str">
        <f ca="1">IF(_xlfn.MAXIFS('Input - target event report'!E:E,'Input - target event report'!B:B,B:B,'Input - target event report'!D:D,"Private Investment") = 0, "N/A", TODAY() - _xlfn.MAXIFS('Input - target event report'!E:E,'Input - target event report'!B:B,B:B,'Input - target event report'!D:D,"Private Investment"))</f>
        <v>N/A</v>
      </c>
      <c r="I168" s="6">
        <f>COUNTIFS('Input - target event report'!B:B,B168,'Input - target event report'!D:D, "Private Investment")</f>
        <v>0</v>
      </c>
      <c r="J168">
        <f>INDEX('Input - companies list'!$1:$10000,MATCH(B168,'Input - companies list'!B:B,0),MATCH("Flow",'Input - companies list'!$1:$1,0 ))</f>
        <v>1.4570771510579799E-3</v>
      </c>
      <c r="K168">
        <f>INDEX('Input - companies list'!$1:$10000,MATCH(B168,'Input - companies list'!B:B,0),MATCH("Inter-Cluster Connectivity",'Input - companies list'!$1:$1,0 ))</f>
        <v>0</v>
      </c>
      <c r="L168" s="11">
        <f t="shared" si="17"/>
        <v>0</v>
      </c>
      <c r="M168" s="11">
        <f t="shared" si="18"/>
        <v>0</v>
      </c>
      <c r="N168" s="11">
        <f t="shared" ca="1" si="19"/>
        <v>0</v>
      </c>
      <c r="O168" s="11">
        <f t="shared" si="20"/>
        <v>0</v>
      </c>
      <c r="P168" s="11">
        <f t="shared" si="21"/>
        <v>0.48299999999999998</v>
      </c>
      <c r="Q168" s="11">
        <f t="shared" si="22"/>
        <v>0</v>
      </c>
      <c r="R168" s="11">
        <f t="shared" ca="1" si="23"/>
        <v>4.8300000000000003E-2</v>
      </c>
    </row>
    <row r="169" spans="1:18" x14ac:dyDescent="0.2">
      <c r="A169" s="14">
        <f t="shared" ca="1" si="16"/>
        <v>417</v>
      </c>
      <c r="B169" t="s">
        <v>3350</v>
      </c>
      <c r="C169" t="str">
        <f>VLOOKUP(B169,'Input - companies list'!B:L,2,FALSE)</f>
        <v>Vizon Scitec, Inc.</v>
      </c>
      <c r="D169" t="str">
        <f>VLOOKUP(B169,'Input - companies list'!B:L,11,FALSE)</f>
        <v>Remote Monitoring</v>
      </c>
      <c r="E169" t="str">
        <f>VLOOKUP(B169,'Input - companies list'!B:E,4,FALSE)</f>
        <v>Vizon Scitec, Inc. is an integrated contract science and technology development company. It focuses on chemical and biological technology development. The company offers chemical services, such as analytical chemistry, GLP testing, chemical processes, chemical product development, and electrochemistry; biosciences services, such as DNA laboratory services, orchard monitoring, plant bioassays, microbiology, and pathology services; toxicology services, such as permit toxicity testing, GLP testing, and sediment toxicity environmental effects monitoring services. It also provides energy and environment services, such as greenhouse gas emissions, energy efficiency, energy management, and ocean energy development; mining services, such as acid rock/acid mine drainage, water treatment, mineral processing, and hydrometallurgy services; enviro, health, and safety services, such as health and safety management, occupational hygiene, environmental consulting, and health and safety training; technology services, such as technology assessment, bench scale/pilot scale development, and intellectual property management; and ship dynamics, such as ship model testing and ocean engineering centre. The company serves various industries, such as chemical procedures, oil and gas, forestry and agriculture, pulp and paper, mining, energy and utilities, maritime, government and industry, manufacturing, and healthcare. Vizon Scitec, Inc. was formerly known as BC Research, Inc. and changed its name to Vizon Scitec, Inc. in 2004. The company was founded in 1944 and is headquartered in Vancouver, Canada. Vizon Scitec, Inc. operates as a subsidiary of Maxxam Analytics International Corporation.</v>
      </c>
      <c r="F169" s="1">
        <f>SUMIFS('Input - target event report'!H:H,'Input - target event report'!B:B,B169,'Input - target event report'!D:D, "Private Investment")</f>
        <v>0</v>
      </c>
      <c r="G169" s="6" t="str">
        <f>IF(I169&lt;2, "N/A", (_xlfn.MAXIFS('Input - target event report'!E:E,'Input - target event report'!B:B,B:B,'Input - target event report'!D:D,"Private Investment")-_xlfn.MINIFS('Input - target event report'!E:E,'Input - target event report'!B:B,B:B,'Input - target event report'!D:D,"Private Investment"))/(I169-1))</f>
        <v>N/A</v>
      </c>
      <c r="H169" s="5" t="str">
        <f ca="1">IF(_xlfn.MAXIFS('Input - target event report'!E:E,'Input - target event report'!B:B,B:B,'Input - target event report'!D:D,"Private Investment") = 0, "N/A", TODAY() - _xlfn.MAXIFS('Input - target event report'!E:E,'Input - target event report'!B:B,B:B,'Input - target event report'!D:D,"Private Investment"))</f>
        <v>N/A</v>
      </c>
      <c r="I169" s="6">
        <f>COUNTIFS('Input - target event report'!B:B,B169,'Input - target event report'!D:D, "Private Investment")</f>
        <v>0</v>
      </c>
      <c r="J169">
        <f>INDEX('Input - companies list'!$1:$10000,MATCH(B169,'Input - companies list'!B:B,0),MATCH("Flow",'Input - companies list'!$1:$1,0 ))</f>
        <v>1.4522960327128299E-3</v>
      </c>
      <c r="K169">
        <f>INDEX('Input - companies list'!$1:$10000,MATCH(B169,'Input - companies list'!B:B,0),MATCH("Inter-Cluster Connectivity",'Input - companies list'!$1:$1,0 ))</f>
        <v>0</v>
      </c>
      <c r="L169" s="11">
        <f t="shared" si="17"/>
        <v>0</v>
      </c>
      <c r="M169" s="11">
        <f t="shared" si="18"/>
        <v>0</v>
      </c>
      <c r="N169" s="11">
        <f t="shared" ca="1" si="19"/>
        <v>0</v>
      </c>
      <c r="O169" s="11">
        <f t="shared" si="20"/>
        <v>0</v>
      </c>
      <c r="P169" s="11">
        <f t="shared" si="21"/>
        <v>0.48699999999999999</v>
      </c>
      <c r="Q169" s="11">
        <f t="shared" si="22"/>
        <v>0</v>
      </c>
      <c r="R169" s="11">
        <f t="shared" ca="1" si="23"/>
        <v>4.87E-2</v>
      </c>
    </row>
    <row r="170" spans="1:18" x14ac:dyDescent="0.2">
      <c r="A170" s="14">
        <f t="shared" ca="1" si="16"/>
        <v>416</v>
      </c>
      <c r="B170" t="s">
        <v>3247</v>
      </c>
      <c r="C170" t="str">
        <f>VLOOKUP(B170,'Input - companies list'!B:L,2,FALSE)</f>
        <v>LC&amp;M Ltd</v>
      </c>
      <c r="D170" t="str">
        <f>VLOOKUP(B170,'Input - companies list'!B:L,11,FALSE)</f>
        <v xml:space="preserve">Bearing, Gears, Componentry </v>
      </c>
      <c r="E170" t="str">
        <f>VLOOKUP(B170,'Input - companies list'!B:E,4,FALSE)</f>
        <v>LC&amp;M Ltd manufactures and supplies precision forged OE and service products. It offers compressor crank shafts, cam shafts, extension shafts, large hubs and spacers, steam/gas turbine shafts, wind turbine shafts, hydro generator shafts, motor/generator shafts, crankshafts for low to medium speed static diesel generator plants, intermediate shafts, connecting rods, propeller shafts, rudder stocks/shafts, engine crankshafts, and gas compressor crankshafts. The company also provides electric motor shafts, generator shafts, extrustion press shafts, machine shafts, roll shafts for paper and steel mills, pinion shafts, blanks, crusher crankshafts, crusher roller shafts, sludge pump cranks, and machine axles; and crankshafts for stamping, extrusion, and shearing presses. It serves oil/energy, marine and locomotive, and industrial and mining sectors worldwide. The company was founded in 2003 and is based in Lincoln, United Kingdom.</v>
      </c>
      <c r="F170" s="1">
        <f>SUMIFS('Input - target event report'!H:H,'Input - target event report'!B:B,B170,'Input - target event report'!D:D, "Private Investment")</f>
        <v>0</v>
      </c>
      <c r="G170" s="6" t="str">
        <f>IF(I170&lt;2, "N/A", (_xlfn.MAXIFS('Input - target event report'!E:E,'Input - target event report'!B:B,B:B,'Input - target event report'!D:D,"Private Investment")-_xlfn.MINIFS('Input - target event report'!E:E,'Input - target event report'!B:B,B:B,'Input - target event report'!D:D,"Private Investment"))/(I170-1))</f>
        <v>N/A</v>
      </c>
      <c r="H170" s="5" t="str">
        <f ca="1">IF(_xlfn.MAXIFS('Input - target event report'!E:E,'Input - target event report'!B:B,B:B,'Input - target event report'!D:D,"Private Investment") = 0, "N/A", TODAY() - _xlfn.MAXIFS('Input - target event report'!E:E,'Input - target event report'!B:B,B:B,'Input - target event report'!D:D,"Private Investment"))</f>
        <v>N/A</v>
      </c>
      <c r="I170" s="6">
        <f>COUNTIFS('Input - target event report'!B:B,B170,'Input - target event report'!D:D, "Private Investment")</f>
        <v>0</v>
      </c>
      <c r="J170">
        <f>INDEX('Input - companies list'!$1:$10000,MATCH(B170,'Input - companies list'!B:B,0),MATCH("Flow",'Input - companies list'!$1:$1,0 ))</f>
        <v>1.43851935204123E-3</v>
      </c>
      <c r="K170">
        <f>INDEX('Input - companies list'!$1:$10000,MATCH(B170,'Input - companies list'!B:B,0),MATCH("Inter-Cluster Connectivity",'Input - companies list'!$1:$1,0 ))</f>
        <v>0</v>
      </c>
      <c r="L170" s="11">
        <f t="shared" si="17"/>
        <v>0</v>
      </c>
      <c r="M170" s="11">
        <f t="shared" si="18"/>
        <v>0</v>
      </c>
      <c r="N170" s="11">
        <f t="shared" ca="1" si="19"/>
        <v>0</v>
      </c>
      <c r="O170" s="11">
        <f t="shared" si="20"/>
        <v>0</v>
      </c>
      <c r="P170" s="11">
        <f t="shared" si="21"/>
        <v>0.497</v>
      </c>
      <c r="Q170" s="11">
        <f t="shared" si="22"/>
        <v>0</v>
      </c>
      <c r="R170" s="11">
        <f t="shared" ca="1" si="23"/>
        <v>4.9700000000000001E-2</v>
      </c>
    </row>
    <row r="171" spans="1:18" x14ac:dyDescent="0.2">
      <c r="A171" s="14">
        <f t="shared" ca="1" si="16"/>
        <v>415</v>
      </c>
      <c r="B171" t="s">
        <v>4654</v>
      </c>
      <c r="C171" t="str">
        <f>VLOOKUP(B171,'Input - companies list'!B:L,2,FALSE)</f>
        <v>Hangzhou Advance Gearbox Group Co., Ltd.</v>
      </c>
      <c r="D171" t="str">
        <f>VLOOKUP(B171,'Input - companies list'!B:L,11,FALSE)</f>
        <v xml:space="preserve">Bearing, Gears, Componentry </v>
      </c>
      <c r="E171" t="str">
        <f>VLOOKUP(B171,'Input - companies list'!B:E,4,FALSE)</f>
        <v>Hangzhou Advance Gearbox Group Co., Ltd. designs and manufactures gear transmissions and powder metallurgical products in China. The company offers marine gearboxes, hydraulic clutches, hydraulic transmissions and CPP, FPP, and tunnel and azimuthing thrusters, which are used in fishing, transport, working, special boats, ocean large-power vessels, etc. It also provides transmissions, torque converters, constructional vehicle axles, etc. for earthmoving, compacting, excavating, transport, concrete, railway track, coal mine machinery, etc.; and industrial vehicle applications. In addition, the company develops automobile transmissions, including light bus, car, and commercial vehicle transmission technologies; HC and T series transmissions for heavy trucks, large or medium city buses, highway passenger cars, and commercial cars; and pure-electric and hybrid vehicle transmissions for use in pure electric bus, public bus, small-size four-wheeled electric vehicle, large electric city bus, and hybrid drive cars, as well as AMT transmission for large and medium city buses. Further, it offers wind-energy gearboxes; industrial products for building material, food processing, petrochemical engineering, electric power, mining, coal, transportation, rubber and plastic, hoisting, test rig, railway engineering, ocean engineering, and new energy applications; and agricultural transmissions for harvester and baler applications. Additionally, the company offers friction materials and P/M structural parts for use in clutching and braking applications on ship, construction, agricultural, mining machineries, heavy and special vehicles, and universal machinery, as well as large high-precision gears. It also exports its P/M products to Europe, North America, Asia, East and South Asia, and the Middle East. The company was formerly known as Hangzhou Gearbox Works. Hangzhou Advance Gearbox Group Co., Ltd. was founded in 1960 and is headquartered in Hangzhou, China.</v>
      </c>
      <c r="F171" s="1">
        <f>SUMIFS('Input - target event report'!H:H,'Input - target event report'!B:B,B171,'Input - target event report'!D:D, "Private Investment")</f>
        <v>0</v>
      </c>
      <c r="G171" s="6" t="str">
        <f>IF(I171&lt;2, "N/A", (_xlfn.MAXIFS('Input - target event report'!E:E,'Input - target event report'!B:B,B:B,'Input - target event report'!D:D,"Private Investment")-_xlfn.MINIFS('Input - target event report'!E:E,'Input - target event report'!B:B,B:B,'Input - target event report'!D:D,"Private Investment"))/(I171-1))</f>
        <v>N/A</v>
      </c>
      <c r="H171" s="5" t="str">
        <f ca="1">IF(_xlfn.MAXIFS('Input - target event report'!E:E,'Input - target event report'!B:B,B:B,'Input - target event report'!D:D,"Private Investment") = 0, "N/A", TODAY() - _xlfn.MAXIFS('Input - target event report'!E:E,'Input - target event report'!B:B,B:B,'Input - target event report'!D:D,"Private Investment"))</f>
        <v>N/A</v>
      </c>
      <c r="I171" s="6">
        <f>COUNTIFS('Input - target event report'!B:B,B171,'Input - target event report'!D:D, "Private Investment")</f>
        <v>0</v>
      </c>
      <c r="J171">
        <f>INDEX('Input - companies list'!$1:$10000,MATCH(B171,'Input - companies list'!B:B,0),MATCH("Flow",'Input - companies list'!$1:$1,0 ))</f>
        <v>1.4383564643055101E-3</v>
      </c>
      <c r="K171">
        <f>INDEX('Input - companies list'!$1:$10000,MATCH(B171,'Input - companies list'!B:B,0),MATCH("Inter-Cluster Connectivity",'Input - companies list'!$1:$1,0 ))</f>
        <v>0</v>
      </c>
      <c r="L171" s="11">
        <f t="shared" si="17"/>
        <v>0</v>
      </c>
      <c r="M171" s="11">
        <f t="shared" si="18"/>
        <v>0</v>
      </c>
      <c r="N171" s="11">
        <f t="shared" ca="1" si="19"/>
        <v>0</v>
      </c>
      <c r="O171" s="11">
        <f t="shared" si="20"/>
        <v>0</v>
      </c>
      <c r="P171" s="11">
        <f t="shared" si="21"/>
        <v>0.499</v>
      </c>
      <c r="Q171" s="11">
        <f t="shared" si="22"/>
        <v>0</v>
      </c>
      <c r="R171" s="11">
        <f t="shared" ca="1" si="23"/>
        <v>4.99E-2</v>
      </c>
    </row>
    <row r="172" spans="1:18" x14ac:dyDescent="0.2">
      <c r="A172" s="14">
        <f t="shared" ca="1" si="16"/>
        <v>414</v>
      </c>
      <c r="B172" t="s">
        <v>3893</v>
      </c>
      <c r="C172" t="str">
        <f>VLOOKUP(B172,'Input - companies list'!B:L,2,FALSE)</f>
        <v>NSK Ltd.</v>
      </c>
      <c r="D172" t="str">
        <f>VLOOKUP(B172,'Input - companies list'!B:L,11,FALSE)</f>
        <v xml:space="preserve">Bearing, Gears, Componentry </v>
      </c>
      <c r="E172" t="str">
        <f>VLOOKUP(B172,'Input - companies list'!B:E,4,FALSE)</f>
        <v>NSK Ltd. manufactures and sells industrial machinery bearings, automotive products, and precision machinery and parts in Japan, the Americas, Europe, and Asia. Its products include ball bearings; roller bearings; bearing units; super precision bearings; bearings for steel industry, mining and construction, papermaking machines, and pumps and compressors; and bearings for special environments, such as vacuum, corrosive, clean, high-temperature, non-magnetic, and dust-contaminated environments. The company also offers automotive products, which comprise chassis products, such as electric power steerings, steering column and intermediate shafts, and hub unit bearings; power train products, including include engine parts and electrical accessories; and drive train products consisting of automatic and manual transmission, products for motorcycles and all-terrain vehicles, half toroidal CVT POWERTOROS units, and differential gear and propeller shafts. In addition, it provides precision machine components, such as ball screws, linear guides, monocarriers, XY tables, megatorque motors, and spindles; and accessories, including ball screw supports, air bearings, and clean grease, as well as support units for heavy and light loads, machine tools, and small equipment. Further, the company provides maintenance and repair services. It serves agriculture, automotive, industrial motor, gearbox, injection molding machine, machine tool, mining and construction, motorcycle, office equipment, papermaking machinery, pump and compressor, railway, semiconductor, steel, and wind turbine industries. NSK Ltd. was founded in 1914 and is headquartered in Tokyo, Japan.</v>
      </c>
      <c r="F172" s="1">
        <f>SUMIFS('Input - target event report'!H:H,'Input - target event report'!B:B,B172,'Input - target event report'!D:D, "Private Investment")</f>
        <v>0</v>
      </c>
      <c r="G172" s="6" t="str">
        <f>IF(I172&lt;2, "N/A", (_xlfn.MAXIFS('Input - target event report'!E:E,'Input - target event report'!B:B,B:B,'Input - target event report'!D:D,"Private Investment")-_xlfn.MINIFS('Input - target event report'!E:E,'Input - target event report'!B:B,B:B,'Input - target event report'!D:D,"Private Investment"))/(I172-1))</f>
        <v>N/A</v>
      </c>
      <c r="H172" s="5" t="str">
        <f ca="1">IF(_xlfn.MAXIFS('Input - target event report'!E:E,'Input - target event report'!B:B,B:B,'Input - target event report'!D:D,"Private Investment") = 0, "N/A", TODAY() - _xlfn.MAXIFS('Input - target event report'!E:E,'Input - target event report'!B:B,B:B,'Input - target event report'!D:D,"Private Investment"))</f>
        <v>N/A</v>
      </c>
      <c r="I172" s="6">
        <f>COUNTIFS('Input - target event report'!B:B,B172,'Input - target event report'!D:D, "Private Investment")</f>
        <v>0</v>
      </c>
      <c r="J172">
        <f>INDEX('Input - companies list'!$1:$10000,MATCH(B172,'Input - companies list'!B:B,0),MATCH("Flow",'Input - companies list'!$1:$1,0 ))</f>
        <v>1.4323934040565401E-3</v>
      </c>
      <c r="K172">
        <f>INDEX('Input - companies list'!$1:$10000,MATCH(B172,'Input - companies list'!B:B,0),MATCH("Inter-Cluster Connectivity",'Input - companies list'!$1:$1,0 ))</f>
        <v>0</v>
      </c>
      <c r="L172" s="11">
        <f t="shared" si="17"/>
        <v>0</v>
      </c>
      <c r="M172" s="11">
        <f t="shared" si="18"/>
        <v>0</v>
      </c>
      <c r="N172" s="11">
        <f t="shared" ca="1" si="19"/>
        <v>0</v>
      </c>
      <c r="O172" s="11">
        <f t="shared" si="20"/>
        <v>0</v>
      </c>
      <c r="P172" s="11">
        <f t="shared" si="21"/>
        <v>0.504</v>
      </c>
      <c r="Q172" s="11">
        <f t="shared" si="22"/>
        <v>0</v>
      </c>
      <c r="R172" s="11">
        <f t="shared" ca="1" si="23"/>
        <v>5.04E-2</v>
      </c>
    </row>
    <row r="173" spans="1:18" x14ac:dyDescent="0.2">
      <c r="A173" s="14">
        <f t="shared" ca="1" si="16"/>
        <v>413</v>
      </c>
      <c r="B173" t="s">
        <v>475</v>
      </c>
      <c r="C173" t="str">
        <f>VLOOKUP(B173,'Input - companies list'!B:L,2,FALSE)</f>
        <v>SymCom, Inc.</v>
      </c>
      <c r="D173" t="str">
        <f>VLOOKUP(B173,'Input - companies list'!B:L,11,FALSE)</f>
        <v>Advanced Materials &amp; Coatings</v>
      </c>
      <c r="E173" t="str">
        <f>VLOOKUP(B173,'Input - companies list'!B:E,4,FALSE)</f>
        <v>SymCom, Inc. designs and manufactures electronic control and protection equipment. Its products include alternating relays, auxiliary products, communication modules, single-phase and three-phase current monitors, current transformers, liquid level controls/seal leak detectors, load sensors, remote monitoring devices, power monitors/overload relays, pump controllers, single-phase and three-phase pump savers, intrinsically-safe relays, solutions software, timers, single-phase and three-phase voltage monitors, and custom controller boards. The companyÂ’s products are used in air conditioning, mining, refrigeration, industrial pumping, and submersible pumping applications. It sells its products through electrical, fresh and waste water pumping, and HVAC equipment distributors and sales representatives in the United States and internationally. SymCom, Inc. was founded in 1974 and is based in Rapid City, South Dakota. As of January 3, 2014, SymCom, Inc. operates as a subsidiary of Littelfuse Inc.</v>
      </c>
      <c r="F173" s="1">
        <f>SUMIFS('Input - target event report'!H:H,'Input - target event report'!B:B,B173,'Input - target event report'!D:D, "Private Investment")</f>
        <v>0</v>
      </c>
      <c r="G173" s="6" t="str">
        <f>IF(I173&lt;2, "N/A", (_xlfn.MAXIFS('Input - target event report'!E:E,'Input - target event report'!B:B,B:B,'Input - target event report'!D:D,"Private Investment")-_xlfn.MINIFS('Input - target event report'!E:E,'Input - target event report'!B:B,B:B,'Input - target event report'!D:D,"Private Investment"))/(I173-1))</f>
        <v>N/A</v>
      </c>
      <c r="H173" s="5" t="str">
        <f ca="1">IF(_xlfn.MAXIFS('Input - target event report'!E:E,'Input - target event report'!B:B,B:B,'Input - target event report'!D:D,"Private Investment") = 0, "N/A", TODAY() - _xlfn.MAXIFS('Input - target event report'!E:E,'Input - target event report'!B:B,B:B,'Input - target event report'!D:D,"Private Investment"))</f>
        <v>N/A</v>
      </c>
      <c r="I173" s="6">
        <f>COUNTIFS('Input - target event report'!B:B,B173,'Input - target event report'!D:D, "Private Investment")</f>
        <v>0</v>
      </c>
      <c r="J173">
        <f>INDEX('Input - companies list'!$1:$10000,MATCH(B173,'Input - companies list'!B:B,0),MATCH("Flow",'Input - companies list'!$1:$1,0 ))</f>
        <v>1.42872789933286E-3</v>
      </c>
      <c r="K173">
        <f>INDEX('Input - companies list'!$1:$10000,MATCH(B173,'Input - companies list'!B:B,0),MATCH("Inter-Cluster Connectivity",'Input - companies list'!$1:$1,0 ))</f>
        <v>0</v>
      </c>
      <c r="L173" s="11">
        <f t="shared" si="17"/>
        <v>0</v>
      </c>
      <c r="M173" s="11">
        <f t="shared" si="18"/>
        <v>0</v>
      </c>
      <c r="N173" s="11">
        <f t="shared" ca="1" si="19"/>
        <v>0</v>
      </c>
      <c r="O173" s="11">
        <f t="shared" si="20"/>
        <v>0</v>
      </c>
      <c r="P173" s="11">
        <f t="shared" si="21"/>
        <v>0.50900000000000001</v>
      </c>
      <c r="Q173" s="11">
        <f t="shared" si="22"/>
        <v>0</v>
      </c>
      <c r="R173" s="11">
        <f t="shared" ca="1" si="23"/>
        <v>5.0900000000000001E-2</v>
      </c>
    </row>
    <row r="174" spans="1:18" x14ac:dyDescent="0.2">
      <c r="A174" s="14">
        <f t="shared" ca="1" si="16"/>
        <v>412</v>
      </c>
      <c r="B174" t="s">
        <v>2610</v>
      </c>
      <c r="C174" t="str">
        <f>VLOOKUP(B174,'Input - companies list'!B:L,2,FALSE)</f>
        <v>Aerotek Commercial Staffing</v>
      </c>
      <c r="D174" t="str">
        <f>VLOOKUP(B174,'Input - companies list'!B:L,11,FALSE)</f>
        <v>Machining &amp; tooling</v>
      </c>
      <c r="E174" t="str">
        <f>VLOOKUP(B174,'Input - companies list'!B:E,4,FALSE)</f>
        <v>Aerotek Commercial Staffing provides staffing services for temporary, temporary-to-hire, and direct hire positions in the United States. It recruits general labor, clerical, light technical, skilled trades, and clerical personnel in the manufacturing, transportation, distribution, construction, and mining industries. Aerotek Commercial places certified forklift operators, certified electricians, electrician journeyman, installation managers, machine operators, machinists, mechanics, painters, plumbers, pressman, sheet metal welders, and welders; and clean room personnel, CNC operators, electrical assemblers, electronics technicians, repair technicians, service/maintenance technicians, machinists, machine operators, manufacturing assemblers, quality assurance clerks, quality control clerks, solderers, and test technicians. The company is based in Hanover, Maryland. Aerotek Commercial Staffing operates as a subsidiary of Aerotek Inc.</v>
      </c>
      <c r="F174" s="1">
        <f>SUMIFS('Input - target event report'!H:H,'Input - target event report'!B:B,B174,'Input - target event report'!D:D, "Private Investment")</f>
        <v>0</v>
      </c>
      <c r="G174" s="6" t="str">
        <f>IF(I174&lt;2, "N/A", (_xlfn.MAXIFS('Input - target event report'!E:E,'Input - target event report'!B:B,B:B,'Input - target event report'!D:D,"Private Investment")-_xlfn.MINIFS('Input - target event report'!E:E,'Input - target event report'!B:B,B:B,'Input - target event report'!D:D,"Private Investment"))/(I174-1))</f>
        <v>N/A</v>
      </c>
      <c r="H174" s="5" t="str">
        <f ca="1">IF(_xlfn.MAXIFS('Input - target event report'!E:E,'Input - target event report'!B:B,B:B,'Input - target event report'!D:D,"Private Investment") = 0, "N/A", TODAY() - _xlfn.MAXIFS('Input - target event report'!E:E,'Input - target event report'!B:B,B:B,'Input - target event report'!D:D,"Private Investment"))</f>
        <v>N/A</v>
      </c>
      <c r="I174" s="6">
        <f>COUNTIFS('Input - target event report'!B:B,B174,'Input - target event report'!D:D, "Private Investment")</f>
        <v>0</v>
      </c>
      <c r="J174">
        <f>INDEX('Input - companies list'!$1:$10000,MATCH(B174,'Input - companies list'!B:B,0),MATCH("Flow",'Input - companies list'!$1:$1,0 ))</f>
        <v>1.42577757741447E-3</v>
      </c>
      <c r="K174">
        <f>INDEX('Input - companies list'!$1:$10000,MATCH(B174,'Input - companies list'!B:B,0),MATCH("Inter-Cluster Connectivity",'Input - companies list'!$1:$1,0 ))</f>
        <v>0</v>
      </c>
      <c r="L174" s="11">
        <f t="shared" si="17"/>
        <v>0</v>
      </c>
      <c r="M174" s="11">
        <f t="shared" si="18"/>
        <v>0</v>
      </c>
      <c r="N174" s="11">
        <f t="shared" ca="1" si="19"/>
        <v>0</v>
      </c>
      <c r="O174" s="11">
        <f t="shared" si="20"/>
        <v>0</v>
      </c>
      <c r="P174" s="11">
        <f t="shared" si="21"/>
        <v>0.51300000000000001</v>
      </c>
      <c r="Q174" s="11">
        <f t="shared" si="22"/>
        <v>0</v>
      </c>
      <c r="R174" s="11">
        <f t="shared" ca="1" si="23"/>
        <v>5.1300000000000005E-2</v>
      </c>
    </row>
    <row r="175" spans="1:18" x14ac:dyDescent="0.2">
      <c r="A175" s="14">
        <f t="shared" ca="1" si="16"/>
        <v>411</v>
      </c>
      <c r="B175" t="s">
        <v>1141</v>
      </c>
      <c r="C175" t="str">
        <f>VLOOKUP(B175,'Input - companies list'!B:L,2,FALSE)</f>
        <v>NFC (Shenyang) Metallurgy Machinery Co., Ltd.</v>
      </c>
      <c r="D175" t="str">
        <f>VLOOKUP(B175,'Input - companies list'!B:L,11,FALSE)</f>
        <v xml:space="preserve">Bearing, Gears, Componentry </v>
      </c>
      <c r="E175" t="str">
        <f>VLOOKUP(B175,'Input - companies list'!B:E,4,FALSE)</f>
        <v>NFC (Shenyang) Metallurgy Machinery Co., Ltd. engages in the research, development, and manufacturing of heavy-duty machine assembly for non-ferrous metals, steel metallurgy, and mining industries. It offers aluminum industry series equipment, including multi-purpose aluminum electrolysis machine sets, multi-purpose baking machine sets, multi-functional stacking units, vibration molding machines, and aluminum bag cleaners; metallurgical and mining series equipment, such as rotary kilns, mixers, ball mills, crushers, car dumpers, and oil-film bearings; and slurry conveying equipment, including reciprocating piston diaphragm pumps. The company also provides equipments and spare parts for various industries, such as chemical, power, building materials, etc. It sells its products in Mongolia, Shandong, Shanxi, Henan, Jiangsu, Zhejiang, Fujian, Hunan, Guangxi, Guangdong, Guizhou, Sichuan, Shaanxi, Gansu, Ningxia, Qinghai, Xinjiang, Xizang, Chongqing, Yunnan, Beijing, Shanghai, Heilongjiang, and Jilin; and India, Iceland, Norway, Kazakhstan, Trinidad and Tobago, Malaysia, Azerbaijan, Iran, the Netherlands, France, Germany, Kyrgyzstan, North Korea, Japan, Canada, the United States, Brazil, and internationally. The company was founded in 1949 and is based in Shenyang, China. As per the transaction announced on October 11, 2007, NFC (Shenyang) Metallurgy Machinery Co., Ltd. operates as a subsidiary of China Nonferrous Metal Industry's Foreign Engineering and Construction Co., Ltd.</v>
      </c>
      <c r="F175" s="1">
        <f>SUMIFS('Input - target event report'!H:H,'Input - target event report'!B:B,B175,'Input - target event report'!D:D, "Private Investment")</f>
        <v>0</v>
      </c>
      <c r="G175" s="6" t="str">
        <f>IF(I175&lt;2, "N/A", (_xlfn.MAXIFS('Input - target event report'!E:E,'Input - target event report'!B:B,B:B,'Input - target event report'!D:D,"Private Investment")-_xlfn.MINIFS('Input - target event report'!E:E,'Input - target event report'!B:B,B:B,'Input - target event report'!D:D,"Private Investment"))/(I175-1))</f>
        <v>N/A</v>
      </c>
      <c r="H175" s="5" t="str">
        <f ca="1">IF(_xlfn.MAXIFS('Input - target event report'!E:E,'Input - target event report'!B:B,B:B,'Input - target event report'!D:D,"Private Investment") = 0, "N/A", TODAY() - _xlfn.MAXIFS('Input - target event report'!E:E,'Input - target event report'!B:B,B:B,'Input - target event report'!D:D,"Private Investment"))</f>
        <v>N/A</v>
      </c>
      <c r="I175" s="6">
        <f>COUNTIFS('Input - target event report'!B:B,B175,'Input - target event report'!D:D, "Private Investment")</f>
        <v>0</v>
      </c>
      <c r="J175">
        <f>INDEX('Input - companies list'!$1:$10000,MATCH(B175,'Input - companies list'!B:B,0),MATCH("Flow",'Input - companies list'!$1:$1,0 ))</f>
        <v>1.4203260647879001E-3</v>
      </c>
      <c r="K175">
        <f>INDEX('Input - companies list'!$1:$10000,MATCH(B175,'Input - companies list'!B:B,0),MATCH("Inter-Cluster Connectivity",'Input - companies list'!$1:$1,0 ))</f>
        <v>0</v>
      </c>
      <c r="L175" s="11">
        <f t="shared" si="17"/>
        <v>0</v>
      </c>
      <c r="M175" s="11">
        <f t="shared" si="18"/>
        <v>0</v>
      </c>
      <c r="N175" s="11">
        <f t="shared" ca="1" si="19"/>
        <v>0</v>
      </c>
      <c r="O175" s="11">
        <f t="shared" si="20"/>
        <v>0</v>
      </c>
      <c r="P175" s="11">
        <f t="shared" si="21"/>
        <v>0.51600000000000001</v>
      </c>
      <c r="Q175" s="11">
        <f t="shared" si="22"/>
        <v>0</v>
      </c>
      <c r="R175" s="11">
        <f t="shared" ca="1" si="23"/>
        <v>5.1600000000000007E-2</v>
      </c>
    </row>
    <row r="176" spans="1:18" x14ac:dyDescent="0.2">
      <c r="A176" s="14">
        <f t="shared" ca="1" si="16"/>
        <v>410</v>
      </c>
      <c r="B176" t="s">
        <v>2805</v>
      </c>
      <c r="C176" t="str">
        <f>VLOOKUP(B176,'Input - companies list'!B:L,2,FALSE)</f>
        <v>BASF Corporation</v>
      </c>
      <c r="D176" t="str">
        <f>VLOOKUP(B176,'Input - companies list'!B:L,11,FALSE)</f>
        <v>Advanced Materials &amp; Coatings</v>
      </c>
      <c r="E176" t="str">
        <f>VLOOKUP(B176,'Input - companies list'!B:E,4,FALSE)</f>
        <v>BASF Corporation manufactures and supplies basic chemicals and intermediates ranging from solvents, plasticizers, and monomers to glues and electronic chemicals, as well as raw materials for detergents, plastics, textile fibers, paints and coatings, plant protection, and pharmaceuticals. The company also provides petrochemicals, monomers, and intermediates; vitamins and food additives, as well as ingredients for pharmaceuticals, hygiene, home, and personal care; other products for the paper industry, oil and gas production, mining, and water treatment; and dispersions and pigments, care chemicals, nutrition and health products, paper chemicals, and performance chemicals. In addition, it offers functional materials and solutions, such as catalysts, battery materials, engineering plastics, polyurethane systems, automotive and industrial coatings, concrete admixtures, and construction systems; and performance materials for automotive, electrical, chemical, and construction industries, as well as for household applications, and for sports and leisure. Further, the company engages in the exploration and production of oil and gas. Furthermore, it offers WorldAccount, a Web-based transaction and information platform; and analytics, eco-efficiency analysis, and technical services. It serves industries, such as aerospace, agriculture, automotive, chemicals, computer and electronics, construction, electrical equipment, feed, food and beverage, furniture, home, leather and apparel, machinery, mining, miscellaneous manufacturing, nonmetallic mineral products, oil processing, packaging, personal care, pharmaceutical, plastics product manufacturing, primary metal, printing and graphics, pulp and paper, rubber, textiles, transportation, utilities, wind energy, and wood. It has a strategic relationship with American Superconductor Corporation. The company was founded in 1865 and is headquartered in Florham Park, New Jersey. BASF Corporation operates as a subsidiary of BASF SE.</v>
      </c>
      <c r="F176" s="1">
        <f>SUMIFS('Input - target event report'!H:H,'Input - target event report'!B:B,B176,'Input - target event report'!D:D, "Private Investment")</f>
        <v>0</v>
      </c>
      <c r="G176" s="6" t="str">
        <f>IF(I176&lt;2, "N/A", (_xlfn.MAXIFS('Input - target event report'!E:E,'Input - target event report'!B:B,B:B,'Input - target event report'!D:D,"Private Investment")-_xlfn.MINIFS('Input - target event report'!E:E,'Input - target event report'!B:B,B:B,'Input - target event report'!D:D,"Private Investment"))/(I176-1))</f>
        <v>N/A</v>
      </c>
      <c r="H176" s="5" t="str">
        <f ca="1">IF(_xlfn.MAXIFS('Input - target event report'!E:E,'Input - target event report'!B:B,B:B,'Input - target event report'!D:D,"Private Investment") = 0, "N/A", TODAY() - _xlfn.MAXIFS('Input - target event report'!E:E,'Input - target event report'!B:B,B:B,'Input - target event report'!D:D,"Private Investment"))</f>
        <v>N/A</v>
      </c>
      <c r="I176" s="6">
        <f>COUNTIFS('Input - target event report'!B:B,B176,'Input - target event report'!D:D, "Private Investment")</f>
        <v>0</v>
      </c>
      <c r="J176">
        <f>INDEX('Input - companies list'!$1:$10000,MATCH(B176,'Input - companies list'!B:B,0),MATCH("Flow",'Input - companies list'!$1:$1,0 ))</f>
        <v>1.41489454684898E-3</v>
      </c>
      <c r="K176">
        <f>INDEX('Input - companies list'!$1:$10000,MATCH(B176,'Input - companies list'!B:B,0),MATCH("Inter-Cluster Connectivity",'Input - companies list'!$1:$1,0 ))</f>
        <v>0</v>
      </c>
      <c r="L176" s="11">
        <f t="shared" si="17"/>
        <v>0</v>
      </c>
      <c r="M176" s="11">
        <f t="shared" si="18"/>
        <v>0</v>
      </c>
      <c r="N176" s="11">
        <f t="shared" ca="1" si="19"/>
        <v>0</v>
      </c>
      <c r="O176" s="11">
        <f t="shared" si="20"/>
        <v>0</v>
      </c>
      <c r="P176" s="11">
        <f t="shared" si="21"/>
        <v>0.52100000000000002</v>
      </c>
      <c r="Q176" s="11">
        <f t="shared" si="22"/>
        <v>0</v>
      </c>
      <c r="R176" s="11">
        <f t="shared" ca="1" si="23"/>
        <v>5.2100000000000007E-2</v>
      </c>
    </row>
    <row r="177" spans="1:18" x14ac:dyDescent="0.2">
      <c r="A177" s="14">
        <f t="shared" ca="1" si="16"/>
        <v>409</v>
      </c>
      <c r="B177" t="s">
        <v>2392</v>
      </c>
      <c r="C177" t="str">
        <f>VLOOKUP(B177,'Input - companies list'!B:L,2,FALSE)</f>
        <v>Indian Seamless Group</v>
      </c>
      <c r="D177" t="str">
        <f>VLOOKUP(B177,'Input - companies list'!B:L,11,FALSE)</f>
        <v>Hydraulics, Valves &amp; Pumps</v>
      </c>
      <c r="E177" t="str">
        <f>VLOOKUP(B177,'Input - companies list'!B:E,4,FALSE)</f>
        <v>Indian Seamless Group, through its subsidiaries, engages in steel and tubes, aerospace, engineering services, port and power, and consumer lighting businesses in India and internationally. It manufactures engineering steels and precision seamless tubes for use in power, oil and gas, automotive, hydraulic cylinders and line pipes, drilling and mining, construction, general engineering, and other industries; cold drawn tubes and components for the hydraulic cylinder industry; and machined tubular components for various applications across industries. The company also manufactures aircraft; provides design to build, systems integration repairs and overhaul, and general aviation services; and operates an aviation park. In addition, it provides engineering services, such as product design and development, design validation, manufacturing engineering, and embedded solutions to aerospace, industrial, transportation, and energy sectors; operates a port and a thermal power plant; and offers home lighting solutions. Indian Seamless Group was incorporated in 1995 and is based in Pune, India.</v>
      </c>
      <c r="F177" s="1">
        <f>SUMIFS('Input - target event report'!H:H,'Input - target event report'!B:B,B177,'Input - target event report'!D:D, "Private Investment")</f>
        <v>0</v>
      </c>
      <c r="G177" s="6" t="str">
        <f>IF(I177&lt;2, "N/A", (_xlfn.MAXIFS('Input - target event report'!E:E,'Input - target event report'!B:B,B:B,'Input - target event report'!D:D,"Private Investment")-_xlfn.MINIFS('Input - target event report'!E:E,'Input - target event report'!B:B,B:B,'Input - target event report'!D:D,"Private Investment"))/(I177-1))</f>
        <v>N/A</v>
      </c>
      <c r="H177" s="5" t="str">
        <f ca="1">IF(_xlfn.MAXIFS('Input - target event report'!E:E,'Input - target event report'!B:B,B:B,'Input - target event report'!D:D,"Private Investment") = 0, "N/A", TODAY() - _xlfn.MAXIFS('Input - target event report'!E:E,'Input - target event report'!B:B,B:B,'Input - target event report'!D:D,"Private Investment"))</f>
        <v>N/A</v>
      </c>
      <c r="I177" s="6">
        <f>COUNTIFS('Input - target event report'!B:B,B177,'Input - target event report'!D:D, "Private Investment")</f>
        <v>0</v>
      </c>
      <c r="J177">
        <f>INDEX('Input - companies list'!$1:$10000,MATCH(B177,'Input - companies list'!B:B,0),MATCH("Flow",'Input - companies list'!$1:$1,0 ))</f>
        <v>1.40727698175475E-3</v>
      </c>
      <c r="K177">
        <f>INDEX('Input - companies list'!$1:$10000,MATCH(B177,'Input - companies list'!B:B,0),MATCH("Inter-Cluster Connectivity",'Input - companies list'!$1:$1,0 ))</f>
        <v>0</v>
      </c>
      <c r="L177" s="11">
        <f t="shared" si="17"/>
        <v>0</v>
      </c>
      <c r="M177" s="11">
        <f t="shared" si="18"/>
        <v>0</v>
      </c>
      <c r="N177" s="11">
        <f t="shared" ca="1" si="19"/>
        <v>0</v>
      </c>
      <c r="O177" s="11">
        <f t="shared" si="20"/>
        <v>0</v>
      </c>
      <c r="P177" s="11">
        <f t="shared" si="21"/>
        <v>0.52500000000000002</v>
      </c>
      <c r="Q177" s="11">
        <f t="shared" si="22"/>
        <v>0</v>
      </c>
      <c r="R177" s="11">
        <f t="shared" ca="1" si="23"/>
        <v>5.2500000000000005E-2</v>
      </c>
    </row>
    <row r="178" spans="1:18" x14ac:dyDescent="0.2">
      <c r="A178" s="14">
        <f t="shared" ca="1" si="16"/>
        <v>408</v>
      </c>
      <c r="B178" t="s">
        <v>1728</v>
      </c>
      <c r="C178" t="str">
        <f>VLOOKUP(B178,'Input - companies list'!B:L,2,FALSE)</f>
        <v>Zeleziarne Podbrezova AS</v>
      </c>
      <c r="D178" t="str">
        <f>VLOOKUP(B178,'Input - companies list'!B:L,11,FALSE)</f>
        <v>Hydraulics, Valves &amp; Pumps</v>
      </c>
      <c r="E178" t="str">
        <f>VLOOKUP(B178,'Input - companies list'!B:E,4,FALSE)</f>
        <v>ÂŽeleziarne PodbrezovÃ¡ a.s. produces and sells seamless steel tubes in Europe and internationally. The companyÂ’s products include seamless steel tubes for the use in building, power, and mining industries; and precision seamless tubes that are used in automobiles, engineering products, hydraulic and pneumatic units, and bearings. It also offers cut and bent tubes; welding tube elbows and reducers; and steel blooms and billets, which are used as input material for production of seamless tubes. In addition, the company develops and produces forming machines, forging presses, vulcanizing presses, scrap processing equipment, and rolled product processing equipment, as well as castings, forgings, ingots, and forming tools primarily for automotive industry. Further, it produces fresh, refrigerated, and frozen meals, as well as provides catering services; offers outsourcing services in the fields of information technology and information systems; manages housing stock; performs research and development activities in physical metallurgy, metal forming, material engineering, and process modelling and simulation; provides sports, advertising, and promotion services; and offers outpatient physiotherapy, balneology, and therapeutic rehabilitation services, as well as transportation and forwarding, and tourism services. ÂŽeleziarne PodbrezovÃ¡ a.s. was founded in 1992 and is based in podbrezovÃ¡, Slovak Republic.</v>
      </c>
      <c r="F178" s="1">
        <f>SUMIFS('Input - target event report'!H:H,'Input - target event report'!B:B,B178,'Input - target event report'!D:D, "Private Investment")</f>
        <v>0</v>
      </c>
      <c r="G178" s="6" t="str">
        <f>IF(I178&lt;2, "N/A", (_xlfn.MAXIFS('Input - target event report'!E:E,'Input - target event report'!B:B,B:B,'Input - target event report'!D:D,"Private Investment")-_xlfn.MINIFS('Input - target event report'!E:E,'Input - target event report'!B:B,B:B,'Input - target event report'!D:D,"Private Investment"))/(I178-1))</f>
        <v>N/A</v>
      </c>
      <c r="H178" s="5" t="str">
        <f ca="1">IF(_xlfn.MAXIFS('Input - target event report'!E:E,'Input - target event report'!B:B,B:B,'Input - target event report'!D:D,"Private Investment") = 0, "N/A", TODAY() - _xlfn.MAXIFS('Input - target event report'!E:E,'Input - target event report'!B:B,B:B,'Input - target event report'!D:D,"Private Investment"))</f>
        <v>N/A</v>
      </c>
      <c r="I178" s="6">
        <f>COUNTIFS('Input - target event report'!B:B,B178,'Input - target event report'!D:D, "Private Investment")</f>
        <v>0</v>
      </c>
      <c r="J178">
        <f>INDEX('Input - companies list'!$1:$10000,MATCH(B178,'Input - companies list'!B:B,0),MATCH("Flow",'Input - companies list'!$1:$1,0 ))</f>
        <v>1.4021675079004599E-3</v>
      </c>
      <c r="K178">
        <f>INDEX('Input - companies list'!$1:$10000,MATCH(B178,'Input - companies list'!B:B,0),MATCH("Inter-Cluster Connectivity",'Input - companies list'!$1:$1,0 ))</f>
        <v>0</v>
      </c>
      <c r="L178" s="11">
        <f t="shared" si="17"/>
        <v>0</v>
      </c>
      <c r="M178" s="11">
        <f t="shared" si="18"/>
        <v>0</v>
      </c>
      <c r="N178" s="11">
        <f t="shared" ca="1" si="19"/>
        <v>0</v>
      </c>
      <c r="O178" s="11">
        <f t="shared" si="20"/>
        <v>0</v>
      </c>
      <c r="P178" s="11">
        <f t="shared" si="21"/>
        <v>0.52800000000000002</v>
      </c>
      <c r="Q178" s="11">
        <f t="shared" si="22"/>
        <v>0</v>
      </c>
      <c r="R178" s="11">
        <f t="shared" ca="1" si="23"/>
        <v>5.2800000000000007E-2</v>
      </c>
    </row>
    <row r="179" spans="1:18" x14ac:dyDescent="0.2">
      <c r="A179" s="14">
        <f t="shared" ca="1" si="16"/>
        <v>407</v>
      </c>
      <c r="B179" t="s">
        <v>367</v>
      </c>
      <c r="C179" t="str">
        <f>VLOOKUP(B179,'Input - companies list'!B:L,2,FALSE)</f>
        <v>Acute3D SAS</v>
      </c>
      <c r="D179" t="str">
        <f>VLOOKUP(B179,'Input - companies list'!B:L,11,FALSE)</f>
        <v>Aerial Surveying, Drones</v>
      </c>
      <c r="E179" t="str">
        <f>VLOOKUP(B179,'Input - companies list'!B:E,4,FALSE)</f>
        <v>Acute3D SAS operates as a technological software company that develops and sells Smart3DCapture software to produce high resolution 3D models from simple photographs. The company offers Smart3DCapture Scanner that automatically reconstructs objects, buildings, and man-made or natural landmarks from imagery datasets; and Smart3DCapture Mapper for larger-scale 3D surveying and mapping. Its Smart3DCapture is used in 3D cartography applications, including geographic portals and topographic databases; architecture, engineering, and construction applications, such as for land and urban surveying and planning, as-built 3D modeling, and construction site monitoring; defense, intelligence, and homeland security applications, including tactical decision-making, mission rehearsal, and training and simulation; and media, entertainment, and e-commerce applications, such as video games and visual effects production, 3D avatars creation, and 3D catalogs. The companyÂ’s Smart3DCapture also used in manufacturing applications, including reverse engineering, rapid prototyping, and 3D printing; resources and energy applications, such as mining and quarry operations, pipeline surveying, and oil and gas exploration; cultural heritage applications, including arts and archaeology; and scientific analysis applications, such as geology and forensics. Acute3D SAS was founded in 2011 and is based in Valbonne, France. As of February 10, 2015, Acute3D SAS operates as a subsidiary of Bentley Systems, Incorporated.</v>
      </c>
      <c r="F179" s="1">
        <f>SUMIFS('Input - target event report'!H:H,'Input - target event report'!B:B,B179,'Input - target event report'!D:D, "Private Investment")</f>
        <v>0</v>
      </c>
      <c r="G179" s="6" t="str">
        <f>IF(I179&lt;2, "N/A", (_xlfn.MAXIFS('Input - target event report'!E:E,'Input - target event report'!B:B,B:B,'Input - target event report'!D:D,"Private Investment")-_xlfn.MINIFS('Input - target event report'!E:E,'Input - target event report'!B:B,B:B,'Input - target event report'!D:D,"Private Investment"))/(I179-1))</f>
        <v>N/A</v>
      </c>
      <c r="H179" s="5" t="str">
        <f ca="1">IF(_xlfn.MAXIFS('Input - target event report'!E:E,'Input - target event report'!B:B,B:B,'Input - target event report'!D:D,"Private Investment") = 0, "N/A", TODAY() - _xlfn.MAXIFS('Input - target event report'!E:E,'Input - target event report'!B:B,B:B,'Input - target event report'!D:D,"Private Investment"))</f>
        <v>N/A</v>
      </c>
      <c r="I179" s="6">
        <f>COUNTIFS('Input - target event report'!B:B,B179,'Input - target event report'!D:D, "Private Investment")</f>
        <v>0</v>
      </c>
      <c r="J179">
        <f>INDEX('Input - companies list'!$1:$10000,MATCH(B179,'Input - companies list'!B:B,0),MATCH("Flow",'Input - companies list'!$1:$1,0 ))</f>
        <v>1.3928575267616501E-3</v>
      </c>
      <c r="K179">
        <f>INDEX('Input - companies list'!$1:$10000,MATCH(B179,'Input - companies list'!B:B,0),MATCH("Inter-Cluster Connectivity",'Input - companies list'!$1:$1,0 ))</f>
        <v>0</v>
      </c>
      <c r="L179" s="11">
        <f t="shared" si="17"/>
        <v>0</v>
      </c>
      <c r="M179" s="11">
        <f t="shared" si="18"/>
        <v>0</v>
      </c>
      <c r="N179" s="11">
        <f t="shared" ca="1" si="19"/>
        <v>0</v>
      </c>
      <c r="O179" s="11">
        <f t="shared" si="20"/>
        <v>0</v>
      </c>
      <c r="P179" s="11">
        <f t="shared" si="21"/>
        <v>0.53100000000000003</v>
      </c>
      <c r="Q179" s="11">
        <f t="shared" si="22"/>
        <v>0</v>
      </c>
      <c r="R179" s="11">
        <f t="shared" ca="1" si="23"/>
        <v>5.3100000000000008E-2</v>
      </c>
    </row>
    <row r="180" spans="1:18" x14ac:dyDescent="0.2">
      <c r="A180" s="14">
        <f t="shared" ca="1" si="16"/>
        <v>406</v>
      </c>
      <c r="B180" t="s">
        <v>4307</v>
      </c>
      <c r="C180" t="str">
        <f>VLOOKUP(B180,'Input - companies list'!B:L,2,FALSE)</f>
        <v>Screen Machine Industries, Inc.</v>
      </c>
      <c r="D180" t="str">
        <f>VLOOKUP(B180,'Input - companies list'!B:L,11,FALSE)</f>
        <v>Advanced Materials &amp; Coatings</v>
      </c>
      <c r="E180" t="str">
        <f>VLOOKUP(B180,'Input - companies list'!B:E,4,FALSE)</f>
        <v>Screen Machine Industries, Inc. manufactures portable crushing and screening machinery in North America. Its products include portable crushing and screening plants, trommels and conveyors, jaw and impact crushing plants, vibratory screening plants, trommel screens, portable stacking conveyors, and portable vibratory screening plants. The companyÂ’s products are used in mining and quarry processing, construction site processing, demolition site recycling, concrete and brick recycling, organic and compostable waste, and topsoil screening/processing industries. Screen Machine Industries, Inc. was formerly known as Ohio Central Steel Co. and changed its name to Screen Machine Industries, Inc. in February 2005. The company was founded in 1966 and is based in Pataskala, Ohio.</v>
      </c>
      <c r="F180" s="1">
        <f>SUMIFS('Input - target event report'!H:H,'Input - target event report'!B:B,B180,'Input - target event report'!D:D, "Private Investment")</f>
        <v>0</v>
      </c>
      <c r="G180" s="6" t="str">
        <f>IF(I180&lt;2, "N/A", (_xlfn.MAXIFS('Input - target event report'!E:E,'Input - target event report'!B:B,B:B,'Input - target event report'!D:D,"Private Investment")-_xlfn.MINIFS('Input - target event report'!E:E,'Input - target event report'!B:B,B:B,'Input - target event report'!D:D,"Private Investment"))/(I180-1))</f>
        <v>N/A</v>
      </c>
      <c r="H180" s="5" t="str">
        <f ca="1">IF(_xlfn.MAXIFS('Input - target event report'!E:E,'Input - target event report'!B:B,B:B,'Input - target event report'!D:D,"Private Investment") = 0, "N/A", TODAY() - _xlfn.MAXIFS('Input - target event report'!E:E,'Input - target event report'!B:B,B:B,'Input - target event report'!D:D,"Private Investment"))</f>
        <v>N/A</v>
      </c>
      <c r="I180" s="6">
        <f>COUNTIFS('Input - target event report'!B:B,B180,'Input - target event report'!D:D, "Private Investment")</f>
        <v>0</v>
      </c>
      <c r="J180">
        <f>INDEX('Input - companies list'!$1:$10000,MATCH(B180,'Input - companies list'!B:B,0),MATCH("Flow",'Input - companies list'!$1:$1,0 ))</f>
        <v>1.3508222471762699E-3</v>
      </c>
      <c r="K180">
        <f>INDEX('Input - companies list'!$1:$10000,MATCH(B180,'Input - companies list'!B:B,0),MATCH("Inter-Cluster Connectivity",'Input - companies list'!$1:$1,0 ))</f>
        <v>0</v>
      </c>
      <c r="L180" s="11">
        <f t="shared" si="17"/>
        <v>0</v>
      </c>
      <c r="M180" s="11">
        <f t="shared" si="18"/>
        <v>0</v>
      </c>
      <c r="N180" s="11">
        <f t="shared" ca="1" si="19"/>
        <v>0</v>
      </c>
      <c r="O180" s="11">
        <f t="shared" si="20"/>
        <v>0</v>
      </c>
      <c r="P180" s="11">
        <f t="shared" si="21"/>
        <v>0.54200000000000004</v>
      </c>
      <c r="Q180" s="11">
        <f t="shared" si="22"/>
        <v>0</v>
      </c>
      <c r="R180" s="11">
        <f t="shared" ca="1" si="23"/>
        <v>5.4200000000000005E-2</v>
      </c>
    </row>
    <row r="181" spans="1:18" x14ac:dyDescent="0.2">
      <c r="A181" s="14">
        <f t="shared" ca="1" si="16"/>
        <v>405</v>
      </c>
      <c r="B181" t="s">
        <v>1967</v>
      </c>
      <c r="C181" t="str">
        <f>VLOOKUP(B181,'Input - companies list'!B:L,2,FALSE)</f>
        <v>Kyungin Precision Machinery Co., Ltd.</v>
      </c>
      <c r="D181" t="str">
        <f>VLOOKUP(B181,'Input - companies list'!B:L,11,FALSE)</f>
        <v xml:space="preserve">Bearing, Gears, Componentry </v>
      </c>
      <c r="E181" t="str">
        <f>VLOOKUP(B181,'Input - companies list'!B:E,4,FALSE)</f>
        <v>Kyung-in Precision Machinery Co., Ltd. manufactures and sells reducers and high-precision gears in South Korea. It offers change and differencial gear boxes, leveler and line shaft gear boxes, mandrel shafts, pinion stands, and tension reel and winder gear boxes, as well as GB products for extractor lifts, H stands, mills, slab chargers, and V stands; and container crane gantry and main gear boxes, container crane equipment, crane boom and luffing gear boxes, ladle crane and reclaimer gear boxes, over head crane main gear boxes, RTG main and unloader gear boxes, unloader main gear boxes, boom conveyor GB units, and boom slewing reducers, as well as open gears for gantry travelling. The company also provides change and mill gear boxes, couplings, driving gears, finishing mills, girth and main gears, open gears, and worm shafts for mining and cement industry; bevel and drum ring gears, high speed and pump gears, oil refinery and pump gear boxes, and motor GB products for drilling machines; and chemical machine and differencial gear boxes, high speed and horizontal gear boxes for machines, indexing worm wheels, injection molding machine gear boxes, kneader gear boxes, kneading machines, miter boxes, SD drive and winder gear boxes, extruder GB products, oil tank units, slewing reducers for pipe winder machines, speed increasers, worm jack shafts, and GB products for briquetting machines. In addition, it offers high speed girth gears, planetary gear boxes, slewing bearings, wind generator parts, and gear boxes for wind generators; and agriculture plant and conveyor drive gear boxes, cooling tower and farm plantation gear boxes, high speed and planetary gear boxes, karnel press assemblies, planetary gears, and planetary gear boxes for agriculture plants. Further, the company provides replacement and overhaul services. It primarily serves steel industries, machineries, plants, cement plants, and cranes. The company was founded in 1967 and is based in Ansan, South Korea.</v>
      </c>
      <c r="F181" s="1">
        <f>SUMIFS('Input - target event report'!H:H,'Input - target event report'!B:B,B181,'Input - target event report'!D:D, "Private Investment")</f>
        <v>0</v>
      </c>
      <c r="G181" s="6" t="str">
        <f>IF(I181&lt;2, "N/A", (_xlfn.MAXIFS('Input - target event report'!E:E,'Input - target event report'!B:B,B:B,'Input - target event report'!D:D,"Private Investment")-_xlfn.MINIFS('Input - target event report'!E:E,'Input - target event report'!B:B,B:B,'Input - target event report'!D:D,"Private Investment"))/(I181-1))</f>
        <v>N/A</v>
      </c>
      <c r="H181" s="5" t="str">
        <f ca="1">IF(_xlfn.MAXIFS('Input - target event report'!E:E,'Input - target event report'!B:B,B:B,'Input - target event report'!D:D,"Private Investment") = 0, "N/A", TODAY() - _xlfn.MAXIFS('Input - target event report'!E:E,'Input - target event report'!B:B,B:B,'Input - target event report'!D:D,"Private Investment"))</f>
        <v>N/A</v>
      </c>
      <c r="I181" s="6">
        <f>COUNTIFS('Input - target event report'!B:B,B181,'Input - target event report'!D:D, "Private Investment")</f>
        <v>0</v>
      </c>
      <c r="J181">
        <f>INDEX('Input - companies list'!$1:$10000,MATCH(B181,'Input - companies list'!B:B,0),MATCH("Flow",'Input - companies list'!$1:$1,0 ))</f>
        <v>1.3382079130740401E-3</v>
      </c>
      <c r="K181">
        <f>INDEX('Input - companies list'!$1:$10000,MATCH(B181,'Input - companies list'!B:B,0),MATCH("Inter-Cluster Connectivity",'Input - companies list'!$1:$1,0 ))</f>
        <v>0</v>
      </c>
      <c r="L181" s="11">
        <f t="shared" si="17"/>
        <v>0</v>
      </c>
      <c r="M181" s="11">
        <f t="shared" si="18"/>
        <v>0</v>
      </c>
      <c r="N181" s="11">
        <f t="shared" ca="1" si="19"/>
        <v>0</v>
      </c>
      <c r="O181" s="11">
        <f t="shared" si="20"/>
        <v>0</v>
      </c>
      <c r="P181" s="11">
        <f t="shared" si="21"/>
        <v>0.54499999999999993</v>
      </c>
      <c r="Q181" s="11">
        <f t="shared" si="22"/>
        <v>0</v>
      </c>
      <c r="R181" s="11">
        <f t="shared" ca="1" si="23"/>
        <v>5.4499999999999993E-2</v>
      </c>
    </row>
    <row r="182" spans="1:18" x14ac:dyDescent="0.2">
      <c r="A182" s="14">
        <f t="shared" ca="1" si="16"/>
        <v>404</v>
      </c>
      <c r="B182" s="2" t="s">
        <v>4073</v>
      </c>
      <c r="C182" t="str">
        <f>VLOOKUP(B182,'Input - companies list'!B:L,2,FALSE)</f>
        <v>ToolWatch Corporation</v>
      </c>
      <c r="D182" t="str">
        <f>VLOOKUP(B182,'Input - companies list'!B:L,11,FALSE)</f>
        <v>Cloud, IoT, Predictive Analytics</v>
      </c>
      <c r="E182" t="str">
        <f>VLOOKUP(B182,'Input - companies list'!B:E,4,FALSE)</f>
        <v>ToolWatch Corporation provides tools, equipment, materials, and consumables management systems. It offers ToolWatch Enterprise, a cloud based application for managing tools, equipment, materials, and consumables from the warehouse to delivery, to the management of construction resources on the jobsite; and ToolWatch Pro, a solution that manages tools and equipment while eliminating the need for IT resources. The company also offers accessories, including scanning devices, global positioning systems, radio frequency identification systems, and labels and tags. Its tool and equipment management software has applications in construction, mining, utilities, facilities management, and transportation businesses, as well as the military and city, and state and local governments. In addition, the company provides professional services; training; and consulting services, such as data migration services, custom development and custom reports, systems integration, business process and best-practices consulting, and ROI justification and assessment programs. It serves worldwide customers, including emerging contractors, construction organizations, Fortune 500 companies, gas and oil firms, manufacturing organizations, and the United States military. ToolWatch Corporation was founded in 1991 and is based in Englewood, Colorado.</v>
      </c>
      <c r="F182" s="1">
        <f>SUMIFS('Input - target event report'!H:H,'Input - target event report'!B:B,B182,'Input - target event report'!D:D, "Private Investment")</f>
        <v>0</v>
      </c>
      <c r="G182" s="6" t="str">
        <f>IF(I182&lt;2, "N/A", (_xlfn.MAXIFS('Input - target event report'!E:E,'Input - target event report'!B:B,B:B,'Input - target event report'!D:D,"Private Investment")-_xlfn.MINIFS('Input - target event report'!E:E,'Input - target event report'!B:B,B:B,'Input - target event report'!D:D,"Private Investment"))/(I182-1))</f>
        <v>N/A</v>
      </c>
      <c r="H182" s="5" t="str">
        <f ca="1">IF(_xlfn.MAXIFS('Input - target event report'!E:E,'Input - target event report'!B:B,B:B,'Input - target event report'!D:D,"Private Investment") = 0, "N/A", TODAY() - _xlfn.MAXIFS('Input - target event report'!E:E,'Input - target event report'!B:B,B:B,'Input - target event report'!D:D,"Private Investment"))</f>
        <v>N/A</v>
      </c>
      <c r="I182" s="6">
        <f>COUNTIFS('Input - target event report'!B:B,B182,'Input - target event report'!D:D, "Private Investment")</f>
        <v>0</v>
      </c>
      <c r="J182">
        <f>INDEX('Input - companies list'!$1:$10000,MATCH(B182,'Input - companies list'!B:B,0),MATCH("Flow",'Input - companies list'!$1:$1,0 ))</f>
        <v>1.33639456444516E-3</v>
      </c>
      <c r="K182">
        <f>INDEX('Input - companies list'!$1:$10000,MATCH(B182,'Input - companies list'!B:B,0),MATCH("Inter-Cluster Connectivity",'Input - companies list'!$1:$1,0 ))</f>
        <v>0</v>
      </c>
      <c r="L182" s="11">
        <f t="shared" si="17"/>
        <v>0</v>
      </c>
      <c r="M182" s="11">
        <f t="shared" si="18"/>
        <v>0</v>
      </c>
      <c r="N182" s="11">
        <f t="shared" ca="1" si="19"/>
        <v>0</v>
      </c>
      <c r="O182" s="11">
        <f t="shared" si="20"/>
        <v>0</v>
      </c>
      <c r="P182" s="11">
        <f t="shared" si="21"/>
        <v>0.54699999999999993</v>
      </c>
      <c r="Q182" s="11">
        <f t="shared" si="22"/>
        <v>0</v>
      </c>
      <c r="R182" s="11">
        <f t="shared" ca="1" si="23"/>
        <v>5.4699999999999999E-2</v>
      </c>
    </row>
    <row r="183" spans="1:18" x14ac:dyDescent="0.2">
      <c r="A183" s="14">
        <f t="shared" ca="1" si="16"/>
        <v>403</v>
      </c>
      <c r="B183" t="s">
        <v>2873</v>
      </c>
      <c r="C183" t="str">
        <f>VLOOKUP(B183,'Input - companies list'!B:L,2,FALSE)</f>
        <v>Bluebean, LLC</v>
      </c>
      <c r="D183" t="str">
        <f>VLOOKUP(B183,'Input - companies list'!B:L,11,FALSE)</f>
        <v>RFID, Cables, Asset Tracking</v>
      </c>
      <c r="E183" t="str">
        <f>VLOOKUP(B183,'Input - companies list'!B:E,4,FALSE)</f>
        <v>Bluebean, LLC provides RFID consulting and systems integration services and solutions. It focuses on RFID solutions, RFID compliance mandates, and implementation of RFID technology. The companyÂ’s services include RFID business process consulting, system design, implementation roadmap, proof of concept, full system implementation, custom software development, training, installation, integration with existing systems, and maintenance and support. It also sells RFID products online. The company offers RFID solutions to the supply chain management, healthcare, pharmaceuticals, mining, automotive, aerospace, and food industries. Bluebean, LLC was incorporated in 2004 and is based in Carmel, Indiana.</v>
      </c>
      <c r="F183" s="1">
        <f>SUMIFS('Input - target event report'!H:H,'Input - target event report'!B:B,B183,'Input - target event report'!D:D, "Private Investment")</f>
        <v>0</v>
      </c>
      <c r="G183" s="6" t="str">
        <f>IF(I183&lt;2, "N/A", (_xlfn.MAXIFS('Input - target event report'!E:E,'Input - target event report'!B:B,B:B,'Input - target event report'!D:D,"Private Investment")-_xlfn.MINIFS('Input - target event report'!E:E,'Input - target event report'!B:B,B:B,'Input - target event report'!D:D,"Private Investment"))/(I183-1))</f>
        <v>N/A</v>
      </c>
      <c r="H183" s="5" t="str">
        <f ca="1">IF(_xlfn.MAXIFS('Input - target event report'!E:E,'Input - target event report'!B:B,B:B,'Input - target event report'!D:D,"Private Investment") = 0, "N/A", TODAY() - _xlfn.MAXIFS('Input - target event report'!E:E,'Input - target event report'!B:B,B:B,'Input - target event report'!D:D,"Private Investment"))</f>
        <v>N/A</v>
      </c>
      <c r="I183" s="6">
        <f>COUNTIFS('Input - target event report'!B:B,B183,'Input - target event report'!D:D, "Private Investment")</f>
        <v>0</v>
      </c>
      <c r="J183">
        <f>INDEX('Input - companies list'!$1:$10000,MATCH(B183,'Input - companies list'!B:B,0),MATCH("Flow",'Input - companies list'!$1:$1,0 ))</f>
        <v>1.33549702288237E-3</v>
      </c>
      <c r="K183">
        <f>INDEX('Input - companies list'!$1:$10000,MATCH(B183,'Input - companies list'!B:B,0),MATCH("Inter-Cluster Connectivity",'Input - companies list'!$1:$1,0 ))</f>
        <v>0</v>
      </c>
      <c r="L183" s="11">
        <f t="shared" si="17"/>
        <v>0</v>
      </c>
      <c r="M183" s="11">
        <f t="shared" si="18"/>
        <v>0</v>
      </c>
      <c r="N183" s="11">
        <f t="shared" ca="1" si="19"/>
        <v>0</v>
      </c>
      <c r="O183" s="11">
        <f t="shared" si="20"/>
        <v>0</v>
      </c>
      <c r="P183" s="11">
        <f t="shared" si="21"/>
        <v>0.54899999999999993</v>
      </c>
      <c r="Q183" s="11">
        <f t="shared" si="22"/>
        <v>0</v>
      </c>
      <c r="R183" s="11">
        <f t="shared" ca="1" si="23"/>
        <v>5.4899999999999997E-2</v>
      </c>
    </row>
    <row r="184" spans="1:18" x14ac:dyDescent="0.2">
      <c r="A184" s="14">
        <f t="shared" ca="1" si="16"/>
        <v>402</v>
      </c>
      <c r="B184" t="s">
        <v>133</v>
      </c>
      <c r="C184" t="str">
        <f>VLOOKUP(B184,'Input - companies list'!B:L,2,FALSE)</f>
        <v>Griffin Gear, Inc.</v>
      </c>
      <c r="D184" t="str">
        <f>VLOOKUP(B184,'Input - companies list'!B:L,11,FALSE)</f>
        <v xml:space="preserve">Bearing, Gears, Componentry </v>
      </c>
      <c r="E184" t="str">
        <f>VLOOKUP(B184,'Input - companies list'!B:E,4,FALSE)</f>
        <v>Griffin Gear, Inc. manufactures replacement gearing and gearbox rebuilds for industrial applications. It offers gears, including worm, helical, bevel, spur, herringbone, sprocket, double helical, rack, internal, and spline gears. The company also provides gear box repair and upgrade services for cooling towers, coal grinding/pulverizing mills, exciter reduction and turbine turning gear units, winch/breasting drives, mixers/agitators, drives conveyors, compressor and pump drives, turbine reductions, and waste water extruders. It serves agriculture, aluminum, cement, chemical, dredging equipment, food processing, material handling, mining, ore processing, pulp and paper, railroads, rubber, steel, textiles, and water and waste treatment industries, as well as hospitals, machine shops, and utility plants. The company was formerly known as Joe Griffin Gear and Machine. Griffin Gear, Inc. was founded in 1967 and is based in Roebuck, South Carolina.</v>
      </c>
      <c r="F184" s="1">
        <f>SUMIFS('Input - target event report'!H:H,'Input - target event report'!B:B,B184,'Input - target event report'!D:D, "Private Investment")</f>
        <v>0</v>
      </c>
      <c r="G184" s="6" t="str">
        <f>IF(I184&lt;2, "N/A", (_xlfn.MAXIFS('Input - target event report'!E:E,'Input - target event report'!B:B,B:B,'Input - target event report'!D:D,"Private Investment")-_xlfn.MINIFS('Input - target event report'!E:E,'Input - target event report'!B:B,B:B,'Input - target event report'!D:D,"Private Investment"))/(I184-1))</f>
        <v>N/A</v>
      </c>
      <c r="H184" s="5" t="str">
        <f ca="1">IF(_xlfn.MAXIFS('Input - target event report'!E:E,'Input - target event report'!B:B,B:B,'Input - target event report'!D:D,"Private Investment") = 0, "N/A", TODAY() - _xlfn.MAXIFS('Input - target event report'!E:E,'Input - target event report'!B:B,B:B,'Input - target event report'!D:D,"Private Investment"))</f>
        <v>N/A</v>
      </c>
      <c r="I184" s="6">
        <f>COUNTIFS('Input - target event report'!B:B,B184,'Input - target event report'!D:D, "Private Investment")</f>
        <v>0</v>
      </c>
      <c r="J184">
        <f>INDEX('Input - companies list'!$1:$10000,MATCH(B184,'Input - companies list'!B:B,0),MATCH("Flow",'Input - companies list'!$1:$1,0 ))</f>
        <v>1.3342223857779601E-3</v>
      </c>
      <c r="K184">
        <f>INDEX('Input - companies list'!$1:$10000,MATCH(B184,'Input - companies list'!B:B,0),MATCH("Inter-Cluster Connectivity",'Input - companies list'!$1:$1,0 ))</f>
        <v>0</v>
      </c>
      <c r="L184" s="11">
        <f t="shared" si="17"/>
        <v>0</v>
      </c>
      <c r="M184" s="11">
        <f t="shared" si="18"/>
        <v>0</v>
      </c>
      <c r="N184" s="11">
        <f t="shared" ca="1" si="19"/>
        <v>0</v>
      </c>
      <c r="O184" s="11">
        <f t="shared" si="20"/>
        <v>0</v>
      </c>
      <c r="P184" s="11">
        <f t="shared" si="21"/>
        <v>0.55000000000000004</v>
      </c>
      <c r="Q184" s="11">
        <f t="shared" si="22"/>
        <v>0</v>
      </c>
      <c r="R184" s="11">
        <f t="shared" ca="1" si="23"/>
        <v>5.5000000000000007E-2</v>
      </c>
    </row>
    <row r="185" spans="1:18" x14ac:dyDescent="0.2">
      <c r="A185" s="14">
        <f t="shared" ca="1" si="16"/>
        <v>401</v>
      </c>
      <c r="B185" t="s">
        <v>789</v>
      </c>
      <c r="C185" t="str">
        <f>VLOOKUP(B185,'Input - companies list'!B:L,2,FALSE)</f>
        <v>Bay31 AG</v>
      </c>
      <c r="D185" t="str">
        <f>VLOOKUP(B185,'Input - companies list'!B:L,11,FALSE)</f>
        <v>Mining Ops &amp; Analytics</v>
      </c>
      <c r="E185" t="str">
        <f>VLOOKUP(B185,'Input - companies list'!B:E,4,FALSE)</f>
        <v>Bay31 AG provides identity analytics, access risk management, and SAP security solutions to let businesses manage access to critical information and processes. It offers data-driven intelligence for identity and compliance, cloud-based risk and compliance, role-based access control and role mining, and SAP role design solutions. The company was incorporated in 2012 and is headquartered in Zug, Switzerland with operations in Geneva; and a software development center in Rome. As of May 14, 2015, Bay31 AG operates as a subsidiary of Courion Corporation.</v>
      </c>
      <c r="F185" s="1">
        <f>SUMIFS('Input - target event report'!H:H,'Input - target event report'!B:B,B185,'Input - target event report'!D:D, "Private Investment")</f>
        <v>0</v>
      </c>
      <c r="G185" s="6" t="str">
        <f>IF(I185&lt;2, "N/A", (_xlfn.MAXIFS('Input - target event report'!E:E,'Input - target event report'!B:B,B:B,'Input - target event report'!D:D,"Private Investment")-_xlfn.MINIFS('Input - target event report'!E:E,'Input - target event report'!B:B,B:B,'Input - target event report'!D:D,"Private Investment"))/(I185-1))</f>
        <v>N/A</v>
      </c>
      <c r="H185" s="5" t="str">
        <f ca="1">IF(_xlfn.MAXIFS('Input - target event report'!E:E,'Input - target event report'!B:B,B:B,'Input - target event report'!D:D,"Private Investment") = 0, "N/A", TODAY() - _xlfn.MAXIFS('Input - target event report'!E:E,'Input - target event report'!B:B,B:B,'Input - target event report'!D:D,"Private Investment"))</f>
        <v>N/A</v>
      </c>
      <c r="I185" s="6">
        <f>COUNTIFS('Input - target event report'!B:B,B185,'Input - target event report'!D:D, "Private Investment")</f>
        <v>0</v>
      </c>
      <c r="J185">
        <f>INDEX('Input - companies list'!$1:$10000,MATCH(B185,'Input - companies list'!B:B,0),MATCH("Flow",'Input - companies list'!$1:$1,0 ))</f>
        <v>1.31590736496523E-3</v>
      </c>
      <c r="K185">
        <f>INDEX('Input - companies list'!$1:$10000,MATCH(B185,'Input - companies list'!B:B,0),MATCH("Inter-Cluster Connectivity",'Input - companies list'!$1:$1,0 ))</f>
        <v>0</v>
      </c>
      <c r="L185" s="11">
        <f t="shared" si="17"/>
        <v>0</v>
      </c>
      <c r="M185" s="11">
        <f t="shared" si="18"/>
        <v>0</v>
      </c>
      <c r="N185" s="11">
        <f t="shared" ca="1" si="19"/>
        <v>0</v>
      </c>
      <c r="O185" s="11">
        <f t="shared" si="20"/>
        <v>0</v>
      </c>
      <c r="P185" s="11">
        <f t="shared" si="21"/>
        <v>0.55200000000000005</v>
      </c>
      <c r="Q185" s="11">
        <f t="shared" si="22"/>
        <v>0</v>
      </c>
      <c r="R185" s="11">
        <f t="shared" ca="1" si="23"/>
        <v>5.5200000000000006E-2</v>
      </c>
    </row>
    <row r="186" spans="1:18" x14ac:dyDescent="0.2">
      <c r="A186" s="14">
        <f t="shared" ca="1" si="16"/>
        <v>400</v>
      </c>
      <c r="B186" t="s">
        <v>2190</v>
      </c>
      <c r="C186" t="str">
        <f>VLOOKUP(B186,'Input - companies list'!B:L,2,FALSE)</f>
        <v>Sumitomo Heavy Industries Gearbox Co., Ltd.</v>
      </c>
      <c r="D186" t="str">
        <f>VLOOKUP(B186,'Input - companies list'!B:L,11,FALSE)</f>
        <v xml:space="preserve">Bearing, Gears, Componentry </v>
      </c>
      <c r="E186" t="str">
        <f>VLOOKUP(B186,'Input - companies list'!B:E,4,FALSE)</f>
        <v>Sumitomo Heavy Industries Gearbox Co., Ltd. engages in the design and manufacture of gear systems in Japan and internationally. Its products include gears, gear drives, gear reducers, gear increasers, gear testers, worm gears, standard products, parallel shaft type reducers, planetary gears, gear coupling, steel flex coupling, and disc coupling. These products are used by iron and steel mills, drainage pump, water gate, aircraft, lifts, cranes, conveyors, metal mills, chemical machines, textile machine, and food industries. The companyÂ’s products are also used in printing machine, construction machine, paper mills, rubber and plastics industries, cement mills, coal mills, mine industries, vessels, dredger, water treatment machines, communication machine, generator, office service machines, and natural resources developing machines. Sumitomo Heavy Industries Gearbox Co., Ltd. was organized in 1916 and is headquartered in Kaizuka, Japan.</v>
      </c>
      <c r="F186" s="1">
        <f>SUMIFS('Input - target event report'!H:H,'Input - target event report'!B:B,B186,'Input - target event report'!D:D, "Private Investment")</f>
        <v>0</v>
      </c>
      <c r="G186" s="6" t="str">
        <f>IF(I186&lt;2, "N/A", (_xlfn.MAXIFS('Input - target event report'!E:E,'Input - target event report'!B:B,B:B,'Input - target event report'!D:D,"Private Investment")-_xlfn.MINIFS('Input - target event report'!E:E,'Input - target event report'!B:B,B:B,'Input - target event report'!D:D,"Private Investment"))/(I186-1))</f>
        <v>N/A</v>
      </c>
      <c r="H186" s="5" t="str">
        <f ca="1">IF(_xlfn.MAXIFS('Input - target event report'!E:E,'Input - target event report'!B:B,B:B,'Input - target event report'!D:D,"Private Investment") = 0, "N/A", TODAY() - _xlfn.MAXIFS('Input - target event report'!E:E,'Input - target event report'!B:B,B:B,'Input - target event report'!D:D,"Private Investment"))</f>
        <v>N/A</v>
      </c>
      <c r="I186" s="6">
        <f>COUNTIFS('Input - target event report'!B:B,B186,'Input - target event report'!D:D, "Private Investment")</f>
        <v>0</v>
      </c>
      <c r="J186">
        <f>INDEX('Input - companies list'!$1:$10000,MATCH(B186,'Input - companies list'!B:B,0),MATCH("Flow",'Input - companies list'!$1:$1,0 ))</f>
        <v>1.31139562248967E-3</v>
      </c>
      <c r="K186">
        <f>INDEX('Input - companies list'!$1:$10000,MATCH(B186,'Input - companies list'!B:B,0),MATCH("Inter-Cluster Connectivity",'Input - companies list'!$1:$1,0 ))</f>
        <v>0</v>
      </c>
      <c r="L186" s="11">
        <f t="shared" si="17"/>
        <v>0</v>
      </c>
      <c r="M186" s="11">
        <f t="shared" si="18"/>
        <v>0</v>
      </c>
      <c r="N186" s="11">
        <f t="shared" ca="1" si="19"/>
        <v>0</v>
      </c>
      <c r="O186" s="11">
        <f t="shared" si="20"/>
        <v>0</v>
      </c>
      <c r="P186" s="11">
        <f t="shared" si="21"/>
        <v>0.55400000000000005</v>
      </c>
      <c r="Q186" s="11">
        <f t="shared" si="22"/>
        <v>0</v>
      </c>
      <c r="R186" s="11">
        <f t="shared" ca="1" si="23"/>
        <v>5.5400000000000005E-2</v>
      </c>
    </row>
    <row r="187" spans="1:18" x14ac:dyDescent="0.2">
      <c r="A187" s="14">
        <f t="shared" ca="1" si="16"/>
        <v>399</v>
      </c>
      <c r="B187" t="s">
        <v>1339</v>
      </c>
      <c r="C187" t="str">
        <f>VLOOKUP(B187,'Input - companies list'!B:L,2,FALSE)</f>
        <v>Sonamine</v>
      </c>
      <c r="D187" t="str">
        <f>VLOOKUP(B187,'Input - companies list'!B:L,11,FALSE)</f>
        <v>Cloud, IoT, Predictive Analytics</v>
      </c>
      <c r="E187" t="str">
        <f>VLOOKUP(B187,'Input - companies list'!B:E,4,FALSE)</f>
        <v>Sonamine is a provider of predictive analytics and lifecycle management services for digital games and other applications. Sonamine provides predictive analytics and lifecycle management services for digital games and other applications.  Leveraging patent pending distributed large graph mining technology, Sonamine improves conversion rates and reduces churn through better targeting and offer management.  Customers include Sony Online Entertainment and AeriaGames.</v>
      </c>
      <c r="F187" s="1">
        <f>SUMIFS('Input - target event report'!H:H,'Input - target event report'!B:B,B187,'Input - target event report'!D:D, "Private Investment")</f>
        <v>0</v>
      </c>
      <c r="G187" s="6" t="str">
        <f>IF(I187&lt;2, "N/A", (_xlfn.MAXIFS('Input - target event report'!E:E,'Input - target event report'!B:B,B:B,'Input - target event report'!D:D,"Private Investment")-_xlfn.MINIFS('Input - target event report'!E:E,'Input - target event report'!B:B,B:B,'Input - target event report'!D:D,"Private Investment"))/(I187-1))</f>
        <v>N/A</v>
      </c>
      <c r="H187" s="5" t="str">
        <f ca="1">IF(_xlfn.MAXIFS('Input - target event report'!E:E,'Input - target event report'!B:B,B:B,'Input - target event report'!D:D,"Private Investment") = 0, "N/A", TODAY() - _xlfn.MAXIFS('Input - target event report'!E:E,'Input - target event report'!B:B,B:B,'Input - target event report'!D:D,"Private Investment"))</f>
        <v>N/A</v>
      </c>
      <c r="I187" s="6">
        <f>COUNTIFS('Input - target event report'!B:B,B187,'Input - target event report'!D:D, "Private Investment")</f>
        <v>0</v>
      </c>
      <c r="J187">
        <f>INDEX('Input - companies list'!$1:$10000,MATCH(B187,'Input - companies list'!B:B,0),MATCH("Flow",'Input - companies list'!$1:$1,0 ))</f>
        <v>1.3100354292249899E-3</v>
      </c>
      <c r="K187">
        <f>INDEX('Input - companies list'!$1:$10000,MATCH(B187,'Input - companies list'!B:B,0),MATCH("Inter-Cluster Connectivity",'Input - companies list'!$1:$1,0 ))</f>
        <v>0</v>
      </c>
      <c r="L187" s="11">
        <f t="shared" si="17"/>
        <v>0</v>
      </c>
      <c r="M187" s="11">
        <f t="shared" si="18"/>
        <v>0</v>
      </c>
      <c r="N187" s="11">
        <f t="shared" ca="1" si="19"/>
        <v>0</v>
      </c>
      <c r="O187" s="11">
        <f t="shared" si="20"/>
        <v>0</v>
      </c>
      <c r="P187" s="11">
        <f t="shared" si="21"/>
        <v>0.55499999999999994</v>
      </c>
      <c r="Q187" s="11">
        <f t="shared" si="22"/>
        <v>0</v>
      </c>
      <c r="R187" s="11">
        <f t="shared" ca="1" si="23"/>
        <v>5.5499999999999994E-2</v>
      </c>
    </row>
    <row r="188" spans="1:18" x14ac:dyDescent="0.2">
      <c r="A188" s="14">
        <f t="shared" ca="1" si="16"/>
        <v>398</v>
      </c>
      <c r="B188" t="s">
        <v>594</v>
      </c>
      <c r="C188" t="str">
        <f>VLOOKUP(B188,'Input - companies list'!B:L,2,FALSE)</f>
        <v>SkyWave Mobile Communications, Inc.</v>
      </c>
      <c r="D188" t="str">
        <f>VLOOKUP(B188,'Input - companies list'!B:L,11,FALSE)</f>
        <v>Cloud, IoT, Predictive Analytics</v>
      </c>
      <c r="E188" t="str">
        <f>VLOOKUP(B188,'Input - companies list'!B:E,4,FALSE)</f>
        <v>SkyWave Mobile Communications, Inc. designs, manufactures, and ships satellite and satellite-cellular terminals, applications, and network, as well as professional services for mobile and fixed remote industrial tracking, monitoring, control, and management applications globally. It offers SkyWave SG-7100, a fully-programmable and configurable cellular communications gateway for fleet management and industrial asset monitoring applications; SkyWave IsatData Pro, a service that operates in the L-band spectrum; and truck management and driver monitoring, rail tracking and logistics, trailer and container tracking, heavy equipment management, vessel tracking, merchant vessel tracking, buoy monitoring and tracking, SCADA monitoring and control, pipeline monitoring, remote flow meter control, workforce automation, water and utilities, mining, government asset tracking, military tracking and communications, and emergency preparedness solutions. The company serves transportation, maritime, oil and gas, mining, and utilities sectors; and provides its solutions through a network of system integrators, original equipment manufacturers, and data communications solution providers. SkyWave Mobile Communications, Inc. was founded in 1997 and is headquartered in Ottawa, Canada. As of January 1, 2015, SkyWave Mobile Communications, Inc. operates as a subsidiary of ORBCOMM, Inc.</v>
      </c>
      <c r="F188" s="1">
        <f>SUMIFS('Input - target event report'!H:H,'Input - target event report'!B:B,B188,'Input - target event report'!D:D, "Private Investment")</f>
        <v>0</v>
      </c>
      <c r="G188" s="6" t="str">
        <f>IF(I188&lt;2, "N/A", (_xlfn.MAXIFS('Input - target event report'!E:E,'Input - target event report'!B:B,B:B,'Input - target event report'!D:D,"Private Investment")-_xlfn.MINIFS('Input - target event report'!E:E,'Input - target event report'!B:B,B:B,'Input - target event report'!D:D,"Private Investment"))/(I188-1))</f>
        <v>N/A</v>
      </c>
      <c r="H188" s="5" t="str">
        <f ca="1">IF(_xlfn.MAXIFS('Input - target event report'!E:E,'Input - target event report'!B:B,B:B,'Input - target event report'!D:D,"Private Investment") = 0, "N/A", TODAY() - _xlfn.MAXIFS('Input - target event report'!E:E,'Input - target event report'!B:B,B:B,'Input - target event report'!D:D,"Private Investment"))</f>
        <v>N/A</v>
      </c>
      <c r="I188" s="6">
        <f>COUNTIFS('Input - target event report'!B:B,B188,'Input - target event report'!D:D, "Private Investment")</f>
        <v>0</v>
      </c>
      <c r="J188">
        <f>INDEX('Input - companies list'!$1:$10000,MATCH(B188,'Input - companies list'!B:B,0),MATCH("Flow",'Input - companies list'!$1:$1,0 ))</f>
        <v>1.30688601883693E-3</v>
      </c>
      <c r="K188">
        <f>INDEX('Input - companies list'!$1:$10000,MATCH(B188,'Input - companies list'!B:B,0),MATCH("Inter-Cluster Connectivity",'Input - companies list'!$1:$1,0 ))</f>
        <v>0</v>
      </c>
      <c r="L188" s="11">
        <f t="shared" si="17"/>
        <v>0</v>
      </c>
      <c r="M188" s="11">
        <f t="shared" si="18"/>
        <v>0</v>
      </c>
      <c r="N188" s="11">
        <f t="shared" ca="1" si="19"/>
        <v>0</v>
      </c>
      <c r="O188" s="11">
        <f t="shared" si="20"/>
        <v>0</v>
      </c>
      <c r="P188" s="11">
        <f t="shared" si="21"/>
        <v>0.55699999999999994</v>
      </c>
      <c r="Q188" s="11">
        <f t="shared" si="22"/>
        <v>0</v>
      </c>
      <c r="R188" s="11">
        <f t="shared" ca="1" si="23"/>
        <v>5.57E-2</v>
      </c>
    </row>
    <row r="189" spans="1:18" x14ac:dyDescent="0.2">
      <c r="A189" s="14">
        <f t="shared" ca="1" si="16"/>
        <v>397</v>
      </c>
      <c r="B189" t="s">
        <v>4144</v>
      </c>
      <c r="C189" t="str">
        <f>VLOOKUP(B189,'Input - companies list'!B:L,2,FALSE)</f>
        <v>Remote Control Technology, Inc.</v>
      </c>
      <c r="D189" t="str">
        <f>VLOOKUP(B189,'Input - companies list'!B:L,11,FALSE)</f>
        <v>RFID, Cables, Asset Tracking</v>
      </c>
      <c r="E189" t="str">
        <f>VLOOKUP(B189,'Input - companies list'!B:E,4,FALSE)</f>
        <v>Remote Control Technology, Inc. manufactures and markets wireless radio frequency devices for control, automation, and telemetry applications. Its products include radio frequency industrial controls, stationary transmitter systems, handheld transmitter systems, custom wireless solutions, and antennas and solar panels kits. The company serves groundwater, material handling, aggregate, military, transportation, security, wastewater, agriculture, mining, industrial automation, saw mill, recycling/waste management, warehouse management, and forestry industries. Remote Control TechnologyÂ’s products are used in various applications, including automated pump control, valve activation, conveyor control, problem notification, data logging, door/gate operation, proximity detection, perimeter detection, tire pressure monitoring, grain elevators, security gate, augers, freight loading, boat lifts, temperature monitoring, alarm activation, traffic signals, chemical level monitoring, activation of training tools, stacker control, dust suppression, warehouse lighting, remote control relay, emergency notification, and tank level monitoring. It offers its products through distributors and representatives. Remote Control Technology, Inc. was formerly known as TRC Systems and changed its name to Remote Control Technology, Inc. in January, 1988. The company was founded in 1982 and is based in Redmond, Washington.</v>
      </c>
      <c r="F189" s="1">
        <f>SUMIFS('Input - target event report'!H:H,'Input - target event report'!B:B,B189,'Input - target event report'!D:D, "Private Investment")</f>
        <v>0</v>
      </c>
      <c r="G189" s="6" t="str">
        <f>IF(I189&lt;2, "N/A", (_xlfn.MAXIFS('Input - target event report'!E:E,'Input - target event report'!B:B,B:B,'Input - target event report'!D:D,"Private Investment")-_xlfn.MINIFS('Input - target event report'!E:E,'Input - target event report'!B:B,B:B,'Input - target event report'!D:D,"Private Investment"))/(I189-1))</f>
        <v>N/A</v>
      </c>
      <c r="H189" s="5" t="str">
        <f ca="1">IF(_xlfn.MAXIFS('Input - target event report'!E:E,'Input - target event report'!B:B,B:B,'Input - target event report'!D:D,"Private Investment") = 0, "N/A", TODAY() - _xlfn.MAXIFS('Input - target event report'!E:E,'Input - target event report'!B:B,B:B,'Input - target event report'!D:D,"Private Investment"))</f>
        <v>N/A</v>
      </c>
      <c r="I189" s="6">
        <f>COUNTIFS('Input - target event report'!B:B,B189,'Input - target event report'!D:D, "Private Investment")</f>
        <v>0</v>
      </c>
      <c r="J189">
        <f>INDEX('Input - companies list'!$1:$10000,MATCH(B189,'Input - companies list'!B:B,0),MATCH("Flow",'Input - companies list'!$1:$1,0 ))</f>
        <v>1.306258605574E-3</v>
      </c>
      <c r="K189">
        <f>INDEX('Input - companies list'!$1:$10000,MATCH(B189,'Input - companies list'!B:B,0),MATCH("Inter-Cluster Connectivity",'Input - companies list'!$1:$1,0 ))</f>
        <v>0</v>
      </c>
      <c r="L189" s="11">
        <f t="shared" si="17"/>
        <v>0</v>
      </c>
      <c r="M189" s="11">
        <f t="shared" si="18"/>
        <v>0</v>
      </c>
      <c r="N189" s="11">
        <f t="shared" ca="1" si="19"/>
        <v>0</v>
      </c>
      <c r="O189" s="11">
        <f t="shared" si="20"/>
        <v>0</v>
      </c>
      <c r="P189" s="11">
        <f t="shared" si="21"/>
        <v>0.55899999999999994</v>
      </c>
      <c r="Q189" s="11">
        <f t="shared" si="22"/>
        <v>0</v>
      </c>
      <c r="R189" s="11">
        <f t="shared" ca="1" si="23"/>
        <v>5.5899999999999998E-2</v>
      </c>
    </row>
    <row r="190" spans="1:18" x14ac:dyDescent="0.2">
      <c r="A190" s="14">
        <f t="shared" ca="1" si="16"/>
        <v>396</v>
      </c>
      <c r="B190" t="s">
        <v>4600</v>
      </c>
      <c r="C190" t="str">
        <f>VLOOKUP(B190,'Input - companies list'!B:L,2,FALSE)</f>
        <v>Beijing Hengtai Technologies Co. Ltd.</v>
      </c>
      <c r="D190" t="str">
        <f>VLOOKUP(B190,'Input - companies list'!B:L,11,FALSE)</f>
        <v>RFID, Cables, Asset Tracking</v>
      </c>
      <c r="E190" t="str">
        <f>VLOOKUP(B190,'Input - companies list'!B:E,4,FALSE)</f>
        <v>Beijing Hengtai Technologies Co., Ltd. engages in the design, production, and sale of computer message security products, commercial encryption products, and integrated circuits. It offers customized IC design, chips, and system level design solutions and embedded software. The companyÂ’s products cover chip design for fiscal cash registers, FCR printers, and credit card readers, as well as offers design for RFID chips and systems, such as coal mine surveillance and disaster alerting systems, and coal mine safety monitoring integrated systems. Beijing Hengtai Technologies Co., Ltd. was incorporated in 2003 and is based in Beijing, China.</v>
      </c>
      <c r="F190" s="1">
        <f>SUMIFS('Input - target event report'!H:H,'Input - target event report'!B:B,B190,'Input - target event report'!D:D, "Private Investment")</f>
        <v>0</v>
      </c>
      <c r="G190" s="6" t="str">
        <f>IF(I190&lt;2, "N/A", (_xlfn.MAXIFS('Input - target event report'!E:E,'Input - target event report'!B:B,B:B,'Input - target event report'!D:D,"Private Investment")-_xlfn.MINIFS('Input - target event report'!E:E,'Input - target event report'!B:B,B:B,'Input - target event report'!D:D,"Private Investment"))/(I190-1))</f>
        <v>N/A</v>
      </c>
      <c r="H190" s="5" t="str">
        <f ca="1">IF(_xlfn.MAXIFS('Input - target event report'!E:E,'Input - target event report'!B:B,B:B,'Input - target event report'!D:D,"Private Investment") = 0, "N/A", TODAY() - _xlfn.MAXIFS('Input - target event report'!E:E,'Input - target event report'!B:B,B:B,'Input - target event report'!D:D,"Private Investment"))</f>
        <v>N/A</v>
      </c>
      <c r="I190" s="6">
        <f>COUNTIFS('Input - target event report'!B:B,B190,'Input - target event report'!D:D, "Private Investment")</f>
        <v>0</v>
      </c>
      <c r="J190">
        <f>INDEX('Input - companies list'!$1:$10000,MATCH(B190,'Input - companies list'!B:B,0),MATCH("Flow",'Input - companies list'!$1:$1,0 ))</f>
        <v>1.30240234428193E-3</v>
      </c>
      <c r="K190">
        <f>INDEX('Input - companies list'!$1:$10000,MATCH(B190,'Input - companies list'!B:B,0),MATCH("Inter-Cluster Connectivity",'Input - companies list'!$1:$1,0 ))</f>
        <v>0</v>
      </c>
      <c r="L190" s="11">
        <f t="shared" si="17"/>
        <v>0</v>
      </c>
      <c r="M190" s="11">
        <f t="shared" si="18"/>
        <v>0</v>
      </c>
      <c r="N190" s="11">
        <f t="shared" ca="1" si="19"/>
        <v>0</v>
      </c>
      <c r="O190" s="11">
        <f t="shared" si="20"/>
        <v>0</v>
      </c>
      <c r="P190" s="11">
        <f t="shared" si="21"/>
        <v>0.56099999999999994</v>
      </c>
      <c r="Q190" s="11">
        <f t="shared" si="22"/>
        <v>0</v>
      </c>
      <c r="R190" s="11">
        <f t="shared" ca="1" si="23"/>
        <v>5.6099999999999997E-2</v>
      </c>
    </row>
    <row r="191" spans="1:18" x14ac:dyDescent="0.2">
      <c r="A191" s="14">
        <f t="shared" ca="1" si="16"/>
        <v>395</v>
      </c>
      <c r="B191" t="s">
        <v>2409</v>
      </c>
      <c r="C191" t="str">
        <f>VLOOKUP(B191,'Input - companies list'!B:L,2,FALSE)</f>
        <v>Tech Allies Consulting, LLC</v>
      </c>
      <c r="D191" t="str">
        <f>VLOOKUP(B191,'Input - companies list'!B:L,11,FALSE)</f>
        <v>RFID, Cables, Asset Tracking</v>
      </c>
      <c r="E191" t="str">
        <f>VLOOKUP(B191,'Input - companies list'!B:E,4,FALSE)</f>
        <v>Tech Allies Consulting, LLC operates as an SAP implementation and mobility project development company. It offers SAP staff augmentation and implementation, mobility solutions, RFID, and outsources support services. The company serves customers in the areas of oil and gas, mining, retail, government, financial, and manufacturing services. Tech Allies Consulting, LLC is based in Cincinnati, Ohio. It has offices in Chicago, Illinois; Cincinnati and Cleveland, Ohio; Tampa, Florida; Dallas, Texas; Mexico City, Mexico; and Toronto, Canada.</v>
      </c>
      <c r="F191" s="1">
        <f>SUMIFS('Input - target event report'!H:H,'Input - target event report'!B:B,B191,'Input - target event report'!D:D, "Private Investment")</f>
        <v>0</v>
      </c>
      <c r="G191" s="6" t="str">
        <f>IF(I191&lt;2, "N/A", (_xlfn.MAXIFS('Input - target event report'!E:E,'Input - target event report'!B:B,B:B,'Input - target event report'!D:D,"Private Investment")-_xlfn.MINIFS('Input - target event report'!E:E,'Input - target event report'!B:B,B:B,'Input - target event report'!D:D,"Private Investment"))/(I191-1))</f>
        <v>N/A</v>
      </c>
      <c r="H191" s="5" t="str">
        <f ca="1">IF(_xlfn.MAXIFS('Input - target event report'!E:E,'Input - target event report'!B:B,B:B,'Input - target event report'!D:D,"Private Investment") = 0, "N/A", TODAY() - _xlfn.MAXIFS('Input - target event report'!E:E,'Input - target event report'!B:B,B:B,'Input - target event report'!D:D,"Private Investment"))</f>
        <v>N/A</v>
      </c>
      <c r="I191" s="6">
        <f>COUNTIFS('Input - target event report'!B:B,B191,'Input - target event report'!D:D, "Private Investment")</f>
        <v>0</v>
      </c>
      <c r="J191">
        <f>INDEX('Input - companies list'!$1:$10000,MATCH(B191,'Input - companies list'!B:B,0),MATCH("Flow",'Input - companies list'!$1:$1,0 ))</f>
        <v>1.3006918143010299E-3</v>
      </c>
      <c r="K191">
        <f>INDEX('Input - companies list'!$1:$10000,MATCH(B191,'Input - companies list'!B:B,0),MATCH("Inter-Cluster Connectivity",'Input - companies list'!$1:$1,0 ))</f>
        <v>0</v>
      </c>
      <c r="L191" s="11">
        <f t="shared" si="17"/>
        <v>0</v>
      </c>
      <c r="M191" s="11">
        <f t="shared" si="18"/>
        <v>0</v>
      </c>
      <c r="N191" s="11">
        <f t="shared" ca="1" si="19"/>
        <v>0</v>
      </c>
      <c r="O191" s="11">
        <f t="shared" si="20"/>
        <v>0</v>
      </c>
      <c r="P191" s="11">
        <f t="shared" si="21"/>
        <v>0.56400000000000006</v>
      </c>
      <c r="Q191" s="11">
        <f t="shared" si="22"/>
        <v>0</v>
      </c>
      <c r="R191" s="11">
        <f t="shared" ca="1" si="23"/>
        <v>5.6400000000000006E-2</v>
      </c>
    </row>
    <row r="192" spans="1:18" x14ac:dyDescent="0.2">
      <c r="A192" s="14">
        <f t="shared" ca="1" si="16"/>
        <v>394</v>
      </c>
      <c r="B192" t="s">
        <v>4540</v>
      </c>
      <c r="C192" t="str">
        <f>VLOOKUP(B192,'Input - companies list'!B:L,2,FALSE)</f>
        <v>Bluestone Ventures Inc.</v>
      </c>
      <c r="D192" t="str">
        <f>VLOOKUP(B192,'Input - companies list'!B:L,11,FALSE)</f>
        <v>Mining Ops &amp; Analytics</v>
      </c>
      <c r="E192" t="str">
        <f>VLOOKUP(B192,'Input - companies list'!B:E,4,FALSE)</f>
        <v>Bluestone Ventures, Inc. completed a reverse merger with Electronic Sensor Technology, L.P. in February 2005. Previously, Bluestone Ventures was engaged in the acquisition and exploration of mining properties in Canada. The company was organized in 2000.</v>
      </c>
      <c r="F192" s="1">
        <f>SUMIFS('Input - target event report'!H:H,'Input - target event report'!B:B,B192,'Input - target event report'!D:D, "Private Investment")</f>
        <v>0</v>
      </c>
      <c r="G192" s="6" t="str">
        <f>IF(I192&lt;2, "N/A", (_xlfn.MAXIFS('Input - target event report'!E:E,'Input - target event report'!B:B,B:B,'Input - target event report'!D:D,"Private Investment")-_xlfn.MINIFS('Input - target event report'!E:E,'Input - target event report'!B:B,B:B,'Input - target event report'!D:D,"Private Investment"))/(I192-1))</f>
        <v>N/A</v>
      </c>
      <c r="H192" s="5" t="str">
        <f ca="1">IF(_xlfn.MAXIFS('Input - target event report'!E:E,'Input - target event report'!B:B,B:B,'Input - target event report'!D:D,"Private Investment") = 0, "N/A", TODAY() - _xlfn.MAXIFS('Input - target event report'!E:E,'Input - target event report'!B:B,B:B,'Input - target event report'!D:D,"Private Investment"))</f>
        <v>N/A</v>
      </c>
      <c r="I192" s="6">
        <f>COUNTIFS('Input - target event report'!B:B,B192,'Input - target event report'!D:D, "Private Investment")</f>
        <v>0</v>
      </c>
      <c r="J192">
        <f>INDEX('Input - companies list'!$1:$10000,MATCH(B192,'Input - companies list'!B:B,0),MATCH("Flow",'Input - companies list'!$1:$1,0 ))</f>
        <v>1.29788666313707E-3</v>
      </c>
      <c r="K192">
        <f>INDEX('Input - companies list'!$1:$10000,MATCH(B192,'Input - companies list'!B:B,0),MATCH("Inter-Cluster Connectivity",'Input - companies list'!$1:$1,0 ))</f>
        <v>0</v>
      </c>
      <c r="L192" s="11">
        <f t="shared" si="17"/>
        <v>0</v>
      </c>
      <c r="M192" s="11">
        <f t="shared" si="18"/>
        <v>0</v>
      </c>
      <c r="N192" s="11">
        <f t="shared" ca="1" si="19"/>
        <v>0</v>
      </c>
      <c r="O192" s="11">
        <f t="shared" si="20"/>
        <v>0</v>
      </c>
      <c r="P192" s="11">
        <f t="shared" si="21"/>
        <v>0.56800000000000006</v>
      </c>
      <c r="Q192" s="11">
        <f t="shared" si="22"/>
        <v>0</v>
      </c>
      <c r="R192" s="11">
        <f t="shared" ca="1" si="23"/>
        <v>5.680000000000001E-2</v>
      </c>
    </row>
    <row r="193" spans="1:18" x14ac:dyDescent="0.2">
      <c r="A193" s="14">
        <f t="shared" ca="1" si="16"/>
        <v>393</v>
      </c>
      <c r="B193" t="s">
        <v>1404</v>
      </c>
      <c r="C193" t="str">
        <f>VLOOKUP(B193,'Input - companies list'!B:L,2,FALSE)</f>
        <v>UPPC GmbH</v>
      </c>
      <c r="D193" t="str">
        <f>VLOOKUP(B193,'Input - companies list'!B:L,11,FALSE)</f>
        <v>Advanced Materials &amp; Coatings</v>
      </c>
      <c r="E193" t="str">
        <f>VLOOKUP(B193,'Input - companies list'!B:E,4,FALSE)</f>
        <v>UPPC GmbH develops and manufactures epoxy resins, epoxy hardeners, and glycidyl ethers that are primarily used in civil engineering, specialty coating, and composite industries. The company's products are used in impregnation/primers, scratch coats, roller coats, self-leveling coatings, mortar systems, chemical resistant systems, decorative systems, elastic systems, structural adhesives, water-washable tile grouts, and crack sealing and injections; and additives, such as defoamers and air release agents, flow control agents, and rheological additives. The companyÂ’s products are also used in adhesives, plastics, fibre-reinforced plastic resins, manufacturing of tools and moulds, and formulation additives, such as reactive diluents in photographical and graphics, mineral oil, paper, pharmaceutical, pesticide, surfactant, textile, and textile additive industries, as well as in polyurethane foams, polyester resins, antistatic agents, and stabilizers. The company sells its products in Austria, Bahrain, Belgium, Bulgaria, China, Croatia, the Czech Republic, Denmark, Estonia, Finland, France, Germany, the United Kingdom, Greece, Hong Kong, Hungary, Iceland, Ireland, Israel, Italy, Jordan, Kuwait, Latvia, Lebanon, Lithuania, Luxembourg, Macedonia, the Netherlands, Norway, Oman, Pakistan, Poland, Portugal, Romania, Russia, Saudi Arabia, Sweden, Switzerland, Slovakia, Slovenia, South Africa, South Korea, Spain, Syria, Taiwan, Turkey, Ukraine, the United Arab Emirates, and Yugoslavia. The company was founded in 1986 and is headquartered in Baltringen, Germany. UPPC GmbH operates as a subsidiary of Dow Deutschland Anlagengesellschaft mbH.</v>
      </c>
      <c r="F193" s="1">
        <f>SUMIFS('Input - target event report'!H:H,'Input - target event report'!B:B,B193,'Input - target event report'!D:D, "Private Investment")</f>
        <v>0</v>
      </c>
      <c r="G193" s="6" t="str">
        <f>IF(I193&lt;2, "N/A", (_xlfn.MAXIFS('Input - target event report'!E:E,'Input - target event report'!B:B,B:B,'Input - target event report'!D:D,"Private Investment")-_xlfn.MINIFS('Input - target event report'!E:E,'Input - target event report'!B:B,B:B,'Input - target event report'!D:D,"Private Investment"))/(I193-1))</f>
        <v>N/A</v>
      </c>
      <c r="H193" s="5" t="str">
        <f ca="1">IF(_xlfn.MAXIFS('Input - target event report'!E:E,'Input - target event report'!B:B,B:B,'Input - target event report'!D:D,"Private Investment") = 0, "N/A", TODAY() - _xlfn.MAXIFS('Input - target event report'!E:E,'Input - target event report'!B:B,B:B,'Input - target event report'!D:D,"Private Investment"))</f>
        <v>N/A</v>
      </c>
      <c r="I193" s="6">
        <f>COUNTIFS('Input - target event report'!B:B,B193,'Input - target event report'!D:D, "Private Investment")</f>
        <v>0</v>
      </c>
      <c r="J193">
        <f>INDEX('Input - companies list'!$1:$10000,MATCH(B193,'Input - companies list'!B:B,0),MATCH("Flow",'Input - companies list'!$1:$1,0 ))</f>
        <v>1.2965179078441101E-3</v>
      </c>
      <c r="K193">
        <f>INDEX('Input - companies list'!$1:$10000,MATCH(B193,'Input - companies list'!B:B,0),MATCH("Inter-Cluster Connectivity",'Input - companies list'!$1:$1,0 ))</f>
        <v>0</v>
      </c>
      <c r="L193" s="11">
        <f t="shared" si="17"/>
        <v>0</v>
      </c>
      <c r="M193" s="11">
        <f t="shared" si="18"/>
        <v>0</v>
      </c>
      <c r="N193" s="11">
        <f t="shared" ca="1" si="19"/>
        <v>0</v>
      </c>
      <c r="O193" s="11">
        <f t="shared" si="20"/>
        <v>0</v>
      </c>
      <c r="P193" s="11">
        <f t="shared" si="21"/>
        <v>0.56899999999999995</v>
      </c>
      <c r="Q193" s="11">
        <f t="shared" si="22"/>
        <v>0</v>
      </c>
      <c r="R193" s="11">
        <f t="shared" ca="1" si="23"/>
        <v>5.6899999999999999E-2</v>
      </c>
    </row>
    <row r="194" spans="1:18" x14ac:dyDescent="0.2">
      <c r="A194" s="14">
        <f t="shared" ca="1" si="16"/>
        <v>392</v>
      </c>
      <c r="B194" t="s">
        <v>2318</v>
      </c>
      <c r="C194" t="str">
        <f>VLOOKUP(B194,'Input - companies list'!B:L,2,FALSE)</f>
        <v>Odessa Cable Works Odeskabel PJSC</v>
      </c>
      <c r="D194" t="str">
        <f>VLOOKUP(B194,'Input - companies list'!B:L,11,FALSE)</f>
        <v>RFID, Cables, Asset Tracking</v>
      </c>
      <c r="E194" t="str">
        <f>VLOOKUP(B194,'Input - companies list'!B:E,4,FALSE)</f>
        <v>Odessa Cable Works Odeskabel PJSC engages in the manufacture, marketing, and export of wires and cables in Ukraine. The company offers fiber optic cables; digital or LAN cables; radio frequency cables; communication cables; and power cables, wires, and cords. Its products are used in telecommunications, construction, machine building, and mineral resource industries. The company exports its products to the Russian Federation, Belarus, Moldova, Kazakhstan, Georgia, and European Union countries. Odessa Cable Works Odeskabel PJSC was founded in 1949 and is based in Odessa, Ukraine with representative offices in Ukraine.</v>
      </c>
      <c r="F194" s="1">
        <f>SUMIFS('Input - target event report'!H:H,'Input - target event report'!B:B,B194,'Input - target event report'!D:D, "Private Investment")</f>
        <v>0</v>
      </c>
      <c r="G194" s="6" t="str">
        <f>IF(I194&lt;2, "N/A", (_xlfn.MAXIFS('Input - target event report'!E:E,'Input - target event report'!B:B,B:B,'Input - target event report'!D:D,"Private Investment")-_xlfn.MINIFS('Input - target event report'!E:E,'Input - target event report'!B:B,B:B,'Input - target event report'!D:D,"Private Investment"))/(I194-1))</f>
        <v>N/A</v>
      </c>
      <c r="H194" s="5" t="str">
        <f ca="1">IF(_xlfn.MAXIFS('Input - target event report'!E:E,'Input - target event report'!B:B,B:B,'Input - target event report'!D:D,"Private Investment") = 0, "N/A", TODAY() - _xlfn.MAXIFS('Input - target event report'!E:E,'Input - target event report'!B:B,B:B,'Input - target event report'!D:D,"Private Investment"))</f>
        <v>N/A</v>
      </c>
      <c r="I194" s="6">
        <f>COUNTIFS('Input - target event report'!B:B,B194,'Input - target event report'!D:D, "Private Investment")</f>
        <v>0</v>
      </c>
      <c r="J194">
        <f>INDEX('Input - companies list'!$1:$10000,MATCH(B194,'Input - companies list'!B:B,0),MATCH("Flow",'Input - companies list'!$1:$1,0 ))</f>
        <v>1.29474275475431E-3</v>
      </c>
      <c r="K194">
        <f>INDEX('Input - companies list'!$1:$10000,MATCH(B194,'Input - companies list'!B:B,0),MATCH("Inter-Cluster Connectivity",'Input - companies list'!$1:$1,0 ))</f>
        <v>0</v>
      </c>
      <c r="L194" s="11">
        <f t="shared" si="17"/>
        <v>0</v>
      </c>
      <c r="M194" s="11">
        <f t="shared" si="18"/>
        <v>0</v>
      </c>
      <c r="N194" s="11">
        <f t="shared" ca="1" si="19"/>
        <v>0</v>
      </c>
      <c r="O194" s="11">
        <f t="shared" si="20"/>
        <v>0</v>
      </c>
      <c r="P194" s="11">
        <f t="shared" si="21"/>
        <v>0.57099999999999995</v>
      </c>
      <c r="Q194" s="11">
        <f t="shared" si="22"/>
        <v>0</v>
      </c>
      <c r="R194" s="11">
        <f t="shared" ca="1" si="23"/>
        <v>5.7099999999999998E-2</v>
      </c>
    </row>
    <row r="195" spans="1:18" x14ac:dyDescent="0.2">
      <c r="A195" s="14">
        <f t="shared" ref="A195:A258" ca="1" si="24">RANK(R195,R:R)</f>
        <v>391</v>
      </c>
      <c r="B195" t="s">
        <v>2118</v>
      </c>
      <c r="C195" t="str">
        <f>VLOOKUP(B195,'Input - companies list'!B:L,2,FALSE)</f>
        <v>J. G. Engineering</v>
      </c>
      <c r="D195" t="str">
        <f>VLOOKUP(B195,'Input - companies list'!B:L,11,FALSE)</f>
        <v>Machining &amp; tooling</v>
      </c>
      <c r="E195" t="str">
        <f>VLOOKUP(B195,'Input - companies list'!B:E,4,FALSE)</f>
        <v>J. G. Engineering engages in the fabrication, installation, erection, operation, and maintenance of dryers, silos, tanks, cyclones, buildings, conveyors, dust extraction systems, screens, elevators, piping equipment (water, steam, and fuel), pumps, and mechanical equipment. It also engages in shutdown works, plant relocation, and plant construction services. J. G. Engineering specializes in construction and fabrication, providing services in steel and stainless steel, sheet metals, and aluminum. In addition, the company offers drafting services, including plant and equipment layouts, structural and equipment layouts, structural and mechanical detail drawing, shop fabrication drawings, piping layouts, and piping isometrics. Further, it offers precision machining of various metals and materials, as well as short- or long-term labor hiring services in various disciplines. J. G. Engineering serves mining, agricultural, and manufacturing industries. The company was founded in 1976 and is based in Geraldton, Australia. As of June 30, 2006, J. G. Engineering is a subsidiary of RCR Tomlinson Ltd.</v>
      </c>
      <c r="F195" s="1">
        <f>SUMIFS('Input - target event report'!H:H,'Input - target event report'!B:B,B195,'Input - target event report'!D:D, "Private Investment")</f>
        <v>0</v>
      </c>
      <c r="G195" s="6" t="str">
        <f>IF(I195&lt;2, "N/A", (_xlfn.MAXIFS('Input - target event report'!E:E,'Input - target event report'!B:B,B:B,'Input - target event report'!D:D,"Private Investment")-_xlfn.MINIFS('Input - target event report'!E:E,'Input - target event report'!B:B,B:B,'Input - target event report'!D:D,"Private Investment"))/(I195-1))</f>
        <v>N/A</v>
      </c>
      <c r="H195" s="5" t="str">
        <f ca="1">IF(_xlfn.MAXIFS('Input - target event report'!E:E,'Input - target event report'!B:B,B:B,'Input - target event report'!D:D,"Private Investment") = 0, "N/A", TODAY() - _xlfn.MAXIFS('Input - target event report'!E:E,'Input - target event report'!B:B,B:B,'Input - target event report'!D:D,"Private Investment"))</f>
        <v>N/A</v>
      </c>
      <c r="I195" s="6">
        <f>COUNTIFS('Input - target event report'!B:B,B195,'Input - target event report'!D:D, "Private Investment")</f>
        <v>0</v>
      </c>
      <c r="J195">
        <f>INDEX('Input - companies list'!$1:$10000,MATCH(B195,'Input - companies list'!B:B,0),MATCH("Flow",'Input - companies list'!$1:$1,0 ))</f>
        <v>1.2916018677466201E-3</v>
      </c>
      <c r="K195">
        <f>INDEX('Input - companies list'!$1:$10000,MATCH(B195,'Input - companies list'!B:B,0),MATCH("Inter-Cluster Connectivity",'Input - companies list'!$1:$1,0 ))</f>
        <v>0</v>
      </c>
      <c r="L195" s="11">
        <f t="shared" ref="L195:L258" si="25">IFERROR(PERCENTRANK(F:F,F195),0)</f>
        <v>0</v>
      </c>
      <c r="M195" s="11">
        <f t="shared" ref="M195:M258" si="26">IFERROR(1 - PERCENTRANK(G:G,G195),0)</f>
        <v>0</v>
      </c>
      <c r="N195" s="11">
        <f t="shared" ref="N195:N258" ca="1" si="27">IFERROR(1 - PERCENTRANK(H:H,H195),0)</f>
        <v>0</v>
      </c>
      <c r="O195" s="11">
        <f t="shared" ref="O195:O258" si="28">IFERROR(PERCENTRANK(I:I,I195),0)</f>
        <v>0</v>
      </c>
      <c r="P195" s="11">
        <f t="shared" ref="P195:P258" si="29">IFERROR(1 - PERCENTRANK(J:J,J195),0)</f>
        <v>0.57600000000000007</v>
      </c>
      <c r="Q195" s="11">
        <f t="shared" ref="Q195:Q258" si="30">IFERROR(PERCENTRANK(K:K,K195),0)</f>
        <v>0</v>
      </c>
      <c r="R195" s="11">
        <f t="shared" ref="R195:R258" ca="1" si="31">L195*weight1+M195*weight2+N195*weight3+O195*weight4+P195*weight5+Q195*weight6</f>
        <v>5.7600000000000012E-2</v>
      </c>
    </row>
    <row r="196" spans="1:18" x14ac:dyDescent="0.2">
      <c r="A196" s="14">
        <f t="shared" ca="1" si="24"/>
        <v>390</v>
      </c>
      <c r="B196" t="s">
        <v>1687</v>
      </c>
      <c r="C196" t="str">
        <f>VLOOKUP(B196,'Input - companies list'!B:L,2,FALSE)</f>
        <v>Invensys Systems, Inc.</v>
      </c>
      <c r="D196" t="str">
        <f>VLOOKUP(B196,'Input - companies list'!B:L,11,FALSE)</f>
        <v>Cloud, IoT, Predictive Analytics</v>
      </c>
      <c r="E196" t="str">
        <f>VLOOKUP(B196,'Input - companies list'!B:E,4,FALSE)</f>
        <v>Invensys Systems, Inc. develops and provides automation technology solutions and consulting services for clients in chemicals, facilities management, food and beverage, hydrocarbon processing, life sciences, metals, minerals and mining, nuclear, power, pulp and paper, transportation, upstream oil and gas, and water and wastewater industries. It offers Enterprise Asset Management solution, an asset management and plan maintenance solution; InStep PRiSM predictive analytics software; Avantis software, a return on investment solution; Avantis Condition Manager, a condition management solution; and Avantis.DSS a decision making solution. The company also provides InduSoft Web Studio, a development software that enables tool users to create SCADA Human Machine Interface (HMI) applications, dashboards, and OEE interfaces; InduSoft EmbeddedView that provides SCADA and HMI software; InduSoft CEView, a process monitoring and operator interface software; and InduSoft Add-ons that allows users to access the proprietary database. In addition, it offers InFusion enterprise control systems for business optimization and operational excellence; and SimSci simulation software for safety and critical control applications, process design tools, simulation and training tools, and optimization solutions, as well as SimSci Spiral Software that enables users to make choices for sourcing and refining crude. Further, the company provides Wonderware, a HMI, SCADA, and operations management software; and provides HMI and supervisory control, manufacturing operations management, and production information management solutions. It offers business value consulting, simulation and operator training, optimization, security and compliance, supervisory control consulting, training, and software maintenance and support services. The company was formerly known as The Foxboro Company. The company was incorporated in 1914 and is based in Houston, Texas. Invensys Systems, Inc. operates as a subsidiary of Invensys Limited.</v>
      </c>
      <c r="F196" s="1">
        <f>SUMIFS('Input - target event report'!H:H,'Input - target event report'!B:B,B196,'Input - target event report'!D:D, "Private Investment")</f>
        <v>0</v>
      </c>
      <c r="G196" s="6" t="str">
        <f>IF(I196&lt;2, "N/A", (_xlfn.MAXIFS('Input - target event report'!E:E,'Input - target event report'!B:B,B:B,'Input - target event report'!D:D,"Private Investment")-_xlfn.MINIFS('Input - target event report'!E:E,'Input - target event report'!B:B,B:B,'Input - target event report'!D:D,"Private Investment"))/(I196-1))</f>
        <v>N/A</v>
      </c>
      <c r="H196" s="5" t="str">
        <f ca="1">IF(_xlfn.MAXIFS('Input - target event report'!E:E,'Input - target event report'!B:B,B:B,'Input - target event report'!D:D,"Private Investment") = 0, "N/A", TODAY() - _xlfn.MAXIFS('Input - target event report'!E:E,'Input - target event report'!B:B,B:B,'Input - target event report'!D:D,"Private Investment"))</f>
        <v>N/A</v>
      </c>
      <c r="I196" s="6">
        <f>COUNTIFS('Input - target event report'!B:B,B196,'Input - target event report'!D:D, "Private Investment")</f>
        <v>0</v>
      </c>
      <c r="J196">
        <f>INDEX('Input - companies list'!$1:$10000,MATCH(B196,'Input - companies list'!B:B,0),MATCH("Flow",'Input - companies list'!$1:$1,0 ))</f>
        <v>1.28783715183126E-3</v>
      </c>
      <c r="K196">
        <f>INDEX('Input - companies list'!$1:$10000,MATCH(B196,'Input - companies list'!B:B,0),MATCH("Inter-Cluster Connectivity",'Input - companies list'!$1:$1,0 ))</f>
        <v>0</v>
      </c>
      <c r="L196" s="11">
        <f t="shared" si="25"/>
        <v>0</v>
      </c>
      <c r="M196" s="11">
        <f t="shared" si="26"/>
        <v>0</v>
      </c>
      <c r="N196" s="11">
        <f t="shared" ca="1" si="27"/>
        <v>0</v>
      </c>
      <c r="O196" s="11">
        <f t="shared" si="28"/>
        <v>0</v>
      </c>
      <c r="P196" s="11">
        <f t="shared" si="29"/>
        <v>0.58000000000000007</v>
      </c>
      <c r="Q196" s="11">
        <f t="shared" si="30"/>
        <v>0</v>
      </c>
      <c r="R196" s="11">
        <f t="shared" ca="1" si="31"/>
        <v>5.800000000000001E-2</v>
      </c>
    </row>
    <row r="197" spans="1:18" x14ac:dyDescent="0.2">
      <c r="A197" s="14">
        <f t="shared" ca="1" si="24"/>
        <v>389</v>
      </c>
      <c r="B197" t="s">
        <v>1054</v>
      </c>
      <c r="C197" t="str">
        <f>VLOOKUP(B197,'Input - companies list'!B:L,2,FALSE)</f>
        <v>Joy's Pride, Inc.</v>
      </c>
      <c r="D197" t="str">
        <f>VLOOKUP(B197,'Input - companies list'!B:L,11,FALSE)</f>
        <v>Advanced Materials &amp; Coatings</v>
      </c>
      <c r="E197" t="str">
        <f>VLOOKUP(B197,'Input - companies list'!B:E,4,FALSE)</f>
        <v>As of July 2011, Joy's Pride, Inc. went out of business. Joy's Pride, Inc., doing business as Sensaria, manufactures and distributes spa-grade products for home use in the United States. It offers skin care products, such as cleansers, eye care products, masks and exfoliators, moisturizers, mineral genesis, repair and protection products, skin care products for men, skin care systems, and toners; and body care products, including accessories, body butter, body lotions, body scrubs, body wash products, foot and hand care products, and moisturizers/oils. The company also provides aroma-sensory products, which comprise bath salts, oils, sets, and creams; hair care products, including conditioners, shampoos, and gels; lip care products; and home care products, which comprise citrus cleaners. Joy's Pride sells its products directly and online, as well as through independent representatives. The company was founded in 2000 and is based in Shelton, Washington.</v>
      </c>
      <c r="F197" s="1">
        <f>SUMIFS('Input - target event report'!H:H,'Input - target event report'!B:B,B197,'Input - target event report'!D:D, "Private Investment")</f>
        <v>0</v>
      </c>
      <c r="G197" s="6" t="str">
        <f>IF(I197&lt;2, "N/A", (_xlfn.MAXIFS('Input - target event report'!E:E,'Input - target event report'!B:B,B:B,'Input - target event report'!D:D,"Private Investment")-_xlfn.MINIFS('Input - target event report'!E:E,'Input - target event report'!B:B,B:B,'Input - target event report'!D:D,"Private Investment"))/(I197-1))</f>
        <v>N/A</v>
      </c>
      <c r="H197" s="5" t="str">
        <f ca="1">IF(_xlfn.MAXIFS('Input - target event report'!E:E,'Input - target event report'!B:B,B:B,'Input - target event report'!D:D,"Private Investment") = 0, "N/A", TODAY() - _xlfn.MAXIFS('Input - target event report'!E:E,'Input - target event report'!B:B,B:B,'Input - target event report'!D:D,"Private Investment"))</f>
        <v>N/A</v>
      </c>
      <c r="I197" s="6">
        <f>COUNTIFS('Input - target event report'!B:B,B197,'Input - target event report'!D:D, "Private Investment")</f>
        <v>0</v>
      </c>
      <c r="J197">
        <f>INDEX('Input - companies list'!$1:$10000,MATCH(B197,'Input - companies list'!B:B,0),MATCH("Flow",'Input - companies list'!$1:$1,0 ))</f>
        <v>1.28476333351125E-3</v>
      </c>
      <c r="K197">
        <f>INDEX('Input - companies list'!$1:$10000,MATCH(B197,'Input - companies list'!B:B,0),MATCH("Inter-Cluster Connectivity",'Input - companies list'!$1:$1,0 ))</f>
        <v>0</v>
      </c>
      <c r="L197" s="11">
        <f t="shared" si="25"/>
        <v>0</v>
      </c>
      <c r="M197" s="11">
        <f t="shared" si="26"/>
        <v>0</v>
      </c>
      <c r="N197" s="11">
        <f t="shared" ca="1" si="27"/>
        <v>0</v>
      </c>
      <c r="O197" s="11">
        <f t="shared" si="28"/>
        <v>0</v>
      </c>
      <c r="P197" s="11">
        <f t="shared" si="29"/>
        <v>0.58099999999999996</v>
      </c>
      <c r="Q197" s="11">
        <f t="shared" si="30"/>
        <v>0</v>
      </c>
      <c r="R197" s="11">
        <f t="shared" ca="1" si="31"/>
        <v>5.8099999999999999E-2</v>
      </c>
    </row>
    <row r="198" spans="1:18" x14ac:dyDescent="0.2">
      <c r="A198" s="14">
        <f t="shared" ca="1" si="24"/>
        <v>388</v>
      </c>
      <c r="B198" t="s">
        <v>1933</v>
      </c>
      <c r="C198" t="str">
        <f>VLOOKUP(B198,'Input - companies list'!B:L,2,FALSE)</f>
        <v>Tracey Bell Birkdale Ltd.</v>
      </c>
      <c r="D198" t="str">
        <f>VLOOKUP(B198,'Input - companies list'!B:L,11,FALSE)</f>
        <v>RFID, Cables, Asset Tracking</v>
      </c>
      <c r="E198" t="str">
        <f>VLOOKUP(B198,'Input - companies list'!B:E,4,FALSE)</f>
        <v>Tracey Bell Birkdale Ltd. owns and operates dental and skin care clinics in Liverpool and Isle of Man. It offers dental services, including general dentistry, dental implants, cosmetic dentistry, orthodontics, and teeth whitening; spa services, such as face therapy, body massage and wraps, brows and lashes treatment, hand and nail treatments, finishing touches, and mineral makeup; weight loss solutions that include cool sculpting, vela shape, liposound, radio frequency, power plate, slimscription nutrition, and combination therapies; and surgical solutions, which comprise breast surgery, blepharoplasty, endoscopic/brow lifts, face and neck lifts, tummy tuck, rhinoplasty, liposuction, and abdominoplasty solutions. The company also provides non-surgical cosmetic treatments, including Botox, dermal fillers, facial volumisers, non-surgical facelift, skin tightening ultherapy, chemical peels, hyperbaric intraceuticals facials, laser treatment for lines and wrinkles, laser treatment for vascular birthmarks, laser and intense pulsed light therapies for scars and skin blemishes, laser hair reduction, chemical peel, microdermabrasion, thread veins, mole removal, and scar revision treatments. It sells its products online. Tracey Bell Birkdale Ltd. was incorporated in 2014 and is based in Douglas, United Kingdom.</v>
      </c>
      <c r="F198" s="1">
        <f>SUMIFS('Input - target event report'!H:H,'Input - target event report'!B:B,B198,'Input - target event report'!D:D, "Private Investment")</f>
        <v>0</v>
      </c>
      <c r="G198" s="6" t="str">
        <f>IF(I198&lt;2, "N/A", (_xlfn.MAXIFS('Input - target event report'!E:E,'Input - target event report'!B:B,B:B,'Input - target event report'!D:D,"Private Investment")-_xlfn.MINIFS('Input - target event report'!E:E,'Input - target event report'!B:B,B:B,'Input - target event report'!D:D,"Private Investment"))/(I198-1))</f>
        <v>N/A</v>
      </c>
      <c r="H198" s="5" t="str">
        <f ca="1">IF(_xlfn.MAXIFS('Input - target event report'!E:E,'Input - target event report'!B:B,B:B,'Input - target event report'!D:D,"Private Investment") = 0, "N/A", TODAY() - _xlfn.MAXIFS('Input - target event report'!E:E,'Input - target event report'!B:B,B:B,'Input - target event report'!D:D,"Private Investment"))</f>
        <v>N/A</v>
      </c>
      <c r="I198" s="6">
        <f>COUNTIFS('Input - target event report'!B:B,B198,'Input - target event report'!D:D, "Private Investment")</f>
        <v>0</v>
      </c>
      <c r="J198">
        <f>INDEX('Input - companies list'!$1:$10000,MATCH(B198,'Input - companies list'!B:B,0),MATCH("Flow",'Input - companies list'!$1:$1,0 ))</f>
        <v>1.27550973589794E-3</v>
      </c>
      <c r="K198">
        <f>INDEX('Input - companies list'!$1:$10000,MATCH(B198,'Input - companies list'!B:B,0),MATCH("Inter-Cluster Connectivity",'Input - companies list'!$1:$1,0 ))</f>
        <v>0</v>
      </c>
      <c r="L198" s="11">
        <f t="shared" si="25"/>
        <v>0</v>
      </c>
      <c r="M198" s="11">
        <f t="shared" si="26"/>
        <v>0</v>
      </c>
      <c r="N198" s="11">
        <f t="shared" ca="1" si="27"/>
        <v>0</v>
      </c>
      <c r="O198" s="11">
        <f t="shared" si="28"/>
        <v>0</v>
      </c>
      <c r="P198" s="11">
        <f t="shared" si="29"/>
        <v>0.59299999999999997</v>
      </c>
      <c r="Q198" s="11">
        <f t="shared" si="30"/>
        <v>0</v>
      </c>
      <c r="R198" s="11">
        <f t="shared" ca="1" si="31"/>
        <v>5.9299999999999999E-2</v>
      </c>
    </row>
    <row r="199" spans="1:18" x14ac:dyDescent="0.2">
      <c r="A199" s="14">
        <f t="shared" ca="1" si="24"/>
        <v>387</v>
      </c>
      <c r="B199" t="s">
        <v>4580</v>
      </c>
      <c r="C199" t="str">
        <f>VLOOKUP(B199,'Input - companies list'!B:L,2,FALSE)</f>
        <v>US Seismic Systems, Inc.</v>
      </c>
      <c r="D199" t="str">
        <f>VLOOKUP(B199,'Input - companies list'!B:L,11,FALSE)</f>
        <v>Geological Surveying, Remote Sensing</v>
      </c>
      <c r="E199" t="str">
        <f>VLOOKUP(B199,'Input - companies list'!B:E,4,FALSE)</f>
        <v>US Seismic Systems, Inc. manufactures and sells fiber optic sensing equipment to conventional and unconventional energy markets in the oil and gas sector. It offers optical downhole seismic systems for microseismic monitoring, vertical seismic profile surveys, and 4D seismic applications; GroundAlert, a fiber optic buried cable intrusion detection system for seismic sensors; and LazerLok, a fiber optic security system for preventing solar panel theft. The company also provides intrusion detection systems for monitoring nuclear power plants, military bases, chemical and oil refineries, the United States border, pipelines, tank farms, and other high-risk facilities; pipeline monitoring systems to detect tampering, illegal tapping, or third party encroachment for remote pipeline; and harbor security and diver detection systems for undersea surveillance applications. In addition, it offers real-time miner tracking system that displays worker movement in real-time on a map located in the control room or mine office; Fiber Optic Microphone, an all-optical earpiece that allows two-way communications using the fiber sensing cable; 4D reservoir monitoring systems; and microseismic monitoring systems. US Seismic Systems, Inc. was formerly known as US Sensor Systems Inc. The company was incorporated in 2007 and is based in Chatsworth, California. US Seismic Systems, Inc. operates as a subsidiary of Acorn Energy, Inc. On September 30, 2015, US Seismic Systems, Inc. filed a voluntary petition for liquidation under Chapter 7 in the U.S. Bankruptcy Court for the District of Delaware.</v>
      </c>
      <c r="F199" s="1">
        <f>SUMIFS('Input - target event report'!H:H,'Input - target event report'!B:B,B199,'Input - target event report'!D:D, "Private Investment")</f>
        <v>0</v>
      </c>
      <c r="G199" s="6" t="str">
        <f>IF(I199&lt;2, "N/A", (_xlfn.MAXIFS('Input - target event report'!E:E,'Input - target event report'!B:B,B:B,'Input - target event report'!D:D,"Private Investment")-_xlfn.MINIFS('Input - target event report'!E:E,'Input - target event report'!B:B,B:B,'Input - target event report'!D:D,"Private Investment"))/(I199-1))</f>
        <v>N/A</v>
      </c>
      <c r="H199" s="5" t="str">
        <f ca="1">IF(_xlfn.MAXIFS('Input - target event report'!E:E,'Input - target event report'!B:B,B:B,'Input - target event report'!D:D,"Private Investment") = 0, "N/A", TODAY() - _xlfn.MAXIFS('Input - target event report'!E:E,'Input - target event report'!B:B,B:B,'Input - target event report'!D:D,"Private Investment"))</f>
        <v>N/A</v>
      </c>
      <c r="I199" s="6">
        <f>COUNTIFS('Input - target event report'!B:B,B199,'Input - target event report'!D:D, "Private Investment")</f>
        <v>0</v>
      </c>
      <c r="J199">
        <f>INDEX('Input - companies list'!$1:$10000,MATCH(B199,'Input - companies list'!B:B,0),MATCH("Flow",'Input - companies list'!$1:$1,0 ))</f>
        <v>1.2751381110827199E-3</v>
      </c>
      <c r="K199">
        <f>INDEX('Input - companies list'!$1:$10000,MATCH(B199,'Input - companies list'!B:B,0),MATCH("Inter-Cluster Connectivity",'Input - companies list'!$1:$1,0 ))</f>
        <v>0</v>
      </c>
      <c r="L199" s="11">
        <f t="shared" si="25"/>
        <v>0</v>
      </c>
      <c r="M199" s="11">
        <f t="shared" si="26"/>
        <v>0</v>
      </c>
      <c r="N199" s="11">
        <f t="shared" ca="1" si="27"/>
        <v>0</v>
      </c>
      <c r="O199" s="11">
        <f t="shared" si="28"/>
        <v>0</v>
      </c>
      <c r="P199" s="11">
        <f t="shared" si="29"/>
        <v>0.59499999999999997</v>
      </c>
      <c r="Q199" s="11">
        <f t="shared" si="30"/>
        <v>0</v>
      </c>
      <c r="R199" s="11">
        <f t="shared" ca="1" si="31"/>
        <v>5.9499999999999997E-2</v>
      </c>
    </row>
    <row r="200" spans="1:18" x14ac:dyDescent="0.2">
      <c r="A200" s="14">
        <f t="shared" ca="1" si="24"/>
        <v>386</v>
      </c>
      <c r="B200" t="s">
        <v>1499</v>
      </c>
      <c r="C200" t="str">
        <f>VLOOKUP(B200,'Input - companies list'!B:L,2,FALSE)</f>
        <v>Baraja Pty Ltd</v>
      </c>
      <c r="D200" t="str">
        <f>VLOOKUP(B200,'Input - companies list'!B:L,11,FALSE)</f>
        <v>Autonomous Vehicles, Artificial Intelligence</v>
      </c>
      <c r="E200" t="str">
        <f>VLOOKUP(B200,'Input - companies list'!B:E,4,FALSE)</f>
        <v>Baraja Pty Ltd develops and manufactures high-resolution 3D machine vision systems for autonomous vehicles, robotics, site surveying, and mining applications. The company develops solid state LiDAR for self-driving cars using the CSIROÂ’s optical systems. Its product facilitates navigation through complex urban environments by using light in the form of a pulsed laser to measure distances. The company was incorporated in 2015 and is based in Sydney, Australia.</v>
      </c>
      <c r="F200" s="1">
        <f>SUMIFS('Input - target event report'!H:H,'Input - target event report'!B:B,B200,'Input - target event report'!D:D, "Private Investment")</f>
        <v>0</v>
      </c>
      <c r="G200" s="6" t="str">
        <f>IF(I200&lt;2, "N/A", (_xlfn.MAXIFS('Input - target event report'!E:E,'Input - target event report'!B:B,B:B,'Input - target event report'!D:D,"Private Investment")-_xlfn.MINIFS('Input - target event report'!E:E,'Input - target event report'!B:B,B:B,'Input - target event report'!D:D,"Private Investment"))/(I200-1))</f>
        <v>N/A</v>
      </c>
      <c r="H200" s="5" t="str">
        <f ca="1">IF(_xlfn.MAXIFS('Input - target event report'!E:E,'Input - target event report'!B:B,B:B,'Input - target event report'!D:D,"Private Investment") = 0, "N/A", TODAY() - _xlfn.MAXIFS('Input - target event report'!E:E,'Input - target event report'!B:B,B:B,'Input - target event report'!D:D,"Private Investment"))</f>
        <v>N/A</v>
      </c>
      <c r="I200" s="6">
        <f>COUNTIFS('Input - target event report'!B:B,B200,'Input - target event report'!D:D, "Private Investment")</f>
        <v>0</v>
      </c>
      <c r="J200">
        <f>INDEX('Input - companies list'!$1:$10000,MATCH(B200,'Input - companies list'!B:B,0),MATCH("Flow",'Input - companies list'!$1:$1,0 ))</f>
        <v>1.26282184620159E-3</v>
      </c>
      <c r="K200">
        <f>INDEX('Input - companies list'!$1:$10000,MATCH(B200,'Input - companies list'!B:B,0),MATCH("Inter-Cluster Connectivity",'Input - companies list'!$1:$1,0 ))</f>
        <v>0</v>
      </c>
      <c r="L200" s="11">
        <f t="shared" si="25"/>
        <v>0</v>
      </c>
      <c r="M200" s="11">
        <f t="shared" si="26"/>
        <v>0</v>
      </c>
      <c r="N200" s="11">
        <f t="shared" ca="1" si="27"/>
        <v>0</v>
      </c>
      <c r="O200" s="11">
        <f t="shared" si="28"/>
        <v>0</v>
      </c>
      <c r="P200" s="11">
        <f t="shared" si="29"/>
        <v>0.60499999999999998</v>
      </c>
      <c r="Q200" s="11">
        <f t="shared" si="30"/>
        <v>0</v>
      </c>
      <c r="R200" s="11">
        <f t="shared" ca="1" si="31"/>
        <v>6.0499999999999998E-2</v>
      </c>
    </row>
    <row r="201" spans="1:18" x14ac:dyDescent="0.2">
      <c r="A201" s="14">
        <f t="shared" ca="1" si="24"/>
        <v>385</v>
      </c>
      <c r="B201" t="s">
        <v>2707</v>
      </c>
      <c r="C201" t="str">
        <f>VLOOKUP(B201,'Input - companies list'!B:L,2,FALSE)</f>
        <v>Gordon Brothers Industries Pty. Ltd.</v>
      </c>
      <c r="D201" t="str">
        <f>VLOOKUP(B201,'Input - companies list'!B:L,11,FALSE)</f>
        <v>Remote Monitoring</v>
      </c>
      <c r="E201" t="str">
        <f>VLOOKUP(B201,'Input - companies list'!B:E,4,FALSE)</f>
        <v>Gordon Brothers Industries Pty Ltd designs, manufactures, installs, and services industrial refrigeration equipment and systems in Australia. It offers screw compressor packages, fluid chilling packages, mine cooling equipment, hot dipped galvanized air coolers, ammonia/CO2 cascade heat exchangers, air coolers, air distribution fabric ducts, chemical process refrigeration packages, evaporative condensers, fluid chillers, and refrigeration pressure vessels, as well as leak proof canned motor liquid ammonia pumps, glycol pumps, and general industrial pumps. The company also offers various maintenance, troubleshooting, safety, compressor overhaul, and remote monitoring services; and valves, controls, refrigeration oils and glycols, pipes and fittings, pumps, air distribution fabric ducts, ammonia liquid pumps, and spare parts and repair kits. It serves meat processing, mine cooling, brewery, cold storage, beverage, dairy, distribution centers, confectionery, convenience, gas and chemical, pharmaceutical, and seafood industries. The company was founded in 1917 and is based in Brunswick, Australia.</v>
      </c>
      <c r="F201" s="1">
        <f>SUMIFS('Input - target event report'!H:H,'Input - target event report'!B:B,B201,'Input - target event report'!D:D, "Private Investment")</f>
        <v>0</v>
      </c>
      <c r="G201" s="6" t="str">
        <f>IF(I201&lt;2, "N/A", (_xlfn.MAXIFS('Input - target event report'!E:E,'Input - target event report'!B:B,B:B,'Input - target event report'!D:D,"Private Investment")-_xlfn.MINIFS('Input - target event report'!E:E,'Input - target event report'!B:B,B:B,'Input - target event report'!D:D,"Private Investment"))/(I201-1))</f>
        <v>N/A</v>
      </c>
      <c r="H201" s="5" t="str">
        <f ca="1">IF(_xlfn.MAXIFS('Input - target event report'!E:E,'Input - target event report'!B:B,B:B,'Input - target event report'!D:D,"Private Investment") = 0, "N/A", TODAY() - _xlfn.MAXIFS('Input - target event report'!E:E,'Input - target event report'!B:B,B:B,'Input - target event report'!D:D,"Private Investment"))</f>
        <v>N/A</v>
      </c>
      <c r="I201" s="6">
        <f>COUNTIFS('Input - target event report'!B:B,B201,'Input - target event report'!D:D, "Private Investment")</f>
        <v>0</v>
      </c>
      <c r="J201">
        <f>INDEX('Input - companies list'!$1:$10000,MATCH(B201,'Input - companies list'!B:B,0),MATCH("Flow",'Input - companies list'!$1:$1,0 ))</f>
        <v>1.26079241971831E-3</v>
      </c>
      <c r="K201">
        <f>INDEX('Input - companies list'!$1:$10000,MATCH(B201,'Input - companies list'!B:B,0),MATCH("Inter-Cluster Connectivity",'Input - companies list'!$1:$1,0 ))</f>
        <v>0</v>
      </c>
      <c r="L201" s="11">
        <f t="shared" si="25"/>
        <v>0</v>
      </c>
      <c r="M201" s="11">
        <f t="shared" si="26"/>
        <v>0</v>
      </c>
      <c r="N201" s="11">
        <f t="shared" ca="1" si="27"/>
        <v>0</v>
      </c>
      <c r="O201" s="11">
        <f t="shared" si="28"/>
        <v>0</v>
      </c>
      <c r="P201" s="11">
        <f t="shared" si="29"/>
        <v>0.60899999999999999</v>
      </c>
      <c r="Q201" s="11">
        <f t="shared" si="30"/>
        <v>0</v>
      </c>
      <c r="R201" s="11">
        <f t="shared" ca="1" si="31"/>
        <v>6.0900000000000003E-2</v>
      </c>
    </row>
    <row r="202" spans="1:18" x14ac:dyDescent="0.2">
      <c r="A202" s="14">
        <f t="shared" ca="1" si="24"/>
        <v>384</v>
      </c>
      <c r="B202" t="s">
        <v>3019</v>
      </c>
      <c r="C202" t="str">
        <f>VLOOKUP(B202,'Input - companies list'!B:L,2,FALSE)</f>
        <v>Ajilon Australia Pty Ltd</v>
      </c>
      <c r="D202" t="str">
        <f>VLOOKUP(B202,'Input - companies list'!B:L,11,FALSE)</f>
        <v>Cloud, IoT, Predictive Analytics</v>
      </c>
      <c r="E202" t="str">
        <f>VLOOKUP(B202,'Input - companies list'!B:E,4,FALSE)</f>
        <v>Ajilon Australia Pty Ltd. operates as a business and information technology (IT) consulting company in Australia. The company provides application modernization, business analytics, system integration, Microsoft Dynamics, mobility, and SAP solutions. It offers services in the areas of analysis and change, managed services, program and project management, architecture, testing and quality assurance, information management, and integration and application development. The company also provides contract and permanent IT staffing services. It serves customers in mining and energy, transport and logistics, health, law enforcement and justice, and land information systems sectors. Ajilon Australia Pty Ltd. was formerly known as Alianda Manor Pty. Ltd. The company was incorporated in 1996 and is based in Southbank, Australia with additional offices in Brisbane, Sydney, Barton, Adelaide, and Perth. Ajilon Australia Pty Ltd. operates as a subsidiary of Ajilon Group Ltd.</v>
      </c>
      <c r="F202" s="1">
        <f>SUMIFS('Input - target event report'!H:H,'Input - target event report'!B:B,B202,'Input - target event report'!D:D, "Private Investment")</f>
        <v>0</v>
      </c>
      <c r="G202" s="6" t="str">
        <f>IF(I202&lt;2, "N/A", (_xlfn.MAXIFS('Input - target event report'!E:E,'Input - target event report'!B:B,B:B,'Input - target event report'!D:D,"Private Investment")-_xlfn.MINIFS('Input - target event report'!E:E,'Input - target event report'!B:B,B:B,'Input - target event report'!D:D,"Private Investment"))/(I202-1))</f>
        <v>N/A</v>
      </c>
      <c r="H202" s="5" t="str">
        <f ca="1">IF(_xlfn.MAXIFS('Input - target event report'!E:E,'Input - target event report'!B:B,B:B,'Input - target event report'!D:D,"Private Investment") = 0, "N/A", TODAY() - _xlfn.MAXIFS('Input - target event report'!E:E,'Input - target event report'!B:B,B:B,'Input - target event report'!D:D,"Private Investment"))</f>
        <v>N/A</v>
      </c>
      <c r="I202" s="6">
        <f>COUNTIFS('Input - target event report'!B:B,B202,'Input - target event report'!D:D, "Private Investment")</f>
        <v>0</v>
      </c>
      <c r="J202">
        <f>INDEX('Input - companies list'!$1:$10000,MATCH(B202,'Input - companies list'!B:B,0),MATCH("Flow",'Input - companies list'!$1:$1,0 ))</f>
        <v>1.25758799821025E-3</v>
      </c>
      <c r="K202">
        <f>INDEX('Input - companies list'!$1:$10000,MATCH(B202,'Input - companies list'!B:B,0),MATCH("Inter-Cluster Connectivity",'Input - companies list'!$1:$1,0 ))</f>
        <v>0</v>
      </c>
      <c r="L202" s="11">
        <f t="shared" si="25"/>
        <v>0</v>
      </c>
      <c r="M202" s="11">
        <f t="shared" si="26"/>
        <v>0</v>
      </c>
      <c r="N202" s="11">
        <f t="shared" ca="1" si="27"/>
        <v>0</v>
      </c>
      <c r="O202" s="11">
        <f t="shared" si="28"/>
        <v>0</v>
      </c>
      <c r="P202" s="11">
        <f t="shared" si="29"/>
        <v>0.61199999999999999</v>
      </c>
      <c r="Q202" s="11">
        <f t="shared" si="30"/>
        <v>0</v>
      </c>
      <c r="R202" s="11">
        <f t="shared" ca="1" si="31"/>
        <v>6.1200000000000004E-2</v>
      </c>
    </row>
    <row r="203" spans="1:18" x14ac:dyDescent="0.2">
      <c r="A203" s="14">
        <f t="shared" ca="1" si="24"/>
        <v>383</v>
      </c>
      <c r="B203" s="2" t="s">
        <v>1240</v>
      </c>
      <c r="C203" t="str">
        <f>VLOOKUP(B203,'Input - companies list'!B:L,2,FALSE)</f>
        <v>JSC Kamensk machine-building plant</v>
      </c>
      <c r="D203" t="str">
        <f>VLOOKUP(B203,'Input - companies list'!B:L,11,FALSE)</f>
        <v>Advanced Materials &amp; Coatings</v>
      </c>
      <c r="E203" t="str">
        <f>VLOOKUP(B203,'Input - companies list'!B:E,4,FALSE)</f>
        <v>JSC Kamensk machine-building plant manufactures mining equipments. The company is based in Russian Federation. As of September 16, 2008, Kamianka Machine Building Plant Ltd. operates as a subsidiary of System Capital Management Limited.</v>
      </c>
      <c r="F203" s="1">
        <f>SUMIFS('Input - target event report'!H:H,'Input - target event report'!B:B,B203,'Input - target event report'!D:D, "Private Investment")</f>
        <v>0</v>
      </c>
      <c r="G203" s="6" t="str">
        <f>IF(I203&lt;2, "N/A", (_xlfn.MAXIFS('Input - target event report'!E:E,'Input - target event report'!B:B,B:B,'Input - target event report'!D:D,"Private Investment")-_xlfn.MINIFS('Input - target event report'!E:E,'Input - target event report'!B:B,B:B,'Input - target event report'!D:D,"Private Investment"))/(I203-1))</f>
        <v>N/A</v>
      </c>
      <c r="H203" s="5" t="str">
        <f ca="1">IF(_xlfn.MAXIFS('Input - target event report'!E:E,'Input - target event report'!B:B,B:B,'Input - target event report'!D:D,"Private Investment") = 0, "N/A", TODAY() - _xlfn.MAXIFS('Input - target event report'!E:E,'Input - target event report'!B:B,B:B,'Input - target event report'!D:D,"Private Investment"))</f>
        <v>N/A</v>
      </c>
      <c r="I203" s="6">
        <f>COUNTIFS('Input - target event report'!B:B,B203,'Input - target event report'!D:D, "Private Investment")</f>
        <v>0</v>
      </c>
      <c r="J203">
        <f>INDEX('Input - companies list'!$1:$10000,MATCH(B203,'Input - companies list'!B:B,0),MATCH("Flow",'Input - companies list'!$1:$1,0 ))</f>
        <v>1.25644222439378E-3</v>
      </c>
      <c r="K203">
        <f>INDEX('Input - companies list'!$1:$10000,MATCH(B203,'Input - companies list'!B:B,0),MATCH("Inter-Cluster Connectivity",'Input - companies list'!$1:$1,0 ))</f>
        <v>0</v>
      </c>
      <c r="L203" s="11">
        <f t="shared" si="25"/>
        <v>0</v>
      </c>
      <c r="M203" s="11">
        <f t="shared" si="26"/>
        <v>0</v>
      </c>
      <c r="N203" s="11">
        <f t="shared" ca="1" si="27"/>
        <v>0</v>
      </c>
      <c r="O203" s="11">
        <f t="shared" si="28"/>
        <v>0</v>
      </c>
      <c r="P203" s="11">
        <f t="shared" si="29"/>
        <v>0.61399999999999999</v>
      </c>
      <c r="Q203" s="11">
        <f t="shared" si="30"/>
        <v>0</v>
      </c>
      <c r="R203" s="11">
        <f t="shared" ca="1" si="31"/>
        <v>6.1400000000000003E-2</v>
      </c>
    </row>
    <row r="204" spans="1:18" x14ac:dyDescent="0.2">
      <c r="A204" s="14">
        <f t="shared" ca="1" si="24"/>
        <v>382</v>
      </c>
      <c r="B204" t="s">
        <v>3372</v>
      </c>
      <c r="C204" t="str">
        <f>VLOOKUP(B204,'Input - companies list'!B:L,2,FALSE)</f>
        <v>Percentix, Inc.</v>
      </c>
      <c r="D204" t="str">
        <f>VLOOKUP(B204,'Input - companies list'!B:L,11,FALSE)</f>
        <v>Cloud, IoT, Predictive Analytics</v>
      </c>
      <c r="E204" t="str">
        <f>VLOOKUP(B204,'Input - companies list'!B:E,4,FALSE)</f>
        <v>Percentix, Inc., a management and technology consulting company, engages in the diagnosis, design, delivery, and deployment of enterprise performance management solutions. It offers Oracle Hyperion technology solutions. The company also provides business intelligence implementation, predictive analytics, data relationship management, and Hyperion training and education services; and Hyperion technical services, such as installations, migrations, patches, upgrades, and performance tuning. It serves various companies in the healthcare, higher education, finance, home building, high technology, metals and mining, semiconductor, banking and securities, automotive financing, manufacturing, retail, nonprofit, telecommunications, and consumer packaged goods industries in the United States and internationally. The company was founded in 2005 and is based in Irvine, California with an additional office in Denver, Colorado. As of November 19, 2009, Percentix, Inc. operates as a subsidiary of Prithvi Information Solutions Limited.</v>
      </c>
      <c r="F204" s="1">
        <f>SUMIFS('Input - target event report'!H:H,'Input - target event report'!B:B,B204,'Input - target event report'!D:D, "Private Investment")</f>
        <v>0</v>
      </c>
      <c r="G204" s="6" t="str">
        <f>IF(I204&lt;2, "N/A", (_xlfn.MAXIFS('Input - target event report'!E:E,'Input - target event report'!B:B,B:B,'Input - target event report'!D:D,"Private Investment")-_xlfn.MINIFS('Input - target event report'!E:E,'Input - target event report'!B:B,B:B,'Input - target event report'!D:D,"Private Investment"))/(I204-1))</f>
        <v>N/A</v>
      </c>
      <c r="H204" s="5" t="str">
        <f ca="1">IF(_xlfn.MAXIFS('Input - target event report'!E:E,'Input - target event report'!B:B,B:B,'Input - target event report'!D:D,"Private Investment") = 0, "N/A", TODAY() - _xlfn.MAXIFS('Input - target event report'!E:E,'Input - target event report'!B:B,B:B,'Input - target event report'!D:D,"Private Investment"))</f>
        <v>N/A</v>
      </c>
      <c r="I204" s="6">
        <f>COUNTIFS('Input - target event report'!B:B,B204,'Input - target event report'!D:D, "Private Investment")</f>
        <v>0</v>
      </c>
      <c r="J204">
        <f>INDEX('Input - companies list'!$1:$10000,MATCH(B204,'Input - companies list'!B:B,0),MATCH("Flow",'Input - companies list'!$1:$1,0 ))</f>
        <v>1.2550463921071099E-3</v>
      </c>
      <c r="K204">
        <f>INDEX('Input - companies list'!$1:$10000,MATCH(B204,'Input - companies list'!B:B,0),MATCH("Inter-Cluster Connectivity",'Input - companies list'!$1:$1,0 ))</f>
        <v>0</v>
      </c>
      <c r="L204" s="11">
        <f t="shared" si="25"/>
        <v>0</v>
      </c>
      <c r="M204" s="11">
        <f t="shared" si="26"/>
        <v>0</v>
      </c>
      <c r="N204" s="11">
        <f t="shared" ca="1" si="27"/>
        <v>0</v>
      </c>
      <c r="O204" s="11">
        <f t="shared" si="28"/>
        <v>0</v>
      </c>
      <c r="P204" s="11">
        <f t="shared" si="29"/>
        <v>0.61699999999999999</v>
      </c>
      <c r="Q204" s="11">
        <f t="shared" si="30"/>
        <v>0</v>
      </c>
      <c r="R204" s="11">
        <f t="shared" ca="1" si="31"/>
        <v>6.1700000000000005E-2</v>
      </c>
    </row>
    <row r="205" spans="1:18" x14ac:dyDescent="0.2">
      <c r="A205" s="14">
        <f t="shared" ca="1" si="24"/>
        <v>381</v>
      </c>
      <c r="B205" t="s">
        <v>3757</v>
      </c>
      <c r="C205" t="str">
        <f>VLOOKUP(B205,'Input - companies list'!B:L,2,FALSE)</f>
        <v>McCrometer, Inc.</v>
      </c>
      <c r="D205" t="str">
        <f>VLOOKUP(B205,'Input - companies list'!B:L,11,FALSE)</f>
        <v>Mining Ops &amp; Analytics</v>
      </c>
      <c r="E205" t="str">
        <f>VLOOKUP(B205,'Input - companies list'!B:E,4,FALSE)</f>
        <v>McCrometer, Inc. specializes in the design, manufacture, installation, and testing of flow metering solutions for liquid, steam, and gas measurement applications. It offers V-Cone, an advanced differential pressure instrument for use in tight-fit and retrofit installations; VM V-Con, a retrofit flow meter for multiple clean water and wastewater treatment applications; and wafer-cone, electromagnetic, industrial and municipal water, single point insertion, agricultural, agriculture water propeller, remote irrigation and crop monitoring, and water specialties propeller flow meters. The company serves chemical, electric power generation, food and beverage, HVAC, electric power generation, institutional, metals/mining, oil and gas, pharmaceuticals, industrial process control, pulp/paper/wood products, and water and wastewater industries. It sells its products through representatives in the United States and internationally. The company was founded in 1955 and is based in Hemet, California with an additional manufacturing facility in Aurora, Nebraska. McCrometer, Inc. operates as a subsidiary of Danaher Corp.</v>
      </c>
      <c r="F205" s="1">
        <f>SUMIFS('Input - target event report'!H:H,'Input - target event report'!B:B,B205,'Input - target event report'!D:D, "Private Investment")</f>
        <v>0</v>
      </c>
      <c r="G205" s="6" t="str">
        <f>IF(I205&lt;2, "N/A", (_xlfn.MAXIFS('Input - target event report'!E:E,'Input - target event report'!B:B,B:B,'Input - target event report'!D:D,"Private Investment")-_xlfn.MINIFS('Input - target event report'!E:E,'Input - target event report'!B:B,B:B,'Input - target event report'!D:D,"Private Investment"))/(I205-1))</f>
        <v>N/A</v>
      </c>
      <c r="H205" s="5" t="str">
        <f ca="1">IF(_xlfn.MAXIFS('Input - target event report'!E:E,'Input - target event report'!B:B,B:B,'Input - target event report'!D:D,"Private Investment") = 0, "N/A", TODAY() - _xlfn.MAXIFS('Input - target event report'!E:E,'Input - target event report'!B:B,B:B,'Input - target event report'!D:D,"Private Investment"))</f>
        <v>N/A</v>
      </c>
      <c r="I205" s="6">
        <f>COUNTIFS('Input - target event report'!B:B,B205,'Input - target event report'!D:D, "Private Investment")</f>
        <v>0</v>
      </c>
      <c r="J205">
        <f>INDEX('Input - companies list'!$1:$10000,MATCH(B205,'Input - companies list'!B:B,0),MATCH("Flow",'Input - companies list'!$1:$1,0 ))</f>
        <v>1.2523688620100699E-3</v>
      </c>
      <c r="K205">
        <f>INDEX('Input - companies list'!$1:$10000,MATCH(B205,'Input - companies list'!B:B,0),MATCH("Inter-Cluster Connectivity",'Input - companies list'!$1:$1,0 ))</f>
        <v>0</v>
      </c>
      <c r="L205" s="11">
        <f t="shared" si="25"/>
        <v>0</v>
      </c>
      <c r="M205" s="11">
        <f t="shared" si="26"/>
        <v>0</v>
      </c>
      <c r="N205" s="11">
        <f t="shared" ca="1" si="27"/>
        <v>0</v>
      </c>
      <c r="O205" s="11">
        <f t="shared" si="28"/>
        <v>0</v>
      </c>
      <c r="P205" s="11">
        <f t="shared" si="29"/>
        <v>0.621</v>
      </c>
      <c r="Q205" s="11">
        <f t="shared" si="30"/>
        <v>0</v>
      </c>
      <c r="R205" s="11">
        <f t="shared" ca="1" si="31"/>
        <v>6.2100000000000002E-2</v>
      </c>
    </row>
    <row r="206" spans="1:18" x14ac:dyDescent="0.2">
      <c r="A206" s="14">
        <f t="shared" ca="1" si="24"/>
        <v>380</v>
      </c>
      <c r="B206" t="s">
        <v>4296</v>
      </c>
      <c r="C206" t="str">
        <f>VLOOKUP(B206,'Input - companies list'!B:L,2,FALSE)</f>
        <v>GKG Group</v>
      </c>
      <c r="D206" t="str">
        <f>VLOOKUP(B206,'Input - companies list'!B:L,11,FALSE)</f>
        <v>Autonomous Vehicles, Artificial Intelligence</v>
      </c>
      <c r="E206" t="str">
        <f>VLOOKUP(B206,'Input - companies list'!B:E,4,FALSE)</f>
        <v>GKG Group, through its subsidiaries, manufactures defense protection systems. Its products include composite ballistic panels, vehicle protection ballistics, personal protection, helmets, ballistic, jackets, up-armour inserts, de-mining suits, bomb blankets, UAVS, canvas and rubber footwear, and tents. The company is based in India.</v>
      </c>
      <c r="F206" s="1">
        <f>SUMIFS('Input - target event report'!H:H,'Input - target event report'!B:B,B206,'Input - target event report'!D:D, "Private Investment")</f>
        <v>0</v>
      </c>
      <c r="G206" s="6" t="str">
        <f>IF(I206&lt;2, "N/A", (_xlfn.MAXIFS('Input - target event report'!E:E,'Input - target event report'!B:B,B:B,'Input - target event report'!D:D,"Private Investment")-_xlfn.MINIFS('Input - target event report'!E:E,'Input - target event report'!B:B,B:B,'Input - target event report'!D:D,"Private Investment"))/(I206-1))</f>
        <v>N/A</v>
      </c>
      <c r="H206" s="5" t="str">
        <f ca="1">IF(_xlfn.MAXIFS('Input - target event report'!E:E,'Input - target event report'!B:B,B:B,'Input - target event report'!D:D,"Private Investment") = 0, "N/A", TODAY() - _xlfn.MAXIFS('Input - target event report'!E:E,'Input - target event report'!B:B,B:B,'Input - target event report'!D:D,"Private Investment"))</f>
        <v>N/A</v>
      </c>
      <c r="I206" s="6">
        <f>COUNTIFS('Input - target event report'!B:B,B206,'Input - target event report'!D:D, "Private Investment")</f>
        <v>0</v>
      </c>
      <c r="J206">
        <f>INDEX('Input - companies list'!$1:$10000,MATCH(B206,'Input - companies list'!B:B,0),MATCH("Flow",'Input - companies list'!$1:$1,0 ))</f>
        <v>1.25089931617253E-3</v>
      </c>
      <c r="K206">
        <f>INDEX('Input - companies list'!$1:$10000,MATCH(B206,'Input - companies list'!B:B,0),MATCH("Inter-Cluster Connectivity",'Input - companies list'!$1:$1,0 ))</f>
        <v>0</v>
      </c>
      <c r="L206" s="11">
        <f t="shared" si="25"/>
        <v>0</v>
      </c>
      <c r="M206" s="11">
        <f t="shared" si="26"/>
        <v>0</v>
      </c>
      <c r="N206" s="11">
        <f t="shared" ca="1" si="27"/>
        <v>0</v>
      </c>
      <c r="O206" s="11">
        <f t="shared" si="28"/>
        <v>0</v>
      </c>
      <c r="P206" s="11">
        <f t="shared" si="29"/>
        <v>0.626</v>
      </c>
      <c r="Q206" s="11">
        <f t="shared" si="30"/>
        <v>0</v>
      </c>
      <c r="R206" s="11">
        <f t="shared" ca="1" si="31"/>
        <v>6.2600000000000003E-2</v>
      </c>
    </row>
    <row r="207" spans="1:18" x14ac:dyDescent="0.2">
      <c r="A207" s="14">
        <f t="shared" ca="1" si="24"/>
        <v>379</v>
      </c>
      <c r="B207" t="s">
        <v>627</v>
      </c>
      <c r="C207" t="str">
        <f>VLOOKUP(B207,'Input - companies list'!B:L,2,FALSE)</f>
        <v>Proserv Group Inc.</v>
      </c>
      <c r="D207" t="str">
        <f>VLOOKUP(B207,'Input - companies list'!B:L,11,FALSE)</f>
        <v>Mining Ops &amp; Analytics</v>
      </c>
      <c r="E207" t="str">
        <f>VLOOKUP(B207,'Input - companies list'!B:E,4,FALSE)</f>
        <v>Proserv Group Inc., an energy services company, provides life-of-field solutions to the oil and gas industry worldwide. The company offers drilling, including BOP, BOP communication, component and system, and Gilmore valve services, as well as aftermarket servicing; and production services, such as equipment calibration and services, emergency shutdown systems, chemical injection, hydraulic power units, sampling services, pressure testing, flushing services, third party product sales, and rental equipment. It also provides subsea services that comprise installation and intervention, equipment lifecycle solutions, subsea sampling, subsea production equipment, subsea controls and monitoring, and through water communications and survey services; and marine services, which include engineering, dredging and marine mining, pipeline services, remote intervention tooling, subsea cutting, multi string cutting, renewables, marine growth removal, and friction welding. Proserv Group Inc. was founded in 1974 and is based in Westhill, United Kingdom with locations in the United Kingdom, Scandinavia, and North and South America, as well as Middle East, Africa, and Asia.</v>
      </c>
      <c r="F207" s="1">
        <f>SUMIFS('Input - target event report'!H:H,'Input - target event report'!B:B,B207,'Input - target event report'!D:D, "Private Investment")</f>
        <v>0</v>
      </c>
      <c r="G207" s="6" t="str">
        <f>IF(I207&lt;2, "N/A", (_xlfn.MAXIFS('Input - target event report'!E:E,'Input - target event report'!B:B,B:B,'Input - target event report'!D:D,"Private Investment")-_xlfn.MINIFS('Input - target event report'!E:E,'Input - target event report'!B:B,B:B,'Input - target event report'!D:D,"Private Investment"))/(I207-1))</f>
        <v>N/A</v>
      </c>
      <c r="H207" s="5" t="str">
        <f ca="1">IF(_xlfn.MAXIFS('Input - target event report'!E:E,'Input - target event report'!B:B,B:B,'Input - target event report'!D:D,"Private Investment") = 0, "N/A", TODAY() - _xlfn.MAXIFS('Input - target event report'!E:E,'Input - target event report'!B:B,B:B,'Input - target event report'!D:D,"Private Investment"))</f>
        <v>N/A</v>
      </c>
      <c r="I207" s="6">
        <f>COUNTIFS('Input - target event report'!B:B,B207,'Input - target event report'!D:D, "Private Investment")</f>
        <v>0</v>
      </c>
      <c r="J207">
        <f>INDEX('Input - companies list'!$1:$10000,MATCH(B207,'Input - companies list'!B:B,0),MATCH("Flow",'Input - companies list'!$1:$1,0 ))</f>
        <v>3.7045240823440099E-3</v>
      </c>
      <c r="K207">
        <f>INDEX('Input - companies list'!$1:$10000,MATCH(B207,'Input - companies list'!B:B,0),MATCH("Inter-Cluster Connectivity",'Input - companies list'!$1:$1,0 ))</f>
        <v>6.6666666666666596E-2</v>
      </c>
      <c r="L207" s="11">
        <f t="shared" si="25"/>
        <v>0</v>
      </c>
      <c r="M207" s="11">
        <f t="shared" si="26"/>
        <v>0</v>
      </c>
      <c r="N207" s="11">
        <f t="shared" ca="1" si="27"/>
        <v>0</v>
      </c>
      <c r="O207" s="11">
        <f t="shared" si="28"/>
        <v>0</v>
      </c>
      <c r="P207" s="11">
        <f t="shared" si="29"/>
        <v>4.0000000000000036E-3</v>
      </c>
      <c r="Q207" s="11">
        <f t="shared" si="30"/>
        <v>0.623</v>
      </c>
      <c r="R207" s="11">
        <f t="shared" ca="1" si="31"/>
        <v>6.2700000000000006E-2</v>
      </c>
    </row>
    <row r="208" spans="1:18" x14ac:dyDescent="0.2">
      <c r="A208" s="14">
        <f t="shared" ca="1" si="24"/>
        <v>378</v>
      </c>
      <c r="B208" t="s">
        <v>2798</v>
      </c>
      <c r="C208" t="str">
        <f>VLOOKUP(B208,'Input - companies list'!B:L,2,FALSE)</f>
        <v>Nirosoft Industries Ltd.</v>
      </c>
      <c r="D208" t="str">
        <f>VLOOKUP(B208,'Input - companies list'!B:L,11,FALSE)</f>
        <v>Remote Monitoring</v>
      </c>
      <c r="E208" t="str">
        <f>VLOOKUP(B208,'Input - companies list'!B:E,4,FALSE)</f>
        <v>Nirosoft Industries Ltd. engages in the design, manufacture, installation, operation, and maintenance of water and wastewater treatment systems. It offers remote monitoring and support, regular site visit, onsite troubleshooting, operation and maintenance, routine monitoring, preventive maintenance procedure, document and maintain records, operation and maintenance, desalination, demineralization, effluent reclamation, mobile water purification, and process water solutions. The company serves power, mining, agriculture and irrigation, potable water supply, modular solutions, emergency response, and military applications. It serves customers worldwide, including the Middle East, South America, Australia, Africa, and Europe. The company was founded in 1990 and is based in Carmiel, Israel. Nirosoft Industries Ltd. operates as a subsidiary of RWL Water Group.</v>
      </c>
      <c r="F208" s="1">
        <f>SUMIFS('Input - target event report'!H:H,'Input - target event report'!B:B,B208,'Input - target event report'!D:D, "Private Investment")</f>
        <v>0</v>
      </c>
      <c r="G208" s="6" t="str">
        <f>IF(I208&lt;2, "N/A", (_xlfn.MAXIFS('Input - target event report'!E:E,'Input - target event report'!B:B,B:B,'Input - target event report'!D:D,"Private Investment")-_xlfn.MINIFS('Input - target event report'!E:E,'Input - target event report'!B:B,B:B,'Input - target event report'!D:D,"Private Investment"))/(I208-1))</f>
        <v>N/A</v>
      </c>
      <c r="H208" s="5" t="str">
        <f ca="1">IF(_xlfn.MAXIFS('Input - target event report'!E:E,'Input - target event report'!B:B,B:B,'Input - target event report'!D:D,"Private Investment") = 0, "N/A", TODAY() - _xlfn.MAXIFS('Input - target event report'!E:E,'Input - target event report'!B:B,B:B,'Input - target event report'!D:D,"Private Investment"))</f>
        <v>N/A</v>
      </c>
      <c r="I208" s="6">
        <f>COUNTIFS('Input - target event report'!B:B,B208,'Input - target event report'!D:D, "Private Investment")</f>
        <v>0</v>
      </c>
      <c r="J208">
        <f>INDEX('Input - companies list'!$1:$10000,MATCH(B208,'Input - companies list'!B:B,0),MATCH("Flow",'Input - companies list'!$1:$1,0 ))</f>
        <v>3.36841155270817E-3</v>
      </c>
      <c r="K208">
        <f>INDEX('Input - companies list'!$1:$10000,MATCH(B208,'Input - companies list'!B:B,0),MATCH("Inter-Cluster Connectivity",'Input - companies list'!$1:$1,0 ))</f>
        <v>6.6666666666666596E-2</v>
      </c>
      <c r="L208" s="11">
        <f t="shared" si="25"/>
        <v>0</v>
      </c>
      <c r="M208" s="11">
        <f t="shared" si="26"/>
        <v>0</v>
      </c>
      <c r="N208" s="11">
        <f t="shared" ca="1" si="27"/>
        <v>0</v>
      </c>
      <c r="O208" s="11">
        <f t="shared" si="28"/>
        <v>0</v>
      </c>
      <c r="P208" s="11">
        <f t="shared" si="29"/>
        <v>1.4000000000000012E-2</v>
      </c>
      <c r="Q208" s="11">
        <f t="shared" si="30"/>
        <v>0.623</v>
      </c>
      <c r="R208" s="11">
        <f t="shared" ca="1" si="31"/>
        <v>6.3700000000000007E-2</v>
      </c>
    </row>
    <row r="209" spans="1:18" x14ac:dyDescent="0.2">
      <c r="A209" s="14">
        <f t="shared" ca="1" si="24"/>
        <v>377</v>
      </c>
      <c r="B209" t="s">
        <v>1622</v>
      </c>
      <c r="C209" t="str">
        <f>VLOOKUP(B209,'Input - companies list'!B:L,2,FALSE)</f>
        <v>Liebherr-International Deutschland GmbH</v>
      </c>
      <c r="D209" t="str">
        <f>VLOOKUP(B209,'Input - companies list'!B:L,11,FALSE)</f>
        <v>Hydraulics, Valves &amp; Pumps</v>
      </c>
      <c r="E209" t="str">
        <f>VLOOKUP(B209,'Input - companies list'!B:E,4,FALSE)</f>
        <v>Liebherr-International Deutschland GmbH, along with its subsidiaries, manufactures construction machinery. It offers tower cranes, truck cranes, hydraulic excavators, dumper trucks, hydraulic rope excavators, wheeled loaders, crawler tractors and loaders, pipe-laying machines, concrete mixing plants, and truck mixer model lines; ship, containers; dockside cranes for cargo handling applications; machine tools, interlinked machine systems, and aviation equipment; and refrigerators and freezers. The company also provides domestic appliances, mobile cranes, crawler cranes, port equipment, maritime cranes, deep foundation machines, construction cranes, mobile construction cranes, earthmoving equipment, attachments, mining equipment, material handling equipment, machine tools, components, and transportation systems. In addition, it offers machinery rental services; used machines/used parts; and know-how transfer/licensing, planning of production plants, supply of manufacturing equipment, technical documentation, technical training, and technical support services. Further, the company engages in activities, such as operating hotels; developing and manufacturing electronic sub-assemblies and components; offering data transmission and positioning systems; and selling construction machinery models, clothing, and accessories through the Internet. It offers its products through its sales and service centers and partners in Germany and internationally. The company was founded in 1949 and is based in Biberach an der Riss, Germany. It has production facilities in Austria, Brazil, Bulgaria, China, France, Germany, Great Britain, India, Ireland, Mexico, the Russian Federation, Spain, Switzerland, Thailand, and the United States. Liebherr-International Deutschland GmbH operates as a subsidiary of Liebherr-International AG.</v>
      </c>
      <c r="F209" s="1">
        <f>SUMIFS('Input - target event report'!H:H,'Input - target event report'!B:B,B209,'Input - target event report'!D:D, "Private Investment")</f>
        <v>0</v>
      </c>
      <c r="G209" s="6" t="str">
        <f>IF(I209&lt;2, "N/A", (_xlfn.MAXIFS('Input - target event report'!E:E,'Input - target event report'!B:B,B:B,'Input - target event report'!D:D,"Private Investment")-_xlfn.MINIFS('Input - target event report'!E:E,'Input - target event report'!B:B,B:B,'Input - target event report'!D:D,"Private Investment"))/(I209-1))</f>
        <v>N/A</v>
      </c>
      <c r="H209" s="5" t="str">
        <f ca="1">IF(_xlfn.MAXIFS('Input - target event report'!E:E,'Input - target event report'!B:B,B:B,'Input - target event report'!D:D,"Private Investment") = 0, "N/A", TODAY() - _xlfn.MAXIFS('Input - target event report'!E:E,'Input - target event report'!B:B,B:B,'Input - target event report'!D:D,"Private Investment"))</f>
        <v>N/A</v>
      </c>
      <c r="I209" s="6">
        <f>COUNTIFS('Input - target event report'!B:B,B209,'Input - target event report'!D:D, "Private Investment")</f>
        <v>0</v>
      </c>
      <c r="J209">
        <f>INDEX('Input - companies list'!$1:$10000,MATCH(B209,'Input - companies list'!B:B,0),MATCH("Flow",'Input - companies list'!$1:$1,0 ))</f>
        <v>1.2367721089260001E-3</v>
      </c>
      <c r="K209">
        <f>INDEX('Input - companies list'!$1:$10000,MATCH(B209,'Input - companies list'!B:B,0),MATCH("Inter-Cluster Connectivity",'Input - companies list'!$1:$1,0 ))</f>
        <v>0</v>
      </c>
      <c r="L209" s="11">
        <f t="shared" si="25"/>
        <v>0</v>
      </c>
      <c r="M209" s="11">
        <f t="shared" si="26"/>
        <v>0</v>
      </c>
      <c r="N209" s="11">
        <f t="shared" ca="1" si="27"/>
        <v>0</v>
      </c>
      <c r="O209" s="11">
        <f t="shared" si="28"/>
        <v>0</v>
      </c>
      <c r="P209" s="11">
        <f t="shared" si="29"/>
        <v>0.64700000000000002</v>
      </c>
      <c r="Q209" s="11">
        <f t="shared" si="30"/>
        <v>0</v>
      </c>
      <c r="R209" s="11">
        <f t="shared" ca="1" si="31"/>
        <v>6.4700000000000008E-2</v>
      </c>
    </row>
    <row r="210" spans="1:18" x14ac:dyDescent="0.2">
      <c r="A210" s="14">
        <f t="shared" ca="1" si="24"/>
        <v>376</v>
      </c>
      <c r="B210" t="s">
        <v>1398</v>
      </c>
      <c r="C210" t="str">
        <f>VLOOKUP(B210,'Input - companies list'!B:L,2,FALSE)</f>
        <v>Vaughan Co., Inc.</v>
      </c>
      <c r="D210" t="str">
        <f>VLOOKUP(B210,'Input - companies list'!B:L,11,FALSE)</f>
        <v>Remote Monitoring</v>
      </c>
      <c r="E210" t="str">
        <f>VLOOKUP(B210,'Input - companies list'!B:E,4,FALSE)</f>
        <v>Vaughan Co., Inc. designs and manufactures chopper pumps and triton screw centrifugal pumps. Its products are used for municipal applications, such as clarifier scum, digester scum blanket, digester mixing, digester recirculation, lift stations, septage, and sludge transfer; and agriculture/dairy applications, including barn flush pit, separator feed, lagoons, digester mixing, scraped manure, unmanned floating platform, and turbo agitator. The companyÂ’s products are also used for automotive/steel, chemical/petrochemical, contractor services, food processing, institutional and correctional, mining/sand and gravel, and paper and wood products industrial applications. Vaughan Co., Inc. was incorporated in 1960 and is based in Montesano, Washington.</v>
      </c>
      <c r="F210" s="1">
        <f>SUMIFS('Input - target event report'!H:H,'Input - target event report'!B:B,B210,'Input - target event report'!D:D, "Private Investment")</f>
        <v>0</v>
      </c>
      <c r="G210" s="6" t="str">
        <f>IF(I210&lt;2, "N/A", (_xlfn.MAXIFS('Input - target event report'!E:E,'Input - target event report'!B:B,B:B,'Input - target event report'!D:D,"Private Investment")-_xlfn.MINIFS('Input - target event report'!E:E,'Input - target event report'!B:B,B:B,'Input - target event report'!D:D,"Private Investment"))/(I210-1))</f>
        <v>N/A</v>
      </c>
      <c r="H210" s="5" t="str">
        <f ca="1">IF(_xlfn.MAXIFS('Input - target event report'!E:E,'Input - target event report'!B:B,B:B,'Input - target event report'!D:D,"Private Investment") = 0, "N/A", TODAY() - _xlfn.MAXIFS('Input - target event report'!E:E,'Input - target event report'!B:B,B:B,'Input - target event report'!D:D,"Private Investment"))</f>
        <v>N/A</v>
      </c>
      <c r="I210" s="6">
        <f>COUNTIFS('Input - target event report'!B:B,B210,'Input - target event report'!D:D, "Private Investment")</f>
        <v>0</v>
      </c>
      <c r="J210">
        <f>INDEX('Input - companies list'!$1:$10000,MATCH(B210,'Input - companies list'!B:B,0),MATCH("Flow",'Input - companies list'!$1:$1,0 ))</f>
        <v>1.2357940178431401E-3</v>
      </c>
      <c r="K210">
        <f>INDEX('Input - companies list'!$1:$10000,MATCH(B210,'Input - companies list'!B:B,0),MATCH("Inter-Cluster Connectivity",'Input - companies list'!$1:$1,0 ))</f>
        <v>0</v>
      </c>
      <c r="L210" s="11">
        <f t="shared" si="25"/>
        <v>0</v>
      </c>
      <c r="M210" s="11">
        <f t="shared" si="26"/>
        <v>0</v>
      </c>
      <c r="N210" s="11">
        <f t="shared" ca="1" si="27"/>
        <v>0</v>
      </c>
      <c r="O210" s="11">
        <f t="shared" si="28"/>
        <v>0</v>
      </c>
      <c r="P210" s="11">
        <f t="shared" si="29"/>
        <v>0.64800000000000002</v>
      </c>
      <c r="Q210" s="11">
        <f t="shared" si="30"/>
        <v>0</v>
      </c>
      <c r="R210" s="11">
        <f t="shared" ca="1" si="31"/>
        <v>6.480000000000001E-2</v>
      </c>
    </row>
    <row r="211" spans="1:18" x14ac:dyDescent="0.2">
      <c r="A211" s="14">
        <f t="shared" ca="1" si="24"/>
        <v>375</v>
      </c>
      <c r="B211" t="s">
        <v>3299</v>
      </c>
      <c r="C211" t="str">
        <f>VLOOKUP(B211,'Input - companies list'!B:L,2,FALSE)</f>
        <v>B&amp;G Industries LLC</v>
      </c>
      <c r="D211" t="str">
        <f>VLOOKUP(B211,'Input - companies list'!B:L,11,FALSE)</f>
        <v>Machining &amp; tooling</v>
      </c>
      <c r="E211" t="str">
        <f>VLOOKUP(B211,'Input - companies list'!B:E,4,FALSE)</f>
        <v>B&amp;G Industries LLC operates as a precision CNC machining center. It produces parts for robotics, mining, oil and gas exploration, laser measuring, woodworking, pumps, cartography, and hydraulic and pneumatic components, as well as OEM replacement parts for light and heavy equipment. The companyÂ’s products include precision specialty items, mining and oil field equipment, commercial products, hydraulic components, assembly machine parts, laser components, and manufacturing equipment. It involves in heat treating, coating, anodizing, electro-plating, tool and die making, engineering, fixturing, statistical process control, quality control, surface grinding, welding and fabrication, and shipping and receiving. The company is based in Thermopolis, Wyoming.</v>
      </c>
      <c r="F211" s="1">
        <f>SUMIFS('Input - target event report'!H:H,'Input - target event report'!B:B,B211,'Input - target event report'!D:D, "Private Investment")</f>
        <v>0</v>
      </c>
      <c r="G211" s="6" t="str">
        <f>IF(I211&lt;2, "N/A", (_xlfn.MAXIFS('Input - target event report'!E:E,'Input - target event report'!B:B,B:B,'Input - target event report'!D:D,"Private Investment")-_xlfn.MINIFS('Input - target event report'!E:E,'Input - target event report'!B:B,B:B,'Input - target event report'!D:D,"Private Investment"))/(I211-1))</f>
        <v>N/A</v>
      </c>
      <c r="H211" s="5" t="str">
        <f ca="1">IF(_xlfn.MAXIFS('Input - target event report'!E:E,'Input - target event report'!B:B,B:B,'Input - target event report'!D:D,"Private Investment") = 0, "N/A", TODAY() - _xlfn.MAXIFS('Input - target event report'!E:E,'Input - target event report'!B:B,B:B,'Input - target event report'!D:D,"Private Investment"))</f>
        <v>N/A</v>
      </c>
      <c r="I211" s="6">
        <f>COUNTIFS('Input - target event report'!B:B,B211,'Input - target event report'!D:D, "Private Investment")</f>
        <v>0</v>
      </c>
      <c r="J211">
        <f>INDEX('Input - companies list'!$1:$10000,MATCH(B211,'Input - companies list'!B:B,0),MATCH("Flow",'Input - companies list'!$1:$1,0 ))</f>
        <v>1.2341052544486901E-3</v>
      </c>
      <c r="K211">
        <f>INDEX('Input - companies list'!$1:$10000,MATCH(B211,'Input - companies list'!B:B,0),MATCH("Inter-Cluster Connectivity",'Input - companies list'!$1:$1,0 ))</f>
        <v>0</v>
      </c>
      <c r="L211" s="11">
        <f t="shared" si="25"/>
        <v>0</v>
      </c>
      <c r="M211" s="11">
        <f t="shared" si="26"/>
        <v>0</v>
      </c>
      <c r="N211" s="11">
        <f t="shared" ca="1" si="27"/>
        <v>0</v>
      </c>
      <c r="O211" s="11">
        <f t="shared" si="28"/>
        <v>0</v>
      </c>
      <c r="P211" s="11">
        <f t="shared" si="29"/>
        <v>0.65</v>
      </c>
      <c r="Q211" s="11">
        <f t="shared" si="30"/>
        <v>0</v>
      </c>
      <c r="R211" s="11">
        <f t="shared" ca="1" si="31"/>
        <v>6.5000000000000002E-2</v>
      </c>
    </row>
    <row r="212" spans="1:18" x14ac:dyDescent="0.2">
      <c r="A212" s="14">
        <f t="shared" ca="1" si="24"/>
        <v>374</v>
      </c>
      <c r="B212" t="s">
        <v>3781</v>
      </c>
      <c r="C212" t="str">
        <f>VLOOKUP(B212,'Input - companies list'!B:L,2,FALSE)</f>
        <v>Coalfield Services, Inc.</v>
      </c>
      <c r="D212" t="str">
        <f>VLOOKUP(B212,'Input - companies list'!B:L,11,FALSE)</f>
        <v>Machining &amp; tooling</v>
      </c>
      <c r="E212" t="str">
        <f>VLOOKUP(B212,'Input - companies list'!B:E,4,FALSE)</f>
        <v>Coalfield Services, Inc. provides design, fabrication, and construction services to install ventilation fan systems, personnel elevators, hoisting, and material handling systems of various types for the mining industry and general industrial applications. It offers crane and rigging, machining, painting and finishing, mine setup and maintenance, general industrial construction, laser alignment, machine installation and removal, precision measuring, machine maintenance, structural steel, welding, design and engineering, hoists, material handling systems, and multiple metal/alloy services. The company serves power generation, paper mill, manufacturing, and municipal ventilation facilities. Coalfield Services, Inc. was founded in 1977 and is based in Wytheville, Virginia.</v>
      </c>
      <c r="F212" s="1">
        <f>SUMIFS('Input - target event report'!H:H,'Input - target event report'!B:B,B212,'Input - target event report'!D:D, "Private Investment")</f>
        <v>0</v>
      </c>
      <c r="G212" s="6" t="str">
        <f>IF(I212&lt;2, "N/A", (_xlfn.MAXIFS('Input - target event report'!E:E,'Input - target event report'!B:B,B:B,'Input - target event report'!D:D,"Private Investment")-_xlfn.MINIFS('Input - target event report'!E:E,'Input - target event report'!B:B,B:B,'Input - target event report'!D:D,"Private Investment"))/(I212-1))</f>
        <v>N/A</v>
      </c>
      <c r="H212" s="5" t="str">
        <f ca="1">IF(_xlfn.MAXIFS('Input - target event report'!E:E,'Input - target event report'!B:B,B:B,'Input - target event report'!D:D,"Private Investment") = 0, "N/A", TODAY() - _xlfn.MAXIFS('Input - target event report'!E:E,'Input - target event report'!B:B,B:B,'Input - target event report'!D:D,"Private Investment"))</f>
        <v>N/A</v>
      </c>
      <c r="I212" s="6">
        <f>COUNTIFS('Input - target event report'!B:B,B212,'Input - target event report'!D:D, "Private Investment")</f>
        <v>0</v>
      </c>
      <c r="J212">
        <f>INDEX('Input - companies list'!$1:$10000,MATCH(B212,'Input - companies list'!B:B,0),MATCH("Flow",'Input - companies list'!$1:$1,0 ))</f>
        <v>1.2332889908467999E-3</v>
      </c>
      <c r="K212">
        <f>INDEX('Input - companies list'!$1:$10000,MATCH(B212,'Input - companies list'!B:B,0),MATCH("Inter-Cluster Connectivity",'Input - companies list'!$1:$1,0 ))</f>
        <v>0</v>
      </c>
      <c r="L212" s="11">
        <f t="shared" si="25"/>
        <v>0</v>
      </c>
      <c r="M212" s="11">
        <f t="shared" si="26"/>
        <v>0</v>
      </c>
      <c r="N212" s="11">
        <f t="shared" ca="1" si="27"/>
        <v>0</v>
      </c>
      <c r="O212" s="11">
        <f t="shared" si="28"/>
        <v>0</v>
      </c>
      <c r="P212" s="11">
        <f t="shared" si="29"/>
        <v>0.65700000000000003</v>
      </c>
      <c r="Q212" s="11">
        <f t="shared" si="30"/>
        <v>0</v>
      </c>
      <c r="R212" s="11">
        <f t="shared" ca="1" si="31"/>
        <v>6.5700000000000008E-2</v>
      </c>
    </row>
    <row r="213" spans="1:18" x14ac:dyDescent="0.2">
      <c r="A213" s="14">
        <f t="shared" ca="1" si="24"/>
        <v>373</v>
      </c>
      <c r="B213" t="s">
        <v>3429</v>
      </c>
      <c r="C213" t="str">
        <f>VLOOKUP(B213,'Input - companies list'!B:L,2,FALSE)</f>
        <v>Tietosaab Systems Oy</v>
      </c>
      <c r="D213" t="str">
        <f>VLOOKUP(B213,'Input - companies list'!B:L,11,FALSE)</f>
        <v>Remote Monitoring</v>
      </c>
      <c r="E213" t="str">
        <f>VLOOKUP(B213,'Input - companies list'!B:E,4,FALSE)</f>
        <v>Tietosaab Systems Oy engages in the development and delivery of system integration and product-based solutions. It offers system solutions, including C4ISR-systems for the defense sector, and command and control systems for civil security customers. The company provides sensor systems, training systems, onboard degaussing systems, signature measurement ranges, and influence mine sweeping systems. It also offers application management and support services. The company was founded in 2005 and is baased in Espoo, Finland with additional offices in JyvÃ¤skylÃ¤, Tampere, and Varkaus. As of June 29, 2009, Tietosaab Systems Oy operates as a subsidiary of Saab AB.</v>
      </c>
      <c r="F213" s="1">
        <f>SUMIFS('Input - target event report'!H:H,'Input - target event report'!B:B,B213,'Input - target event report'!D:D, "Private Investment")</f>
        <v>0</v>
      </c>
      <c r="G213" s="6" t="str">
        <f>IF(I213&lt;2, "N/A", (_xlfn.MAXIFS('Input - target event report'!E:E,'Input - target event report'!B:B,B:B,'Input - target event report'!D:D,"Private Investment")-_xlfn.MINIFS('Input - target event report'!E:E,'Input - target event report'!B:B,B:B,'Input - target event report'!D:D,"Private Investment"))/(I213-1))</f>
        <v>N/A</v>
      </c>
      <c r="H213" s="5" t="str">
        <f ca="1">IF(_xlfn.MAXIFS('Input - target event report'!E:E,'Input - target event report'!B:B,B:B,'Input - target event report'!D:D,"Private Investment") = 0, "N/A", TODAY() - _xlfn.MAXIFS('Input - target event report'!E:E,'Input - target event report'!B:B,B:B,'Input - target event report'!D:D,"Private Investment"))</f>
        <v>N/A</v>
      </c>
      <c r="I213" s="6">
        <f>COUNTIFS('Input - target event report'!B:B,B213,'Input - target event report'!D:D, "Private Investment")</f>
        <v>0</v>
      </c>
      <c r="J213">
        <f>INDEX('Input - companies list'!$1:$10000,MATCH(B213,'Input - companies list'!B:B,0),MATCH("Flow",'Input - companies list'!$1:$1,0 ))</f>
        <v>1.2331891610071501E-3</v>
      </c>
      <c r="K213">
        <f>INDEX('Input - companies list'!$1:$10000,MATCH(B213,'Input - companies list'!B:B,0),MATCH("Inter-Cluster Connectivity",'Input - companies list'!$1:$1,0 ))</f>
        <v>0</v>
      </c>
      <c r="L213" s="11">
        <f t="shared" si="25"/>
        <v>0</v>
      </c>
      <c r="M213" s="11">
        <f t="shared" si="26"/>
        <v>0</v>
      </c>
      <c r="N213" s="11">
        <f t="shared" ca="1" si="27"/>
        <v>0</v>
      </c>
      <c r="O213" s="11">
        <f t="shared" si="28"/>
        <v>0</v>
      </c>
      <c r="P213" s="11">
        <f t="shared" si="29"/>
        <v>0.65900000000000003</v>
      </c>
      <c r="Q213" s="11">
        <f t="shared" si="30"/>
        <v>0</v>
      </c>
      <c r="R213" s="11">
        <f t="shared" ca="1" si="31"/>
        <v>6.59E-2</v>
      </c>
    </row>
    <row r="214" spans="1:18" x14ac:dyDescent="0.2">
      <c r="A214" s="14">
        <f t="shared" ca="1" si="24"/>
        <v>372</v>
      </c>
      <c r="B214" t="s">
        <v>3442</v>
      </c>
      <c r="C214" t="str">
        <f>VLOOKUP(B214,'Input - companies list'!B:L,2,FALSE)</f>
        <v>British Autogard Limited</v>
      </c>
      <c r="D214" t="str">
        <f>VLOOKUP(B214,'Input - companies list'!B:L,11,FALSE)</f>
        <v xml:space="preserve">Bearing, Gears, Componentry </v>
      </c>
      <c r="E214" t="str">
        <f>VLOOKUP(B214,'Input - companies list'!B:E,4,FALSE)</f>
        <v>British Autogard Limited designs and manufactures mechanical overload protection devices (torque limiters) and flexible couplings for use in industrial power transmissions. It offers torque limiters for use in applications, such as rail car tipper, bag printing machine, scraper conveyor, bucket elevator, reelstand, bottling machine, printing press, tunnel boring machine, coal feeder conveyor, and extruder. The company also provides couplings for use in applications, which include paper machine, vertical pump, refinery turbo alternator, quench fan, ore conveyor, and flywheel. In addition, it offers MONITORQ that allows the measurement and transmission of real time torque data from any location in the drive train. Its MONITORQ product applications include chain conveyor, packaging machine, extruder, and friction welder. Further, the company provides torque Â– transmission products. It serves power generation, mineral production, printing, packaging, extrusion, and conveying industries. The company offers its products through a network of agents and distributors around the world. British Autogard Limited was founded in 1930 and is based in Cirencester, United Kingdom. It has office locations in the United States, Australia, Germany, and Italy. British Autogard Limited operates as a subsidiary of Rexnord Corporation.</v>
      </c>
      <c r="F214" s="1">
        <f>SUMIFS('Input - target event report'!H:H,'Input - target event report'!B:B,B214,'Input - target event report'!D:D, "Private Investment")</f>
        <v>0</v>
      </c>
      <c r="G214" s="6" t="str">
        <f>IF(I214&lt;2, "N/A", (_xlfn.MAXIFS('Input - target event report'!E:E,'Input - target event report'!B:B,B:B,'Input - target event report'!D:D,"Private Investment")-_xlfn.MINIFS('Input - target event report'!E:E,'Input - target event report'!B:B,B:B,'Input - target event report'!D:D,"Private Investment"))/(I214-1))</f>
        <v>N/A</v>
      </c>
      <c r="H214" s="5" t="str">
        <f ca="1">IF(_xlfn.MAXIFS('Input - target event report'!E:E,'Input - target event report'!B:B,B:B,'Input - target event report'!D:D,"Private Investment") = 0, "N/A", TODAY() - _xlfn.MAXIFS('Input - target event report'!E:E,'Input - target event report'!B:B,B:B,'Input - target event report'!D:D,"Private Investment"))</f>
        <v>N/A</v>
      </c>
      <c r="I214" s="6">
        <f>COUNTIFS('Input - target event report'!B:B,B214,'Input - target event report'!D:D, "Private Investment")</f>
        <v>0</v>
      </c>
      <c r="J214">
        <f>INDEX('Input - companies list'!$1:$10000,MATCH(B214,'Input - companies list'!B:B,0),MATCH("Flow",'Input - companies list'!$1:$1,0 ))</f>
        <v>1.2327970200199101E-3</v>
      </c>
      <c r="K214">
        <f>INDEX('Input - companies list'!$1:$10000,MATCH(B214,'Input - companies list'!B:B,0),MATCH("Inter-Cluster Connectivity",'Input - companies list'!$1:$1,0 ))</f>
        <v>0</v>
      </c>
      <c r="L214" s="11">
        <f t="shared" si="25"/>
        <v>0</v>
      </c>
      <c r="M214" s="11">
        <f t="shared" si="26"/>
        <v>0</v>
      </c>
      <c r="N214" s="11">
        <f t="shared" ca="1" si="27"/>
        <v>0</v>
      </c>
      <c r="O214" s="11">
        <f t="shared" si="28"/>
        <v>0</v>
      </c>
      <c r="P214" s="11">
        <f t="shared" si="29"/>
        <v>0.65999999999999992</v>
      </c>
      <c r="Q214" s="11">
        <f t="shared" si="30"/>
        <v>0</v>
      </c>
      <c r="R214" s="11">
        <f t="shared" ca="1" si="31"/>
        <v>6.5999999999999989E-2</v>
      </c>
    </row>
    <row r="215" spans="1:18" x14ac:dyDescent="0.2">
      <c r="A215" s="14">
        <f t="shared" ca="1" si="24"/>
        <v>371</v>
      </c>
      <c r="B215" t="s">
        <v>112</v>
      </c>
      <c r="C215" t="str">
        <f>VLOOKUP(B215,'Input - companies list'!B:L,2,FALSE)</f>
        <v>Zoner.ag</v>
      </c>
      <c r="D215" t="str">
        <f>VLOOKUP(B215,'Input - companies list'!B:L,11,FALSE)</f>
        <v>Mining Ops &amp; Analytics</v>
      </c>
      <c r="E215" t="str">
        <f>VLOOKUP(B215,'Input - companies list'!B:E,4,FALSE)</f>
        <v>Precision agriculture web-based platform. Precision agriculture web-based software to analyze productivity of your fields._x000D__x000D_Zoner.ag is a software solution created by IntelMax Corp. to organize, store, and analyze information in precision agriculture. The system carries out the analysis of satellite images, aerial imagery, yield monitor data and soil EC, terrain and other georeferenced data. In addition, Zoner.ag provides detailed real-time information about the weather in each field and allows for crop disease forecasting._x000D__x000D_Our technology helps to increase yield by 8-10%, efficiency of use of mineral fertilizers by up to 40%, and saves 20-30% of pesticides._x000D__x000D_More info at http://zoner.ag/.</v>
      </c>
      <c r="F215" s="1">
        <f>SUMIFS('Input - target event report'!H:H,'Input - target event report'!B:B,B215,'Input - target event report'!D:D, "Private Investment")</f>
        <v>0</v>
      </c>
      <c r="G215" s="6" t="str">
        <f>IF(I215&lt;2, "N/A", (_xlfn.MAXIFS('Input - target event report'!E:E,'Input - target event report'!B:B,B:B,'Input - target event report'!D:D,"Private Investment")-_xlfn.MINIFS('Input - target event report'!E:E,'Input - target event report'!B:B,B:B,'Input - target event report'!D:D,"Private Investment"))/(I215-1))</f>
        <v>N/A</v>
      </c>
      <c r="H215" s="5" t="str">
        <f ca="1">IF(_xlfn.MAXIFS('Input - target event report'!E:E,'Input - target event report'!B:B,B:B,'Input - target event report'!D:D,"Private Investment") = 0, "N/A", TODAY() - _xlfn.MAXIFS('Input - target event report'!E:E,'Input - target event report'!B:B,B:B,'Input - target event report'!D:D,"Private Investment"))</f>
        <v>N/A</v>
      </c>
      <c r="I215" s="6">
        <f>COUNTIFS('Input - target event report'!B:B,B215,'Input - target event report'!D:D, "Private Investment")</f>
        <v>0</v>
      </c>
      <c r="J215">
        <f>INDEX('Input - companies list'!$1:$10000,MATCH(B215,'Input - companies list'!B:B,0),MATCH("Flow",'Input - companies list'!$1:$1,0 ))</f>
        <v>1.2309774336874001E-3</v>
      </c>
      <c r="K215">
        <f>INDEX('Input - companies list'!$1:$10000,MATCH(B215,'Input - companies list'!B:B,0),MATCH("Inter-Cluster Connectivity",'Input - companies list'!$1:$1,0 ))</f>
        <v>0</v>
      </c>
      <c r="L215" s="11">
        <f t="shared" si="25"/>
        <v>0</v>
      </c>
      <c r="M215" s="11">
        <f t="shared" si="26"/>
        <v>0</v>
      </c>
      <c r="N215" s="11">
        <f t="shared" ca="1" si="27"/>
        <v>0</v>
      </c>
      <c r="O215" s="11">
        <f t="shared" si="28"/>
        <v>0</v>
      </c>
      <c r="P215" s="11">
        <f t="shared" si="29"/>
        <v>0.66199999999999992</v>
      </c>
      <c r="Q215" s="11">
        <f t="shared" si="30"/>
        <v>0</v>
      </c>
      <c r="R215" s="11">
        <f t="shared" ca="1" si="31"/>
        <v>6.6199999999999995E-2</v>
      </c>
    </row>
    <row r="216" spans="1:18" x14ac:dyDescent="0.2">
      <c r="A216" s="14">
        <f t="shared" ca="1" si="24"/>
        <v>370</v>
      </c>
      <c r="B216" t="s">
        <v>2171</v>
      </c>
      <c r="C216" t="str">
        <f>VLOOKUP(B216,'Input - companies list'!B:L,2,FALSE)</f>
        <v>Fujian Kymmenethings Science And Technology Co., Ltd.</v>
      </c>
      <c r="D216" t="str">
        <f>VLOOKUP(B216,'Input - companies list'!B:L,11,FALSE)</f>
        <v>Smart Grid, Fiber Networks</v>
      </c>
      <c r="E216" t="str">
        <f>VLOOKUP(B216,'Input - companies list'!B:E,4,FALSE)</f>
        <v>Fujian Kymmenethings Science and Technology Co., Ltd. operates as a digital and communication technology company. It engages in the development and production of information technology and intelligent networking products; and operation and maintenance platform solutions, as well as provision of technology services. The company offers remote intelligent monitoring system, remote smart attendance, remote command and control, witness sampling, and mobile law enforcement management solutions. Its products are used in construction, transportation, railway, mapping, exploration, warehousing, and quality and production safety supervision of mining and other industries. Fujian Kymmenethings Science and Technology Co., Ltd. was founded in 2010 and is based in Fuzhou, China.</v>
      </c>
      <c r="F216" s="1">
        <f>SUMIFS('Input - target event report'!H:H,'Input - target event report'!B:B,B216,'Input - target event report'!D:D, "Private Investment")</f>
        <v>0</v>
      </c>
      <c r="G216" s="6" t="str">
        <f>IF(I216&lt;2, "N/A", (_xlfn.MAXIFS('Input - target event report'!E:E,'Input - target event report'!B:B,B:B,'Input - target event report'!D:D,"Private Investment")-_xlfn.MINIFS('Input - target event report'!E:E,'Input - target event report'!B:B,B:B,'Input - target event report'!D:D,"Private Investment"))/(I216-1))</f>
        <v>N/A</v>
      </c>
      <c r="H216" s="5" t="str">
        <f ca="1">IF(_xlfn.MAXIFS('Input - target event report'!E:E,'Input - target event report'!B:B,B:B,'Input - target event report'!D:D,"Private Investment") = 0, "N/A", TODAY() - _xlfn.MAXIFS('Input - target event report'!E:E,'Input - target event report'!B:B,B:B,'Input - target event report'!D:D,"Private Investment"))</f>
        <v>N/A</v>
      </c>
      <c r="I216" s="6">
        <f>COUNTIFS('Input - target event report'!B:B,B216,'Input - target event report'!D:D, "Private Investment")</f>
        <v>0</v>
      </c>
      <c r="J216">
        <f>INDEX('Input - companies list'!$1:$10000,MATCH(B216,'Input - companies list'!B:B,0),MATCH("Flow",'Input - companies list'!$1:$1,0 ))</f>
        <v>1.2295843805286001E-3</v>
      </c>
      <c r="K216">
        <f>INDEX('Input - companies list'!$1:$10000,MATCH(B216,'Input - companies list'!B:B,0),MATCH("Inter-Cluster Connectivity",'Input - companies list'!$1:$1,0 ))</f>
        <v>0</v>
      </c>
      <c r="L216" s="11">
        <f t="shared" si="25"/>
        <v>0</v>
      </c>
      <c r="M216" s="11">
        <f t="shared" si="26"/>
        <v>0</v>
      </c>
      <c r="N216" s="11">
        <f t="shared" ca="1" si="27"/>
        <v>0</v>
      </c>
      <c r="O216" s="11">
        <f t="shared" si="28"/>
        <v>0</v>
      </c>
      <c r="P216" s="11">
        <f t="shared" si="29"/>
        <v>0.66399999999999992</v>
      </c>
      <c r="Q216" s="11">
        <f t="shared" si="30"/>
        <v>0</v>
      </c>
      <c r="R216" s="11">
        <f t="shared" ca="1" si="31"/>
        <v>6.6400000000000001E-2</v>
      </c>
    </row>
    <row r="217" spans="1:18" x14ac:dyDescent="0.2">
      <c r="A217" s="14">
        <f t="shared" ca="1" si="24"/>
        <v>369</v>
      </c>
      <c r="B217" s="2" t="s">
        <v>2813</v>
      </c>
      <c r="C217" t="str">
        <f>VLOOKUP(B217,'Input - companies list'!B:L,2,FALSE)</f>
        <v>DarkPulse Technologies Inc</v>
      </c>
      <c r="D217" t="str">
        <f>VLOOKUP(B217,'Input - companies list'!B:L,11,FALSE)</f>
        <v>Mining Ops &amp; Analytics</v>
      </c>
      <c r="E217" t="str">
        <f>VLOOKUP(B217,'Input - companies list'!B:E,4,FALSE)</f>
        <v>DarkPulse Technologies Inc. provides distributed fiber sensors in the United States. The company offers Erebos sensing system, which enables to measure critical temperature, pressure, and strain on a continuous basis throughout the drill string, casing, wellhead, and production trees, as well as monitors the stress, strain, and buckling of pipelines alerting operators of anomalies, including pipe wall thickness, scouring, and corrosion. It also provides a real time sensor system that detects the location and movement of personnel and equipment throughout a mining operation, as well as determines and displays airflow, air quality, temperature, geo-thermal data, seismic events, material distribution, and intelligent rock bolts. The companyÂ’s products are also used in live border security and tunnel detection, perimeter and security surveillance, aircraft and ship hull integrity assessment, and fire detection applications. DarkPulse Technologies Inc. was founded in 2008 and is based in Scottsdale, Arizona.</v>
      </c>
      <c r="F217" s="1">
        <f>SUMIFS('Input - target event report'!H:H,'Input - target event report'!B:B,B217,'Input - target event report'!D:D, "Private Investment")</f>
        <v>0</v>
      </c>
      <c r="G217" s="6" t="str">
        <f>IF(I217&lt;2, "N/A", (_xlfn.MAXIFS('Input - target event report'!E:E,'Input - target event report'!B:B,B:B,'Input - target event report'!D:D,"Private Investment")-_xlfn.MINIFS('Input - target event report'!E:E,'Input - target event report'!B:B,B:B,'Input - target event report'!D:D,"Private Investment"))/(I217-1))</f>
        <v>N/A</v>
      </c>
      <c r="H217" s="5" t="str">
        <f ca="1">IF(_xlfn.MAXIFS('Input - target event report'!E:E,'Input - target event report'!B:B,B:B,'Input - target event report'!D:D,"Private Investment") = 0, "N/A", TODAY() - _xlfn.MAXIFS('Input - target event report'!E:E,'Input - target event report'!B:B,B:B,'Input - target event report'!D:D,"Private Investment"))</f>
        <v>N/A</v>
      </c>
      <c r="I217" s="6">
        <f>COUNTIFS('Input - target event report'!B:B,B217,'Input - target event report'!D:D, "Private Investment")</f>
        <v>0</v>
      </c>
      <c r="J217">
        <f>INDEX('Input - companies list'!$1:$10000,MATCH(B217,'Input - companies list'!B:B,0),MATCH("Flow",'Input - companies list'!$1:$1,0 ))</f>
        <v>1.2264944002032499E-3</v>
      </c>
      <c r="K217">
        <f>INDEX('Input - companies list'!$1:$10000,MATCH(B217,'Input - companies list'!B:B,0),MATCH("Inter-Cluster Connectivity",'Input - companies list'!$1:$1,0 ))</f>
        <v>0</v>
      </c>
      <c r="L217" s="11">
        <f t="shared" si="25"/>
        <v>0</v>
      </c>
      <c r="M217" s="11">
        <f t="shared" si="26"/>
        <v>0</v>
      </c>
      <c r="N217" s="11">
        <f t="shared" ca="1" si="27"/>
        <v>0</v>
      </c>
      <c r="O217" s="11">
        <f t="shared" si="28"/>
        <v>0</v>
      </c>
      <c r="P217" s="11">
        <f t="shared" si="29"/>
        <v>0.66700000000000004</v>
      </c>
      <c r="Q217" s="11">
        <f t="shared" si="30"/>
        <v>0</v>
      </c>
      <c r="R217" s="11">
        <f t="shared" ca="1" si="31"/>
        <v>6.6700000000000009E-2</v>
      </c>
    </row>
    <row r="218" spans="1:18" x14ac:dyDescent="0.2">
      <c r="A218" s="14">
        <f t="shared" ca="1" si="24"/>
        <v>368</v>
      </c>
      <c r="B218" t="s">
        <v>968</v>
      </c>
      <c r="C218" t="str">
        <f>VLOOKUP(B218,'Input - companies list'!B:L,2,FALSE)</f>
        <v>Industrea Limited</v>
      </c>
      <c r="D218" t="str">
        <f>VLOOKUP(B218,'Input - companies list'!B:L,11,FALSE)</f>
        <v>Remote Monitoring</v>
      </c>
      <c r="E218" t="str">
        <f>VLOOKUP(B218,'Input - companies list'!B:E,4,FALSE)</f>
        <v>Industrea Limited engages in the provision of mining products and services. It operates in four divisions: Mining Equipment, Mining Technology, Mining Services, and Gas Management. The Mining Equipment division engages in the design, manufacture, maintenance, spare, service, and support of specialist flame and explosion proof underground mining vehicles; and offers personnel carriers and power generation units and accessories, roof support carriers and movement equipment, and in-seam coal drilling rigs. This division serves the underground mining sector in China, Russia, and Australia. The Mining Technology division offers underground methane gas drainage and drill guidance systems, open cut mining collision avoidance systems for heavy and light vehicles, and remote asset monitoring systems. This division primarily serves the underground and open cut mining sectors in Australia, China, Russia, South Africa, Chile, Indonesia, Venezuela, and PNG. The Mining Services division provides integrated contract mining services that include mine planning and management, open cut mining and earth moving services, earthmoving equipment and experienced operating staff, drill and blast contracting services, civil works, and crushing activities. This division serves open cut coal and metallurgical mining sectors in Mt Isa, Bowen Basin, and Hunter Valley of Australia. The Gas Management provides underground in-seam coal drilling services for exploration, dewatering, and gas drainage. This division serves underground coal mining sector in Australia; and drilling services and support market in China and Russia. The company is headquartered in Brisbane, Australia. As of November 30, 2012, Industrea Limited operates as a subsidiary of General Electric Company.</v>
      </c>
      <c r="F218" s="1">
        <f>SUMIFS('Input - target event report'!H:H,'Input - target event report'!B:B,B218,'Input - target event report'!D:D, "Private Investment")</f>
        <v>0</v>
      </c>
      <c r="G218" s="6" t="str">
        <f>IF(I218&lt;2, "N/A", (_xlfn.MAXIFS('Input - target event report'!E:E,'Input - target event report'!B:B,B:B,'Input - target event report'!D:D,"Private Investment")-_xlfn.MINIFS('Input - target event report'!E:E,'Input - target event report'!B:B,B:B,'Input - target event report'!D:D,"Private Investment"))/(I218-1))</f>
        <v>N/A</v>
      </c>
      <c r="H218" s="5" t="str">
        <f ca="1">IF(_xlfn.MAXIFS('Input - target event report'!E:E,'Input - target event report'!B:B,B:B,'Input - target event report'!D:D,"Private Investment") = 0, "N/A", TODAY() - _xlfn.MAXIFS('Input - target event report'!E:E,'Input - target event report'!B:B,B:B,'Input - target event report'!D:D,"Private Investment"))</f>
        <v>N/A</v>
      </c>
      <c r="I218" s="6">
        <f>COUNTIFS('Input - target event report'!B:B,B218,'Input - target event report'!D:D, "Private Investment")</f>
        <v>0</v>
      </c>
      <c r="J218">
        <f>INDEX('Input - companies list'!$1:$10000,MATCH(B218,'Input - companies list'!B:B,0),MATCH("Flow",'Input - companies list'!$1:$1,0 ))</f>
        <v>1.2245870164321901E-3</v>
      </c>
      <c r="K218">
        <f>INDEX('Input - companies list'!$1:$10000,MATCH(B218,'Input - companies list'!B:B,0),MATCH("Inter-Cluster Connectivity",'Input - companies list'!$1:$1,0 ))</f>
        <v>0</v>
      </c>
      <c r="L218" s="11">
        <f t="shared" si="25"/>
        <v>0</v>
      </c>
      <c r="M218" s="11">
        <f t="shared" si="26"/>
        <v>0</v>
      </c>
      <c r="N218" s="11">
        <f t="shared" ca="1" si="27"/>
        <v>0</v>
      </c>
      <c r="O218" s="11">
        <f t="shared" si="28"/>
        <v>0</v>
      </c>
      <c r="P218" s="11">
        <f t="shared" si="29"/>
        <v>0.67100000000000004</v>
      </c>
      <c r="Q218" s="11">
        <f t="shared" si="30"/>
        <v>0</v>
      </c>
      <c r="R218" s="11">
        <f t="shared" ca="1" si="31"/>
        <v>6.7100000000000007E-2</v>
      </c>
    </row>
    <row r="219" spans="1:18" x14ac:dyDescent="0.2">
      <c r="A219" s="14">
        <f t="shared" ca="1" si="24"/>
        <v>367</v>
      </c>
      <c r="B219" t="s">
        <v>4137</v>
      </c>
      <c r="C219" t="str">
        <f>VLOOKUP(B219,'Input - companies list'!B:L,2,FALSE)</f>
        <v>Airmatic, Inc.</v>
      </c>
      <c r="D219" t="str">
        <f>VLOOKUP(B219,'Input - companies list'!B:L,11,FALSE)</f>
        <v>Hydraulics, Valves &amp; Pumps</v>
      </c>
      <c r="E219" t="str">
        <f>VLOOKUP(B219,'Input - companies list'!B:E,4,FALSE)</f>
        <v>Airmatic, Inc. distributes rotary and linear air electric and hydraulic vibrators, bin aerators, and air cannons. It offers bins, hoppers, silos, pipes, chutes, forms, screens, railcars, trucks, screeds, spreaders, and ships; abrasives, brushes, and deburrings; chemicals, oils, adhesives, and tapes; construction/outdoor tools and equipment; fastener and anchor products; and hazmat and absorbent products and supplies. The company also offers heating, cooling, and ventilation products; hose, couplings, and valves; janitorial and cleaning supplies; material handling and storage products; electrical and lighting products; office, shipping, and cafeteria supplies; paint and painting supplies; and pumps, valves, fittings, and plumbing supplies. In addition, it offers power tools and accessories; precision tools and measuring instruments; machine and shop tools and accessories; protective clothing and safety supplies; dust collection and control products; hand tool and hardware products; cutting, milling, and sawing equipment and supplies; and welding and soldering equipment and supplies. Further, the company offers bulk solids handling accessories; mold, core, and sand preparation products; patternmaking products; safety and environmental products; industrial vibrators, aerators, fluidizers, and other flow-aids; instrumentation and controls; mechanical conveyor components and accessories; and barge unloading products. Its products are used in building, heavy construction, cement, fabricated metals, feed, grain, foundry, steel, mining, paints, varnishes, petroleum, coal, pharmaceuticals, cosmetics, pre-cast concrete, pulp, paper, quarry, sand, gravel, rubber, plastics, soaps, fats, detergents, stone, clay, machine tool building and repair, automotive and aerospace tooling, commercial, government, glass, water treatment, sewage treatment, and utility industries. Airmatic, Inc. was founded in 1944 and is based in Malvern, Pennsylvania.</v>
      </c>
      <c r="F219" s="1">
        <f>SUMIFS('Input - target event report'!H:H,'Input - target event report'!B:B,B219,'Input - target event report'!D:D, "Private Investment")</f>
        <v>0</v>
      </c>
      <c r="G219" s="6" t="str">
        <f>IF(I219&lt;2, "N/A", (_xlfn.MAXIFS('Input - target event report'!E:E,'Input - target event report'!B:B,B:B,'Input - target event report'!D:D,"Private Investment")-_xlfn.MINIFS('Input - target event report'!E:E,'Input - target event report'!B:B,B:B,'Input - target event report'!D:D,"Private Investment"))/(I219-1))</f>
        <v>N/A</v>
      </c>
      <c r="H219" s="5" t="str">
        <f ca="1">IF(_xlfn.MAXIFS('Input - target event report'!E:E,'Input - target event report'!B:B,B:B,'Input - target event report'!D:D,"Private Investment") = 0, "N/A", TODAY() - _xlfn.MAXIFS('Input - target event report'!E:E,'Input - target event report'!B:B,B:B,'Input - target event report'!D:D,"Private Investment"))</f>
        <v>N/A</v>
      </c>
      <c r="I219" s="6">
        <f>COUNTIFS('Input - target event report'!B:B,B219,'Input - target event report'!D:D, "Private Investment")</f>
        <v>0</v>
      </c>
      <c r="J219">
        <f>INDEX('Input - companies list'!$1:$10000,MATCH(B219,'Input - companies list'!B:B,0),MATCH("Flow",'Input - companies list'!$1:$1,0 ))</f>
        <v>1.2241444891461001E-3</v>
      </c>
      <c r="K219">
        <f>INDEX('Input - companies list'!$1:$10000,MATCH(B219,'Input - companies list'!B:B,0),MATCH("Inter-Cluster Connectivity",'Input - companies list'!$1:$1,0 ))</f>
        <v>0</v>
      </c>
      <c r="L219" s="11">
        <f t="shared" si="25"/>
        <v>0</v>
      </c>
      <c r="M219" s="11">
        <f t="shared" si="26"/>
        <v>0</v>
      </c>
      <c r="N219" s="11">
        <f t="shared" ca="1" si="27"/>
        <v>0</v>
      </c>
      <c r="O219" s="11">
        <f t="shared" si="28"/>
        <v>0</v>
      </c>
      <c r="P219" s="11">
        <f t="shared" si="29"/>
        <v>0.67199999999999993</v>
      </c>
      <c r="Q219" s="11">
        <f t="shared" si="30"/>
        <v>0</v>
      </c>
      <c r="R219" s="11">
        <f t="shared" ca="1" si="31"/>
        <v>6.7199999999999996E-2</v>
      </c>
    </row>
    <row r="220" spans="1:18" x14ac:dyDescent="0.2">
      <c r="A220" s="14">
        <f t="shared" ca="1" si="24"/>
        <v>366</v>
      </c>
      <c r="B220" t="s">
        <v>4758</v>
      </c>
      <c r="C220" t="str">
        <f>VLOOKUP(B220,'Input - companies list'!B:L,2,FALSE)</f>
        <v>Ningxia Tiandi Northwest Coal Machine Limited Company</v>
      </c>
      <c r="D220" t="str">
        <f>VLOOKUP(B220,'Input - companies list'!B:L,11,FALSE)</f>
        <v>Advanced Materials &amp; Coatings</v>
      </c>
      <c r="E220" t="str">
        <f>VLOOKUP(B220,'Input - companies list'!B:E,4,FALSE)</f>
        <v>Ningxia Tiandi Northwest Coal Machine Limited Company designs, develops, and manufactures coal mine belt conveyors in China. The company also offers after-sales services. It also exports products to the Russian Federation, Mongolia, Ukraine, Laos, Uzbekistan, Indonesia, Vietnam, India, Kazakhstan, etc. The company is headquartered in Shizuishan, China. Ningxia Tiandi Northwest Coal Machine Limited Company operates as a subsidiary of Tiandi Science &amp; Technology Co., Ltd.</v>
      </c>
      <c r="F220" s="1">
        <f>SUMIFS('Input - target event report'!H:H,'Input - target event report'!B:B,B220,'Input - target event report'!D:D, "Private Investment")</f>
        <v>0</v>
      </c>
      <c r="G220" s="6" t="str">
        <f>IF(I220&lt;2, "N/A", (_xlfn.MAXIFS('Input - target event report'!E:E,'Input - target event report'!B:B,B:B,'Input - target event report'!D:D,"Private Investment")-_xlfn.MINIFS('Input - target event report'!E:E,'Input - target event report'!B:B,B:B,'Input - target event report'!D:D,"Private Investment"))/(I220-1))</f>
        <v>N/A</v>
      </c>
      <c r="H220" s="5" t="str">
        <f ca="1">IF(_xlfn.MAXIFS('Input - target event report'!E:E,'Input - target event report'!B:B,B:B,'Input - target event report'!D:D,"Private Investment") = 0, "N/A", TODAY() - _xlfn.MAXIFS('Input - target event report'!E:E,'Input - target event report'!B:B,B:B,'Input - target event report'!D:D,"Private Investment"))</f>
        <v>N/A</v>
      </c>
      <c r="I220" s="6">
        <f>COUNTIFS('Input - target event report'!B:B,B220,'Input - target event report'!D:D, "Private Investment")</f>
        <v>0</v>
      </c>
      <c r="J220">
        <f>INDEX('Input - companies list'!$1:$10000,MATCH(B220,'Input - companies list'!B:B,0),MATCH("Flow",'Input - companies list'!$1:$1,0 ))</f>
        <v>1.2160578053902801E-3</v>
      </c>
      <c r="K220">
        <f>INDEX('Input - companies list'!$1:$10000,MATCH(B220,'Input - companies list'!B:B,0),MATCH("Inter-Cluster Connectivity",'Input - companies list'!$1:$1,0 ))</f>
        <v>0</v>
      </c>
      <c r="L220" s="11">
        <f t="shared" si="25"/>
        <v>0</v>
      </c>
      <c r="M220" s="11">
        <f t="shared" si="26"/>
        <v>0</v>
      </c>
      <c r="N220" s="11">
        <f t="shared" ca="1" si="27"/>
        <v>0</v>
      </c>
      <c r="O220" s="11">
        <f t="shared" si="28"/>
        <v>0</v>
      </c>
      <c r="P220" s="11">
        <f t="shared" si="29"/>
        <v>0.67700000000000005</v>
      </c>
      <c r="Q220" s="11">
        <f t="shared" si="30"/>
        <v>0</v>
      </c>
      <c r="R220" s="11">
        <f t="shared" ca="1" si="31"/>
        <v>6.770000000000001E-2</v>
      </c>
    </row>
    <row r="221" spans="1:18" x14ac:dyDescent="0.2">
      <c r="A221" s="14">
        <f t="shared" ca="1" si="24"/>
        <v>365</v>
      </c>
      <c r="B221" t="s">
        <v>3109</v>
      </c>
      <c r="C221" t="str">
        <f>VLOOKUP(B221,'Input - companies list'!B:L,2,FALSE)</f>
        <v>Meggitt Defense Systems (Texas) Inc.</v>
      </c>
      <c r="D221" t="str">
        <f>VLOOKUP(B221,'Input - companies list'!B:L,11,FALSE)</f>
        <v>RFID, Cables, Asset Tracking</v>
      </c>
      <c r="E221" t="str">
        <f>VLOOKUP(B221,'Input - companies list'!B:E,4,FALSE)</f>
        <v>As of April 4, 2002, Meggitt Defense Systems (Texas) Inc. was acquired by DRS Technologies Inc. Meggitt Defense Systems - Texas, Inc., located in Mineral Wells, Texas, provides close-range, low-weight, low-noise, medium-duration UAVs supporting military special operations missions. Applications for these products include tactical short-range surveillance, radio relay, and command, control, communications, computers, intelligence, surveillance and reconnaissance (C4ISR).</v>
      </c>
      <c r="F221" s="1">
        <f>SUMIFS('Input - target event report'!H:H,'Input - target event report'!B:B,B221,'Input - target event report'!D:D, "Private Investment")</f>
        <v>0</v>
      </c>
      <c r="G221" s="6" t="str">
        <f>IF(I221&lt;2, "N/A", (_xlfn.MAXIFS('Input - target event report'!E:E,'Input - target event report'!B:B,B:B,'Input - target event report'!D:D,"Private Investment")-_xlfn.MINIFS('Input - target event report'!E:E,'Input - target event report'!B:B,B:B,'Input - target event report'!D:D,"Private Investment"))/(I221-1))</f>
        <v>N/A</v>
      </c>
      <c r="H221" s="5" t="str">
        <f ca="1">IF(_xlfn.MAXIFS('Input - target event report'!E:E,'Input - target event report'!B:B,B:B,'Input - target event report'!D:D,"Private Investment") = 0, "N/A", TODAY() - _xlfn.MAXIFS('Input - target event report'!E:E,'Input - target event report'!B:B,B:B,'Input - target event report'!D:D,"Private Investment"))</f>
        <v>N/A</v>
      </c>
      <c r="I221" s="6">
        <f>COUNTIFS('Input - target event report'!B:B,B221,'Input - target event report'!D:D, "Private Investment")</f>
        <v>0</v>
      </c>
      <c r="J221">
        <f>INDEX('Input - companies list'!$1:$10000,MATCH(B221,'Input - companies list'!B:B,0),MATCH("Flow",'Input - companies list'!$1:$1,0 ))</f>
        <v>1.21517789168822E-3</v>
      </c>
      <c r="K221">
        <f>INDEX('Input - companies list'!$1:$10000,MATCH(B221,'Input - companies list'!B:B,0),MATCH("Inter-Cluster Connectivity",'Input - companies list'!$1:$1,0 ))</f>
        <v>0</v>
      </c>
      <c r="L221" s="11">
        <f t="shared" si="25"/>
        <v>0</v>
      </c>
      <c r="M221" s="11">
        <f t="shared" si="26"/>
        <v>0</v>
      </c>
      <c r="N221" s="11">
        <f t="shared" ca="1" si="27"/>
        <v>0</v>
      </c>
      <c r="O221" s="11">
        <f t="shared" si="28"/>
        <v>0</v>
      </c>
      <c r="P221" s="11">
        <f t="shared" si="29"/>
        <v>0.67900000000000005</v>
      </c>
      <c r="Q221" s="11">
        <f t="shared" si="30"/>
        <v>0</v>
      </c>
      <c r="R221" s="11">
        <f t="shared" ca="1" si="31"/>
        <v>6.7900000000000002E-2</v>
      </c>
    </row>
    <row r="222" spans="1:18" x14ac:dyDescent="0.2">
      <c r="A222" s="14">
        <f t="shared" ca="1" si="24"/>
        <v>364</v>
      </c>
      <c r="B222" t="s">
        <v>2403</v>
      </c>
      <c r="C222" t="str">
        <f>VLOOKUP(B222,'Input - companies list'!B:L,2,FALSE)</f>
        <v>Sumitomo Metal Mining Co., Ltd.</v>
      </c>
      <c r="D222" t="str">
        <f>VLOOKUP(B222,'Input - companies list'!B:L,11,FALSE)</f>
        <v>Advanced Materials &amp; Coatings</v>
      </c>
      <c r="E222" t="str">
        <f>VLOOKUP(B222,'Input - companies list'!B:E,4,FALSE)</f>
        <v>Sumitomo Metal Mining Co., Ltd., together with its subsidiaries, engages in mining, smelting and refining, semiconductor and advanced materials manufacturing, and other businesses in Japan and internationally. It operates through three segments: Mineral Resources, Smelting &amp; Refining, and Materials. The Mineral Resources segment is involved in the exploration, development, production, and sale of non-ferrous metal resources, such as gold, silver, copper concentrates, and copper. The Smelting &amp; Refining segment primarily engages in smelting and selling copper, nickel, ferro-nickel, zinc, and lead, as well as chemical products; and precious metals, including gold, silver, and platinum. The Materials segment is primarily involved in the manufacture, processing, and sale of semiconductor materials comprising lead frames, tape materials, and substrates; and advanced materials consisting of pastes, powder materials, battery materials, and crystalline materials. This segment also manufactures and sells automotive exhaust processing, chemical, petroleum refining, and desulfurization catalysts, as well as autoclaved lightweight concrete products; and lubricants. The company also engages in real estate and technical engineering businesses. The company was formerly known as Seika Kogyo (Mining) Co., Ltd. and changed its name to Sumitomo Metal Mining Co., Ltd. in June 1952. Sumitomo Metal Mining Co., Ltd. was founded in 1590 and is headquartered in Tokyo, Japan.</v>
      </c>
      <c r="F222" s="1">
        <f>SUMIFS('Input - target event report'!H:H,'Input - target event report'!B:B,B222,'Input - target event report'!D:D, "Private Investment")</f>
        <v>0</v>
      </c>
      <c r="G222" s="6" t="str">
        <f>IF(I222&lt;2, "N/A", (_xlfn.MAXIFS('Input - target event report'!E:E,'Input - target event report'!B:B,B:B,'Input - target event report'!D:D,"Private Investment")-_xlfn.MINIFS('Input - target event report'!E:E,'Input - target event report'!B:B,B:B,'Input - target event report'!D:D,"Private Investment"))/(I222-1))</f>
        <v>N/A</v>
      </c>
      <c r="H222" s="5" t="str">
        <f ca="1">IF(_xlfn.MAXIFS('Input - target event report'!E:E,'Input - target event report'!B:B,B:B,'Input - target event report'!D:D,"Private Investment") = 0, "N/A", TODAY() - _xlfn.MAXIFS('Input - target event report'!E:E,'Input - target event report'!B:B,B:B,'Input - target event report'!D:D,"Private Investment"))</f>
        <v>N/A</v>
      </c>
      <c r="I222" s="6">
        <f>COUNTIFS('Input - target event report'!B:B,B222,'Input - target event report'!D:D, "Private Investment")</f>
        <v>0</v>
      </c>
      <c r="J222">
        <f>INDEX('Input - companies list'!$1:$10000,MATCH(B222,'Input - companies list'!B:B,0),MATCH("Flow",'Input - companies list'!$1:$1,0 ))</f>
        <v>2.9539275388984999E-3</v>
      </c>
      <c r="K222">
        <f>INDEX('Input - companies list'!$1:$10000,MATCH(B222,'Input - companies list'!B:B,0),MATCH("Inter-Cluster Connectivity",'Input - companies list'!$1:$1,0 ))</f>
        <v>7.6923076923076802E-2</v>
      </c>
      <c r="L222" s="11">
        <f t="shared" si="25"/>
        <v>0</v>
      </c>
      <c r="M222" s="11">
        <f t="shared" si="26"/>
        <v>0</v>
      </c>
      <c r="N222" s="11">
        <f t="shared" ca="1" si="27"/>
        <v>0</v>
      </c>
      <c r="O222" s="11">
        <f t="shared" si="28"/>
        <v>0</v>
      </c>
      <c r="P222" s="11">
        <f t="shared" si="29"/>
        <v>5.2000000000000046E-2</v>
      </c>
      <c r="Q222" s="11">
        <f t="shared" si="30"/>
        <v>0.627</v>
      </c>
      <c r="R222" s="11">
        <f t="shared" ca="1" si="31"/>
        <v>6.7900000000000016E-2</v>
      </c>
    </row>
    <row r="223" spans="1:18" x14ac:dyDescent="0.2">
      <c r="A223" s="14">
        <f t="shared" ca="1" si="24"/>
        <v>363</v>
      </c>
      <c r="B223" t="s">
        <v>1136</v>
      </c>
      <c r="C223" t="str">
        <f>VLOOKUP(B223,'Input - companies list'!B:L,2,FALSE)</f>
        <v>MPX Geophysics Ltd.</v>
      </c>
      <c r="D223" t="str">
        <f>VLOOKUP(B223,'Input - companies list'!B:L,11,FALSE)</f>
        <v>Geological Surveying, Remote Sensing</v>
      </c>
      <c r="E223" t="str">
        <f>VLOOKUP(B223,'Input - companies list'!B:E,4,FALSE)</f>
        <v>MPX Geophysics Ltd. provides contract geophysical services for corporate and government clients. Its services include geophysical surveys, such as borehole surveys, single and multiple magnetic sensor surveys, and radiometric methods; helicopters; quality control; data processing; interpretation and modeling; report and map products; and educational. It offers services for oil and gas exploration applications, including mapping sedimentary basins and structural controls, detecting intra-sedimentary micro-magnetic anomalies, and seismic surveys; mining exploration applications, such as minerals exploration, diamondiferous kimberlite exploration, and regional geological mapping; groundwater and environmental applications comprising groundwater detection and mapping, contamination mapping, geothermal mapping, and environmental engineering; and engineering applications, such as sink-hole or subsurface void, and utility mapping. MPX Geophysics, Ltd. was founded in 2006 and is based in Markham, Canada with an additional office in Richmond Hill, Canada.</v>
      </c>
      <c r="F223" s="1">
        <f>SUMIFS('Input - target event report'!H:H,'Input - target event report'!B:B,B223,'Input - target event report'!D:D, "Private Investment")</f>
        <v>0</v>
      </c>
      <c r="G223" s="6" t="str">
        <f>IF(I223&lt;2, "N/A", (_xlfn.MAXIFS('Input - target event report'!E:E,'Input - target event report'!B:B,B:B,'Input - target event report'!D:D,"Private Investment")-_xlfn.MINIFS('Input - target event report'!E:E,'Input - target event report'!B:B,B:B,'Input - target event report'!D:D,"Private Investment"))/(I223-1))</f>
        <v>N/A</v>
      </c>
      <c r="H223" s="5" t="str">
        <f ca="1">IF(_xlfn.MAXIFS('Input - target event report'!E:E,'Input - target event report'!B:B,B:B,'Input - target event report'!D:D,"Private Investment") = 0, "N/A", TODAY() - _xlfn.MAXIFS('Input - target event report'!E:E,'Input - target event report'!B:B,B:B,'Input - target event report'!D:D,"Private Investment"))</f>
        <v>N/A</v>
      </c>
      <c r="I223" s="6">
        <f>COUNTIFS('Input - target event report'!B:B,B223,'Input - target event report'!D:D, "Private Investment")</f>
        <v>0</v>
      </c>
      <c r="J223">
        <f>INDEX('Input - companies list'!$1:$10000,MATCH(B223,'Input - companies list'!B:B,0),MATCH("Flow",'Input - companies list'!$1:$1,0 ))</f>
        <v>2.8463602557090898E-3</v>
      </c>
      <c r="K223">
        <f>INDEX('Input - companies list'!$1:$10000,MATCH(B223,'Input - companies list'!B:B,0),MATCH("Inter-Cluster Connectivity",'Input - companies list'!$1:$1,0 ))</f>
        <v>7.6923076923076802E-2</v>
      </c>
      <c r="L223" s="11">
        <f t="shared" si="25"/>
        <v>0</v>
      </c>
      <c r="M223" s="11">
        <f t="shared" si="26"/>
        <v>0</v>
      </c>
      <c r="N223" s="11">
        <f t="shared" ca="1" si="27"/>
        <v>0</v>
      </c>
      <c r="O223" s="11">
        <f t="shared" si="28"/>
        <v>0</v>
      </c>
      <c r="P223" s="11">
        <f t="shared" si="29"/>
        <v>6.3999999999999946E-2</v>
      </c>
      <c r="Q223" s="11">
        <f t="shared" si="30"/>
        <v>0.627</v>
      </c>
      <c r="R223" s="11">
        <f t="shared" ca="1" si="31"/>
        <v>6.9099999999999995E-2</v>
      </c>
    </row>
    <row r="224" spans="1:18" x14ac:dyDescent="0.2">
      <c r="A224" s="14">
        <f t="shared" ca="1" si="24"/>
        <v>362</v>
      </c>
      <c r="B224" t="s">
        <v>2061</v>
      </c>
      <c r="C224" t="str">
        <f>VLOOKUP(B224,'Input - companies list'!B:L,2,FALSE)</f>
        <v>GeoEye Analytics, Inc.</v>
      </c>
      <c r="D224" t="str">
        <f>VLOOKUP(B224,'Input - companies list'!B:L,11,FALSE)</f>
        <v>Mining Ops &amp; Analytics</v>
      </c>
      <c r="E224" t="str">
        <f>VLOOKUP(B224,'Input - companies list'!B:E,4,FALSE)</f>
        <v>GeoEye Analytics, Inc. provides geospatial predictive analytic solutions worldwide. It offers engineering services, including research, software development, and systems engineering services; and analytic services, such as intelligence support and mission support services for applications in identifying locations of criminal elements, disaster consequence modeling, statistical modeling applied to sinkhole risk management, and prospect discovery probability to the Office of Naval Research, the U.S. Department of Homeland Security, and the U.S. Defense Advanced Research Projects Agency. The company also specializes in pattern classification and empirical modeling, predictive analysis algorithms for complex systems, risk assessment and resource optimization, socio-cultural geography, human terrain, entity extraction and identification, spatial ontologies and unstructured text processing, location classification using LIDAR and imagery, SIGINT, MASINT, and IMINT. In addition, it provides geospatial intelligence, research and development, spatial content management, and predictive analysis solutions; Signature Analyst, a geospatial predictive analysis tool for intelligence analysts, military planners, and law enforcement personnel to track targets and allocate critical resources; and EarthWhere, a Web-based spatial data management system that automates cataloging, provisioning, and dissemination of disparate geospatial data. It serves defense and intelligence, homeland security, oil and gas, transportation and logistics, insurance, and federal civilian markets. GeoEye Analytics, Inc. was formerly known as SPADAC Inc. and changed its name to GeoEye Analytics, Inc. as a result of its acquisition by GeoEye, Inc. in December 2010. The company was founded in 2002 and is based in McLean, Virginia. GeoEye Analytics, Inc. operates as a subsidiary of DigitalGlobe, Inc.</v>
      </c>
      <c r="F224" s="1">
        <f>SUMIFS('Input - target event report'!H:H,'Input - target event report'!B:B,B224,'Input - target event report'!D:D, "Private Investment")</f>
        <v>0</v>
      </c>
      <c r="G224" s="6" t="str">
        <f>IF(I224&lt;2, "N/A", (_xlfn.MAXIFS('Input - target event report'!E:E,'Input - target event report'!B:B,B:B,'Input - target event report'!D:D,"Private Investment")-_xlfn.MINIFS('Input - target event report'!E:E,'Input - target event report'!B:B,B:B,'Input - target event report'!D:D,"Private Investment"))/(I224-1))</f>
        <v>N/A</v>
      </c>
      <c r="H224" s="5" t="str">
        <f ca="1">IF(_xlfn.MAXIFS('Input - target event report'!E:E,'Input - target event report'!B:B,B:B,'Input - target event report'!D:D,"Private Investment") = 0, "N/A", TODAY() - _xlfn.MAXIFS('Input - target event report'!E:E,'Input - target event report'!B:B,B:B,'Input - target event report'!D:D,"Private Investment"))</f>
        <v>N/A</v>
      </c>
      <c r="I224" s="6">
        <f>COUNTIFS('Input - target event report'!B:B,B224,'Input - target event report'!D:D, "Private Investment")</f>
        <v>0</v>
      </c>
      <c r="J224">
        <f>INDEX('Input - companies list'!$1:$10000,MATCH(B224,'Input - companies list'!B:B,0),MATCH("Flow",'Input - companies list'!$1:$1,0 ))</f>
        <v>2.9237600753580701E-3</v>
      </c>
      <c r="K224">
        <f>INDEX('Input - companies list'!$1:$10000,MATCH(B224,'Input - companies list'!B:B,0),MATCH("Inter-Cluster Connectivity",'Input - companies list'!$1:$1,0 ))</f>
        <v>9.0909090909090898E-2</v>
      </c>
      <c r="L224" s="11">
        <f t="shared" si="25"/>
        <v>0</v>
      </c>
      <c r="M224" s="11">
        <f t="shared" si="26"/>
        <v>0</v>
      </c>
      <c r="N224" s="11">
        <f t="shared" ca="1" si="27"/>
        <v>0</v>
      </c>
      <c r="O224" s="11">
        <f t="shared" si="28"/>
        <v>0</v>
      </c>
      <c r="P224" s="11">
        <f t="shared" si="29"/>
        <v>5.7000000000000051E-2</v>
      </c>
      <c r="Q224" s="11">
        <f t="shared" si="30"/>
        <v>0.63500000000000001</v>
      </c>
      <c r="R224" s="11">
        <f t="shared" ca="1" si="31"/>
        <v>6.9200000000000012E-2</v>
      </c>
    </row>
    <row r="225" spans="1:18" x14ac:dyDescent="0.2">
      <c r="A225" s="14">
        <f t="shared" ca="1" si="24"/>
        <v>361</v>
      </c>
      <c r="B225" t="s">
        <v>3327</v>
      </c>
      <c r="C225" t="str">
        <f>VLOOKUP(B225,'Input - companies list'!B:L,2,FALSE)</f>
        <v>General Dynamics Robotic Systems, Inc.</v>
      </c>
      <c r="D225" t="str">
        <f>VLOOKUP(B225,'Input - companies list'!B:L,11,FALSE)</f>
        <v>Autonomous Vehicles, Artificial Intelligence</v>
      </c>
      <c r="E225" t="str">
        <f>VLOOKUP(B225,'Input - companies list'!B:E,4,FALSE)</f>
        <v>General Dynamics Robotic Systems, Inc. designs and manufactures electro-mechanical and automated systems for army, military, the U.S. postal service, government, and commercial clients. It offers tactical robotics, unmanned systems, building obscurant systems, autonomous navigation systems, ground standoff mine detection systems, mobile detection assessment and response systems, mobile gun systems, organic air vehicles, trauma pod-life saving technologies, and unmanned surface vehicles. The company was founded in 1985 and is based in Westminster, Maryland with facilities in Maryland and Pennsylvania. General Dynamics Robotic Systems, Inc. operates as a subsidiary of General Dynamics Corp.</v>
      </c>
      <c r="F225" s="1">
        <f>SUMIFS('Input - target event report'!H:H,'Input - target event report'!B:B,B225,'Input - target event report'!D:D, "Private Investment")</f>
        <v>0</v>
      </c>
      <c r="G225" s="6" t="str">
        <f>IF(I225&lt;2, "N/A", (_xlfn.MAXIFS('Input - target event report'!E:E,'Input - target event report'!B:B,B:B,'Input - target event report'!D:D,"Private Investment")-_xlfn.MINIFS('Input - target event report'!E:E,'Input - target event report'!B:B,B:B,'Input - target event report'!D:D,"Private Investment"))/(I225-1))</f>
        <v>N/A</v>
      </c>
      <c r="H225" s="5" t="str">
        <f ca="1">IF(_xlfn.MAXIFS('Input - target event report'!E:E,'Input - target event report'!B:B,B:B,'Input - target event report'!D:D,"Private Investment") = 0, "N/A", TODAY() - _xlfn.MAXIFS('Input - target event report'!E:E,'Input - target event report'!B:B,B:B,'Input - target event report'!D:D,"Private Investment"))</f>
        <v>N/A</v>
      </c>
      <c r="I225" s="6">
        <f>COUNTIFS('Input - target event report'!B:B,B225,'Input - target event report'!D:D, "Private Investment")</f>
        <v>0</v>
      </c>
      <c r="J225">
        <f>INDEX('Input - companies list'!$1:$10000,MATCH(B225,'Input - companies list'!B:B,0),MATCH("Flow",'Input - companies list'!$1:$1,0 ))</f>
        <v>2.8645897224241199E-3</v>
      </c>
      <c r="K225">
        <f>INDEX('Input - companies list'!$1:$10000,MATCH(B225,'Input - companies list'!B:B,0),MATCH("Inter-Cluster Connectivity",'Input - companies list'!$1:$1,0 ))</f>
        <v>8.3333333333333301E-2</v>
      </c>
      <c r="L225" s="11">
        <f t="shared" si="25"/>
        <v>0</v>
      </c>
      <c r="M225" s="11">
        <f t="shared" si="26"/>
        <v>0</v>
      </c>
      <c r="N225" s="11">
        <f t="shared" ca="1" si="27"/>
        <v>0</v>
      </c>
      <c r="O225" s="11">
        <f t="shared" si="28"/>
        <v>0</v>
      </c>
      <c r="P225" s="11">
        <f t="shared" si="29"/>
        <v>6.2000000000000055E-2</v>
      </c>
      <c r="Q225" s="11">
        <f t="shared" si="30"/>
        <v>0.63400000000000001</v>
      </c>
      <c r="R225" s="11">
        <f t="shared" ca="1" si="31"/>
        <v>6.9600000000000009E-2</v>
      </c>
    </row>
    <row r="226" spans="1:18" x14ac:dyDescent="0.2">
      <c r="A226" s="14">
        <f t="shared" ca="1" si="24"/>
        <v>360</v>
      </c>
      <c r="B226" t="s">
        <v>1660</v>
      </c>
      <c r="C226" t="str">
        <f>VLOOKUP(B226,'Input - companies list'!B:L,2,FALSE)</f>
        <v>Lagen Spatial Pty Ltd.</v>
      </c>
      <c r="D226" t="str">
        <f>VLOOKUP(B226,'Input - companies list'!B:L,11,FALSE)</f>
        <v>Aerial Surveying, Drones</v>
      </c>
      <c r="E226" t="str">
        <f>VLOOKUP(B226,'Input - companies list'!B:E,4,FALSE)</f>
        <v>Lagen Spatial Pty Ltd. engages in the distribution and reselling of spatial software solutions. It offers software solutions that enable users to get vector GIS, CAD, and attribute data; MapInfo Professional, a Windows-based mapping application that enables business analysts and GIS professionals to visualize the relationships between data and geography; and MapInfo access program solutions. The company also provides MapInfo Exponare, an enterprise offering with a ready-to-use suite of applications allowing users to access data through a map-enabled portal; MapInfo Professional Vertical Mapper that helps users to display, manage, and interpret grid-based continuous spatial information; label-placement solutions for government mapping agencies; mobile and desktop data solutions; and commercial dataset solutions. In addition, it offers spatial training and support services; and consulting services in the areas of analytics, cartography, product training, database design, application development, solution architecture, implementation, configuration, and support. The company serves government, utilities, primary industry, natural resources, mining, architecture and design, engineering and resources, commercial, project and customer management, and environmental and town planning sectors. Lagen Spatial Pty Ltd. was incorporated in 1993 and is based in Cronulla, Australia with additional offices in Sydney, Melbourne, and Bathurst, Australia. The company has operations in Australia, South Pacific, and the South East Asia. As of April 19, 2011, Lagen Spatial Pty Ltd. operates as a subsidiary of 1Spatial Holdings plc.</v>
      </c>
      <c r="F226" s="1">
        <f>SUMIFS('Input - target event report'!H:H,'Input - target event report'!B:B,B226,'Input - target event report'!D:D, "Private Investment")</f>
        <v>0</v>
      </c>
      <c r="G226" s="6" t="str">
        <f>IF(I226&lt;2, "N/A", (_xlfn.MAXIFS('Input - target event report'!E:E,'Input - target event report'!B:B,B:B,'Input - target event report'!D:D,"Private Investment")-_xlfn.MINIFS('Input - target event report'!E:E,'Input - target event report'!B:B,B:B,'Input - target event report'!D:D,"Private Investment"))/(I226-1))</f>
        <v>N/A</v>
      </c>
      <c r="H226" s="5" t="str">
        <f ca="1">IF(_xlfn.MAXIFS('Input - target event report'!E:E,'Input - target event report'!B:B,B:B,'Input - target event report'!D:D,"Private Investment") = 0, "N/A", TODAY() - _xlfn.MAXIFS('Input - target event report'!E:E,'Input - target event report'!B:B,B:B,'Input - target event report'!D:D,"Private Investment"))</f>
        <v>N/A</v>
      </c>
      <c r="I226" s="6">
        <f>COUNTIFS('Input - target event report'!B:B,B226,'Input - target event report'!D:D, "Private Investment")</f>
        <v>0</v>
      </c>
      <c r="J226">
        <f>INDEX('Input - companies list'!$1:$10000,MATCH(B226,'Input - companies list'!B:B,0),MATCH("Flow",'Input - companies list'!$1:$1,0 ))</f>
        <v>1.1877716807686899E-3</v>
      </c>
      <c r="K226">
        <f>INDEX('Input - companies list'!$1:$10000,MATCH(B226,'Input - companies list'!B:B,0),MATCH("Inter-Cluster Connectivity",'Input - companies list'!$1:$1,0 ))</f>
        <v>0</v>
      </c>
      <c r="L226" s="11">
        <f t="shared" si="25"/>
        <v>0</v>
      </c>
      <c r="M226" s="11">
        <f t="shared" si="26"/>
        <v>0</v>
      </c>
      <c r="N226" s="11">
        <f t="shared" ca="1" si="27"/>
        <v>0</v>
      </c>
      <c r="O226" s="11">
        <f t="shared" si="28"/>
        <v>0</v>
      </c>
      <c r="P226" s="11">
        <f t="shared" si="29"/>
        <v>0.7</v>
      </c>
      <c r="Q226" s="11">
        <f t="shared" si="30"/>
        <v>0</v>
      </c>
      <c r="R226" s="11">
        <f t="shared" ca="1" si="31"/>
        <v>6.9999999999999993E-2</v>
      </c>
    </row>
    <row r="227" spans="1:18" x14ac:dyDescent="0.2">
      <c r="A227" s="14">
        <f t="shared" ca="1" si="24"/>
        <v>359</v>
      </c>
      <c r="B227" t="s">
        <v>2087</v>
      </c>
      <c r="C227" t="str">
        <f>VLOOKUP(B227,'Input - companies list'!B:L,2,FALSE)</f>
        <v>LANmetrix (Pty) Ltd.</v>
      </c>
      <c r="D227" t="str">
        <f>VLOOKUP(B227,'Input - companies list'!B:L,11,FALSE)</f>
        <v>Remote Monitoring</v>
      </c>
      <c r="E227" t="str">
        <f>VLOOKUP(B227,'Input - companies list'!B:E,4,FALSE)</f>
        <v>LANmetrix (Pty), Ltd. operates as a network services company in South Africa. It focusses on the analysis, trouble-shooting, and ongoing performance management of network infrastructures and networked applications. The company provides edge network and WAN optimisation solutions. It offers analytical services, which include network audit and health checks, network analysis, and critical problem resolutions; remote network management that comprises network operations centre and network monitoring services; and bandwidth management, which include tool set and packeteer solutions. The company also provides hardware solutions. It serves automobile, banking, construction, governmental, mining, manufacturing, health, information technology, retail, and other business sectors. The company was founded in 1994 and is based in Johannesburg, South Africa. As of June 1, 2007, LANmetrix (Pty), Ltd. is a subsidiary of EOH Holdings Limited.</v>
      </c>
      <c r="F227" s="1">
        <f>SUMIFS('Input - target event report'!H:H,'Input - target event report'!B:B,B227,'Input - target event report'!D:D, "Private Investment")</f>
        <v>0</v>
      </c>
      <c r="G227" s="6" t="str">
        <f>IF(I227&lt;2, "N/A", (_xlfn.MAXIFS('Input - target event report'!E:E,'Input - target event report'!B:B,B:B,'Input - target event report'!D:D,"Private Investment")-_xlfn.MINIFS('Input - target event report'!E:E,'Input - target event report'!B:B,B:B,'Input - target event report'!D:D,"Private Investment"))/(I227-1))</f>
        <v>N/A</v>
      </c>
      <c r="H227" s="5" t="str">
        <f ca="1">IF(_xlfn.MAXIFS('Input - target event report'!E:E,'Input - target event report'!B:B,B:B,'Input - target event report'!D:D,"Private Investment") = 0, "N/A", TODAY() - _xlfn.MAXIFS('Input - target event report'!E:E,'Input - target event report'!B:B,B:B,'Input - target event report'!D:D,"Private Investment"))</f>
        <v>N/A</v>
      </c>
      <c r="I227" s="6">
        <f>COUNTIFS('Input - target event report'!B:B,B227,'Input - target event report'!D:D, "Private Investment")</f>
        <v>0</v>
      </c>
      <c r="J227">
        <f>INDEX('Input - companies list'!$1:$10000,MATCH(B227,'Input - companies list'!B:B,0),MATCH("Flow",'Input - companies list'!$1:$1,0 ))</f>
        <v>1.1857148665381601E-3</v>
      </c>
      <c r="K227">
        <f>INDEX('Input - companies list'!$1:$10000,MATCH(B227,'Input - companies list'!B:B,0),MATCH("Inter-Cluster Connectivity",'Input - companies list'!$1:$1,0 ))</f>
        <v>0</v>
      </c>
      <c r="L227" s="11">
        <f t="shared" si="25"/>
        <v>0</v>
      </c>
      <c r="M227" s="11">
        <f t="shared" si="26"/>
        <v>0</v>
      </c>
      <c r="N227" s="11">
        <f t="shared" ca="1" si="27"/>
        <v>0</v>
      </c>
      <c r="O227" s="11">
        <f t="shared" si="28"/>
        <v>0</v>
      </c>
      <c r="P227" s="11">
        <f t="shared" si="29"/>
        <v>0.70199999999999996</v>
      </c>
      <c r="Q227" s="11">
        <f t="shared" si="30"/>
        <v>0</v>
      </c>
      <c r="R227" s="11">
        <f t="shared" ca="1" si="31"/>
        <v>7.0199999999999999E-2</v>
      </c>
    </row>
    <row r="228" spans="1:18" x14ac:dyDescent="0.2">
      <c r="A228" s="14">
        <f t="shared" ca="1" si="24"/>
        <v>358</v>
      </c>
      <c r="B228" t="s">
        <v>2230</v>
      </c>
      <c r="C228" t="str">
        <f>VLOOKUP(B228,'Input - companies list'!B:L,2,FALSE)</f>
        <v>Minerals Operations Executive (Proprietary) Limited</v>
      </c>
      <c r="D228" t="str">
        <f>VLOOKUP(B228,'Input - companies list'!B:L,11,FALSE)</f>
        <v>Remote Monitoring</v>
      </c>
      <c r="E228" t="str">
        <f>VLOOKUP(B228,'Input - companies list'!B:E,4,FALSE)</f>
        <v>Minerals Operations Executive (Proprietary) Limited offers contract metal and mineral processing plant operation and maintenance services. The company provides metallurgical quality management, condition monitoring and analytics, and health and safety skill development services. Additionally, it offers environmental management, engineering, and commissioning services. The company was founded in 1996 and is based in Woodmead, South Africa. Minerals Operations Executive (Proprietary) Limited operates as a subsidiary of DRA Group (Pty) Ltd.</v>
      </c>
      <c r="F228" s="1">
        <f>SUMIFS('Input - target event report'!H:H,'Input - target event report'!B:B,B228,'Input - target event report'!D:D, "Private Investment")</f>
        <v>0</v>
      </c>
      <c r="G228" s="6" t="str">
        <f>IF(I228&lt;2, "N/A", (_xlfn.MAXIFS('Input - target event report'!E:E,'Input - target event report'!B:B,B:B,'Input - target event report'!D:D,"Private Investment")-_xlfn.MINIFS('Input - target event report'!E:E,'Input - target event report'!B:B,B:B,'Input - target event report'!D:D,"Private Investment"))/(I228-1))</f>
        <v>N/A</v>
      </c>
      <c r="H228" s="5" t="str">
        <f ca="1">IF(_xlfn.MAXIFS('Input - target event report'!E:E,'Input - target event report'!B:B,B:B,'Input - target event report'!D:D,"Private Investment") = 0, "N/A", TODAY() - _xlfn.MAXIFS('Input - target event report'!E:E,'Input - target event report'!B:B,B:B,'Input - target event report'!D:D,"Private Investment"))</f>
        <v>N/A</v>
      </c>
      <c r="I228" s="6">
        <f>COUNTIFS('Input - target event report'!B:B,B228,'Input - target event report'!D:D, "Private Investment")</f>
        <v>0</v>
      </c>
      <c r="J228">
        <f>INDEX('Input - companies list'!$1:$10000,MATCH(B228,'Input - companies list'!B:B,0),MATCH("Flow",'Input - companies list'!$1:$1,0 ))</f>
        <v>2.69918041368677E-3</v>
      </c>
      <c r="K228">
        <f>INDEX('Input - companies list'!$1:$10000,MATCH(B228,'Input - companies list'!B:B,0),MATCH("Inter-Cluster Connectivity",'Input - companies list'!$1:$1,0 ))</f>
        <v>7.6923076923076802E-2</v>
      </c>
      <c r="L228" s="11">
        <f t="shared" si="25"/>
        <v>0</v>
      </c>
      <c r="M228" s="11">
        <f t="shared" si="26"/>
        <v>0</v>
      </c>
      <c r="N228" s="11">
        <f t="shared" ca="1" si="27"/>
        <v>0</v>
      </c>
      <c r="O228" s="11">
        <f t="shared" si="28"/>
        <v>0</v>
      </c>
      <c r="P228" s="11">
        <f t="shared" si="29"/>
        <v>7.999999999999996E-2</v>
      </c>
      <c r="Q228" s="11">
        <f t="shared" si="30"/>
        <v>0.627</v>
      </c>
      <c r="R228" s="11">
        <f t="shared" ca="1" si="31"/>
        <v>7.0699999999999999E-2</v>
      </c>
    </row>
    <row r="229" spans="1:18" x14ac:dyDescent="0.2">
      <c r="A229" s="14">
        <f t="shared" ca="1" si="24"/>
        <v>357</v>
      </c>
      <c r="B229" t="s">
        <v>1392</v>
      </c>
      <c r="C229" t="str">
        <f>VLOOKUP(B229,'Input - companies list'!B:L,2,FALSE)</f>
        <v>Pix4D SA</v>
      </c>
      <c r="D229" t="str">
        <f>VLOOKUP(B229,'Input - companies list'!B:L,11,FALSE)</f>
        <v>Aerial Surveying, Drones</v>
      </c>
      <c r="E229" t="str">
        <f>VLOOKUP(B229,'Input - companies list'!B:E,4,FALSE)</f>
        <v>Pix4D SA provides image processing software solutions for professional unmanned aerial vehicles (UAV). The company offers Pix4UAV, a general cloud computing service and standalone desktop software solution that provides a way to process images. Its solution includes georeferenced orthomosaic and georeferenced digital surface model generation; automatic aerial triangulation, bundle block adjustment, and camera calibration; automatic reconstruction and accuracy report; images processing; ground control points and coordinate reference system support; thermal, infrared, and multispectral; multi-camera support; DSM and cloud of points with dense matching; and rapid processing mode features. The company offers its products for mine and quarry surveys, emergency response, and vegetation monitoring applications. It offers its solution as a cloud service and as a desktop license. The company sells its products to UAV manufacturers for bundling; and directly to farming, mining, construction, and exploration companies that need to create a timeline of 3D maps. It serves the United Nations, mining companies, and local surveying companies all over the world. The company was founded in 2011 and is based in Ecublens, Switzerland.</v>
      </c>
      <c r="F229" s="1">
        <f>SUMIFS('Input - target event report'!H:H,'Input - target event report'!B:B,B229,'Input - target event report'!D:D, "Private Investment")</f>
        <v>0</v>
      </c>
      <c r="G229" s="6" t="str">
        <f>IF(I229&lt;2, "N/A", (_xlfn.MAXIFS('Input - target event report'!E:E,'Input - target event report'!B:B,B:B,'Input - target event report'!D:D,"Private Investment")-_xlfn.MINIFS('Input - target event report'!E:E,'Input - target event report'!B:B,B:B,'Input - target event report'!D:D,"Private Investment"))/(I229-1))</f>
        <v>N/A</v>
      </c>
      <c r="H229" s="5" t="str">
        <f ca="1">IF(_xlfn.MAXIFS('Input - target event report'!E:E,'Input - target event report'!B:B,B:B,'Input - target event report'!D:D,"Private Investment") = 0, "N/A", TODAY() - _xlfn.MAXIFS('Input - target event report'!E:E,'Input - target event report'!B:B,B:B,'Input - target event report'!D:D,"Private Investment"))</f>
        <v>N/A</v>
      </c>
      <c r="I229" s="6">
        <f>COUNTIFS('Input - target event report'!B:B,B229,'Input - target event report'!D:D, "Private Investment")</f>
        <v>0</v>
      </c>
      <c r="J229">
        <f>INDEX('Input - companies list'!$1:$10000,MATCH(B229,'Input - companies list'!B:B,0),MATCH("Flow",'Input - companies list'!$1:$1,0 ))</f>
        <v>1.1784630731629601E-3</v>
      </c>
      <c r="K229">
        <f>INDEX('Input - companies list'!$1:$10000,MATCH(B229,'Input - companies list'!B:B,0),MATCH("Inter-Cluster Connectivity",'Input - companies list'!$1:$1,0 ))</f>
        <v>0</v>
      </c>
      <c r="L229" s="11">
        <f t="shared" si="25"/>
        <v>0</v>
      </c>
      <c r="M229" s="11">
        <f t="shared" si="26"/>
        <v>0</v>
      </c>
      <c r="N229" s="11">
        <f t="shared" ca="1" si="27"/>
        <v>0</v>
      </c>
      <c r="O229" s="11">
        <f t="shared" si="28"/>
        <v>0</v>
      </c>
      <c r="P229" s="11">
        <f t="shared" si="29"/>
        <v>0.71</v>
      </c>
      <c r="Q229" s="11">
        <f t="shared" si="30"/>
        <v>0</v>
      </c>
      <c r="R229" s="11">
        <f t="shared" ca="1" si="31"/>
        <v>7.0999999999999994E-2</v>
      </c>
    </row>
    <row r="230" spans="1:18" x14ac:dyDescent="0.2">
      <c r="A230" s="14">
        <f t="shared" ca="1" si="24"/>
        <v>356</v>
      </c>
      <c r="B230" t="s">
        <v>3211</v>
      </c>
      <c r="C230" t="str">
        <f>VLOOKUP(B230,'Input - companies list'!B:L,2,FALSE)</f>
        <v>Qingdao Hanhe Cable Co.,Ltd</v>
      </c>
      <c r="D230" t="str">
        <f>VLOOKUP(B230,'Input - companies list'!B:L,11,FALSE)</f>
        <v>RFID, Cables, Asset Tracking</v>
      </c>
      <c r="E230" t="str">
        <f>VLOOKUP(B230,'Input - companies list'!B:E,4,FALSE)</f>
        <v>Qingdao Hanhe Cable Co., Ltd. researches and develops, manufactures, and supplies cables and wires primarily in the People's Republic of China. The company offers power cables, cable accessories, submarine cables, optical power composite cables, electrical equipment wires and cables, overhead conductors, communication cables, radio-frequency cables, bus bar and prefabricated branch cables, nuclear power plant cables, and fire-resistant cables. It also provides DC series cables, shipboard and mining cables, heat-resistant and high-strength aluminum alloy wires, carbon fiber wires, data cables, oil platform cables, wind farm cables, and flame retardant cables, as well as services of laying, installation, and completion test for cables and cable accessories. In addition, the company offers high-voltage electrical equipment status monitoring products for smart transformer substations and cable fault testing systems; electric power design, engineering, and installation services; and operation maintenance services for transformer substations. Its products are used in the fields of power, metallurgy, telecommunication, railway, petroleum and chemical, coal mining, construction, etc. The company also exports its products to approximately 30 countries and regions. Qingdao Hanhe Cable Co., Ltd. is headquartered in Qingdao, the People's Republic of China. Qingdao Hanhe Cable Co., Ltd. is a subsidiary of Qingdao Hanhe Group Co., Ltd.</v>
      </c>
      <c r="F230" s="1">
        <f>SUMIFS('Input - target event report'!H:H,'Input - target event report'!B:B,B230,'Input - target event report'!D:D, "Private Investment")</f>
        <v>0</v>
      </c>
      <c r="G230" s="6" t="str">
        <f>IF(I230&lt;2, "N/A", (_xlfn.MAXIFS('Input - target event report'!E:E,'Input - target event report'!B:B,B:B,'Input - target event report'!D:D,"Private Investment")-_xlfn.MINIFS('Input - target event report'!E:E,'Input - target event report'!B:B,B:B,'Input - target event report'!D:D,"Private Investment"))/(I230-1))</f>
        <v>N/A</v>
      </c>
      <c r="H230" s="5" t="str">
        <f ca="1">IF(_xlfn.MAXIFS('Input - target event report'!E:E,'Input - target event report'!B:B,B:B,'Input - target event report'!D:D,"Private Investment") = 0, "N/A", TODAY() - _xlfn.MAXIFS('Input - target event report'!E:E,'Input - target event report'!B:B,B:B,'Input - target event report'!D:D,"Private Investment"))</f>
        <v>N/A</v>
      </c>
      <c r="I230" s="6">
        <f>COUNTIFS('Input - target event report'!B:B,B230,'Input - target event report'!D:D, "Private Investment")</f>
        <v>0</v>
      </c>
      <c r="J230">
        <f>INDEX('Input - companies list'!$1:$10000,MATCH(B230,'Input - companies list'!B:B,0),MATCH("Flow",'Input - companies list'!$1:$1,0 ))</f>
        <v>1.1213882156287101E-3</v>
      </c>
      <c r="K230">
        <f>INDEX('Input - companies list'!$1:$10000,MATCH(B230,'Input - companies list'!B:B,0),MATCH("Inter-Cluster Connectivity",'Input - companies list'!$1:$1,0 ))</f>
        <v>0</v>
      </c>
      <c r="L230" s="11">
        <f t="shared" si="25"/>
        <v>0</v>
      </c>
      <c r="M230" s="11">
        <f t="shared" si="26"/>
        <v>0</v>
      </c>
      <c r="N230" s="11">
        <f t="shared" ca="1" si="27"/>
        <v>0</v>
      </c>
      <c r="O230" s="11">
        <f t="shared" si="28"/>
        <v>0</v>
      </c>
      <c r="P230" s="11">
        <f t="shared" si="29"/>
        <v>0.71199999999999997</v>
      </c>
      <c r="Q230" s="11">
        <f t="shared" si="30"/>
        <v>0</v>
      </c>
      <c r="R230" s="11">
        <f t="shared" ca="1" si="31"/>
        <v>7.1199999999999999E-2</v>
      </c>
    </row>
    <row r="231" spans="1:18" x14ac:dyDescent="0.2">
      <c r="A231" s="14">
        <f t="shared" ca="1" si="24"/>
        <v>355</v>
      </c>
      <c r="B231" t="s">
        <v>4430</v>
      </c>
      <c r="C231" t="str">
        <f>VLOOKUP(B231,'Input - companies list'!B:L,2,FALSE)</f>
        <v>Sichuan Star Cable Co., Ltd.</v>
      </c>
      <c r="D231" t="str">
        <f>VLOOKUP(B231,'Input - companies list'!B:L,11,FALSE)</f>
        <v>RFID, Cables, Asset Tracking</v>
      </c>
      <c r="E231" t="str">
        <f>VLOOKUP(B231,'Input - companies list'!B:E,4,FALSE)</f>
        <v>Sichuan Star Cable Co., Ltd. is engaged in the research and development, production, sale, and servicing of wires and cables. The company offers nuclear/wind/solar power, control, computer and instrumental, compensating, military and aerospace, mine, marine, aluminum, and frequency cables; and overhead wires, as well as PVC insulated wires and cables. It also provides fluoropolymer insulation fireproof, safe explosion-proof, high-temperature fluorine plastic, heat-resistant silicone rubber, inverter, marine, green, flat, radio frequency, heating, urban rail transport, pre-branch, and communication cables, as well as special cables for hydropower station. The companyÂ’s products are used in petroleum, petrochemical, power generation, metallurgy, chemical, aerospace, and other fields. It exports its products to approximately 20 countries and regions, including India, Libya, and Kazakhstan. The company was founded in 2003 and is based in Leshan, China.</v>
      </c>
      <c r="F231" s="1">
        <f>SUMIFS('Input - target event report'!H:H,'Input - target event report'!B:B,B231,'Input - target event report'!D:D, "Private Investment")</f>
        <v>0</v>
      </c>
      <c r="G231" s="6" t="str">
        <f>IF(I231&lt;2, "N/A", (_xlfn.MAXIFS('Input - target event report'!E:E,'Input - target event report'!B:B,B:B,'Input - target event report'!D:D,"Private Investment")-_xlfn.MINIFS('Input - target event report'!E:E,'Input - target event report'!B:B,B:B,'Input - target event report'!D:D,"Private Investment"))/(I231-1))</f>
        <v>N/A</v>
      </c>
      <c r="H231" s="5" t="str">
        <f ca="1">IF(_xlfn.MAXIFS('Input - target event report'!E:E,'Input - target event report'!B:B,B:B,'Input - target event report'!D:D,"Private Investment") = 0, "N/A", TODAY() - _xlfn.MAXIFS('Input - target event report'!E:E,'Input - target event report'!B:B,B:B,'Input - target event report'!D:D,"Private Investment"))</f>
        <v>N/A</v>
      </c>
      <c r="I231" s="6">
        <f>COUNTIFS('Input - target event report'!B:B,B231,'Input - target event report'!D:D, "Private Investment")</f>
        <v>0</v>
      </c>
      <c r="J231">
        <f>INDEX('Input - companies list'!$1:$10000,MATCH(B231,'Input - companies list'!B:B,0),MATCH("Flow",'Input - companies list'!$1:$1,0 ))</f>
        <v>1.1143398824262601E-3</v>
      </c>
      <c r="K231">
        <f>INDEX('Input - companies list'!$1:$10000,MATCH(B231,'Input - companies list'!B:B,0),MATCH("Inter-Cluster Connectivity",'Input - companies list'!$1:$1,0 ))</f>
        <v>0</v>
      </c>
      <c r="L231" s="11">
        <f t="shared" si="25"/>
        <v>0</v>
      </c>
      <c r="M231" s="11">
        <f t="shared" si="26"/>
        <v>0</v>
      </c>
      <c r="N231" s="11">
        <f t="shared" ca="1" si="27"/>
        <v>0</v>
      </c>
      <c r="O231" s="11">
        <f t="shared" si="28"/>
        <v>0</v>
      </c>
      <c r="P231" s="11">
        <f t="shared" si="29"/>
        <v>0.71399999999999997</v>
      </c>
      <c r="Q231" s="11">
        <f t="shared" si="30"/>
        <v>0</v>
      </c>
      <c r="R231" s="11">
        <f t="shared" ca="1" si="31"/>
        <v>7.1400000000000005E-2</v>
      </c>
    </row>
    <row r="232" spans="1:18" x14ac:dyDescent="0.2">
      <c r="A232" s="14">
        <f t="shared" ca="1" si="24"/>
        <v>354</v>
      </c>
      <c r="B232" t="s">
        <v>2946</v>
      </c>
      <c r="C232" t="str">
        <f>VLOOKUP(B232,'Input - companies list'!B:L,2,FALSE)</f>
        <v>Luvata Oy</v>
      </c>
      <c r="D232" t="str">
        <f>VLOOKUP(B232,'Input - companies list'!B:L,11,FALSE)</f>
        <v>RFID, Cables, Asset Tracking</v>
      </c>
      <c r="E232" t="str">
        <f>VLOOKUP(B232,'Input - companies list'!B:E,4,FALSE)</f>
        <v>Luvata Oy designs, manufactures, and sells components and materials for metal solution, heat-transfer technology, and engineering related services. It offers heat transfer solutions, such as A/C service equipment, air unit heaters/coolers, CO2 units and gas coolers, dry/fluid coolers, industrial heat exchangers, NH3 unit coolers, transformer oil coolers, air cooled condensers, coatings services, heat exchangers, motor and generator coolers, radiators/air blast coolers, and unit coolers. The company also offers special products, such as anodes, engineered metallurgical components, hollow conductors, photovoltaic ribbon sun wires, renewable energy products, sputtering targets and pellets, superconductors, welding products, and wires, as well as rods, profiles, and busbars; and tube products, including ACR tubes and tubes for radio frequency cables. It serves automotive and transportation; energy and power; HVAC&amp;R; industrial, electrical, and mechanical equipment; new technologies; telecom and communication; electronics; healthcare; metals and mining; renewable energy; scientific applications; and welding markets in Finland and internationally. Luvata Oy was formerly known as Outokumpu Copper Products Oy and changed its name to Luvata Oy in May 2006. The company is based in Espoo, Finland. It has locations in Austria, Belgium, Brazil, Chile, China, Finland, Germany, Italy, Malaysia, Mexico, Poland, the Russian Federation, Serbia, Spain, Sweden, Thailand, the United Kingdom, and the United States. Luvata Oy is a former subsidiary of Outokumpu Oyj.</v>
      </c>
      <c r="F232" s="1">
        <f>SUMIFS('Input - target event report'!H:H,'Input - target event report'!B:B,B232,'Input - target event report'!D:D, "Private Investment")</f>
        <v>0</v>
      </c>
      <c r="G232" s="6" t="str">
        <f>IF(I232&lt;2, "N/A", (_xlfn.MAXIFS('Input - target event report'!E:E,'Input - target event report'!B:B,B:B,'Input - target event report'!D:D,"Private Investment")-_xlfn.MINIFS('Input - target event report'!E:E,'Input - target event report'!B:B,B:B,'Input - target event report'!D:D,"Private Investment"))/(I232-1))</f>
        <v>N/A</v>
      </c>
      <c r="H232" s="5" t="str">
        <f ca="1">IF(_xlfn.MAXIFS('Input - target event report'!E:E,'Input - target event report'!B:B,B:B,'Input - target event report'!D:D,"Private Investment") = 0, "N/A", TODAY() - _xlfn.MAXIFS('Input - target event report'!E:E,'Input - target event report'!B:B,B:B,'Input - target event report'!D:D,"Private Investment"))</f>
        <v>N/A</v>
      </c>
      <c r="I232" s="6">
        <f>COUNTIFS('Input - target event report'!B:B,B232,'Input - target event report'!D:D, "Private Investment")</f>
        <v>0</v>
      </c>
      <c r="J232">
        <f>INDEX('Input - companies list'!$1:$10000,MATCH(B232,'Input - companies list'!B:B,0),MATCH("Flow",'Input - companies list'!$1:$1,0 ))</f>
        <v>1.0697986129456999E-3</v>
      </c>
      <c r="K232">
        <f>INDEX('Input - companies list'!$1:$10000,MATCH(B232,'Input - companies list'!B:B,0),MATCH("Inter-Cluster Connectivity",'Input - companies list'!$1:$1,0 ))</f>
        <v>0</v>
      </c>
      <c r="L232" s="11">
        <f t="shared" si="25"/>
        <v>0</v>
      </c>
      <c r="M232" s="11">
        <f t="shared" si="26"/>
        <v>0</v>
      </c>
      <c r="N232" s="11">
        <f t="shared" ca="1" si="27"/>
        <v>0</v>
      </c>
      <c r="O232" s="11">
        <f t="shared" si="28"/>
        <v>0</v>
      </c>
      <c r="P232" s="11">
        <f t="shared" si="29"/>
        <v>0.71500000000000008</v>
      </c>
      <c r="Q232" s="11">
        <f t="shared" si="30"/>
        <v>0</v>
      </c>
      <c r="R232" s="11">
        <f t="shared" ca="1" si="31"/>
        <v>7.1500000000000008E-2</v>
      </c>
    </row>
    <row r="233" spans="1:18" x14ac:dyDescent="0.2">
      <c r="A233" s="14">
        <f t="shared" ca="1" si="24"/>
        <v>353</v>
      </c>
      <c r="B233" t="s">
        <v>3241</v>
      </c>
      <c r="C233" t="str">
        <f>VLOOKUP(B233,'Input - companies list'!B:L,2,FALSE)</f>
        <v>Tianjin Jingcheng Machine CO., Ltd.</v>
      </c>
      <c r="D233" t="str">
        <f>VLOOKUP(B233,'Input - companies list'!B:L,11,FALSE)</f>
        <v xml:space="preserve">Bearing, Gears, Componentry </v>
      </c>
      <c r="E233" t="str">
        <f>VLOOKUP(B233,'Input - companies list'!B:E,4,FALSE)</f>
        <v>TIANJIN JINGCHENG MACHINE CO., LTD. researches, develops, manufactures, and sells CNC gear machine tools. Its products include automotive rear axle gear (gear milling, gear broaching, and gear lapping) CNC machine tools; auto gearbox, synchronizer gear (chamfering, deburring) CNC machine tools; heavy and small module spiral bevel gear CNC machine tools and auxiliary equipment; and wind power industry large internal and external cylindrical gears (milling gear, gear shaving, and gear hobbing) CNC machine tools. The companyÂ’s products are used in automobile, motorcycle, oil, wind power, metallurgy, mining machinery, construction machinery, shipping, military industry, electric tools, and sewing machine industry for the gear processing manufacturing. TIANJIN JINGCHENG MACHINE CO., LTD. was founded in 1998 and is based in Tianjin, China.</v>
      </c>
      <c r="F233" s="1">
        <f>SUMIFS('Input - target event report'!H:H,'Input - target event report'!B:B,B233,'Input - target event report'!D:D, "Private Investment")</f>
        <v>0</v>
      </c>
      <c r="G233" s="6" t="str">
        <f>IF(I233&lt;2, "N/A", (_xlfn.MAXIFS('Input - target event report'!E:E,'Input - target event report'!B:B,B:B,'Input - target event report'!D:D,"Private Investment")-_xlfn.MINIFS('Input - target event report'!E:E,'Input - target event report'!B:B,B:B,'Input - target event report'!D:D,"Private Investment"))/(I233-1))</f>
        <v>N/A</v>
      </c>
      <c r="H233" s="5" t="str">
        <f ca="1">IF(_xlfn.MAXIFS('Input - target event report'!E:E,'Input - target event report'!B:B,B:B,'Input - target event report'!D:D,"Private Investment") = 0, "N/A", TODAY() - _xlfn.MAXIFS('Input - target event report'!E:E,'Input - target event report'!B:B,B:B,'Input - target event report'!D:D,"Private Investment"))</f>
        <v>N/A</v>
      </c>
      <c r="I233" s="6">
        <f>COUNTIFS('Input - target event report'!B:B,B233,'Input - target event report'!D:D, "Private Investment")</f>
        <v>0</v>
      </c>
      <c r="J233">
        <f>INDEX('Input - companies list'!$1:$10000,MATCH(B233,'Input - companies list'!B:B,0),MATCH("Flow",'Input - companies list'!$1:$1,0 ))</f>
        <v>1.06792989030331E-3</v>
      </c>
      <c r="K233">
        <f>INDEX('Input - companies list'!$1:$10000,MATCH(B233,'Input - companies list'!B:B,0),MATCH("Inter-Cluster Connectivity",'Input - companies list'!$1:$1,0 ))</f>
        <v>0</v>
      </c>
      <c r="L233" s="11">
        <f t="shared" si="25"/>
        <v>0</v>
      </c>
      <c r="M233" s="11">
        <f t="shared" si="26"/>
        <v>0</v>
      </c>
      <c r="N233" s="11">
        <f t="shared" ca="1" si="27"/>
        <v>0</v>
      </c>
      <c r="O233" s="11">
        <f t="shared" si="28"/>
        <v>0</v>
      </c>
      <c r="P233" s="11">
        <f t="shared" si="29"/>
        <v>0.71700000000000008</v>
      </c>
      <c r="Q233" s="11">
        <f t="shared" si="30"/>
        <v>0</v>
      </c>
      <c r="R233" s="11">
        <f t="shared" ca="1" si="31"/>
        <v>7.1700000000000014E-2</v>
      </c>
    </row>
    <row r="234" spans="1:18" x14ac:dyDescent="0.2">
      <c r="A234" s="14">
        <f t="shared" ca="1" si="24"/>
        <v>352</v>
      </c>
      <c r="B234" t="s">
        <v>2849</v>
      </c>
      <c r="C234" t="str">
        <f>VLOOKUP(B234,'Input - companies list'!B:L,2,FALSE)</f>
        <v>Luvata U.K. Ltd.</v>
      </c>
      <c r="D234" t="str">
        <f>VLOOKUP(B234,'Input - companies list'!B:L,11,FALSE)</f>
        <v>RFID, Cables, Asset Tracking</v>
      </c>
      <c r="E234" t="str">
        <f>VLOOKUP(B234,'Input - companies list'!B:E,4,FALSE)</f>
        <v>Luvata U.K. Ltd. manufactures and supplies heat transfer solutions, tubes, and other products. It offers heat transfer solutions, including A/C service equipment, air cooled condensers, air unit heaters/air unit coolers, CO2 gas coolers, CO2 unit coolers, dry coolers / fluid coolers, heat exchangers, industrial heat exchangers, motor and generator coolers, NH3 unit coolers, radiators/air blast coolers, transformer oil coolers, and unit coolers. The company also provides anodes, engineered metallurgical components, hollow conductors, oxygen-free copper and special alloys, photovoltaic ribbons, sputtering targets and pellets, superconductors, tubes, welding products, wires, and rods, bars, bus bars, profiles, and shapes; and ACR tubes and tubes for radio frequency cables. It serves customers in industries, such as automotive, transportation, energy and power, HVAC&amp;R, new technologies, telecom and communication, electronics, healthcare, metals and mining, renewable energy, scientific applications, welding, and industrial, electrical, and mechanical equipment. Luvata U.K. Ltd. was formerly known as Outokumpu Copper Limited and changed its name to Luvata U.K. Ltd. in May 2006. The company was incorporated in 1991 and is based in London, United Kingdom. Luvata U.K. Ltd. operates as a subsidiary of Luvata Oy.</v>
      </c>
      <c r="F234" s="1">
        <f>SUMIFS('Input - target event report'!H:H,'Input - target event report'!B:B,B234,'Input - target event report'!D:D, "Private Investment")</f>
        <v>0</v>
      </c>
      <c r="G234" s="6" t="str">
        <f>IF(I234&lt;2, "N/A", (_xlfn.MAXIFS('Input - target event report'!E:E,'Input - target event report'!B:B,B:B,'Input - target event report'!D:D,"Private Investment")-_xlfn.MINIFS('Input - target event report'!E:E,'Input - target event report'!B:B,B:B,'Input - target event report'!D:D,"Private Investment"))/(I234-1))</f>
        <v>N/A</v>
      </c>
      <c r="H234" s="5" t="str">
        <f ca="1">IF(_xlfn.MAXIFS('Input - target event report'!E:E,'Input - target event report'!B:B,B:B,'Input - target event report'!D:D,"Private Investment") = 0, "N/A", TODAY() - _xlfn.MAXIFS('Input - target event report'!E:E,'Input - target event report'!B:B,B:B,'Input - target event report'!D:D,"Private Investment"))</f>
        <v>N/A</v>
      </c>
      <c r="I234" s="6">
        <f>COUNTIFS('Input - target event report'!B:B,B234,'Input - target event report'!D:D, "Private Investment")</f>
        <v>0</v>
      </c>
      <c r="J234">
        <f>INDEX('Input - companies list'!$1:$10000,MATCH(B234,'Input - companies list'!B:B,0),MATCH("Flow",'Input - companies list'!$1:$1,0 ))</f>
        <v>1.06351871188158E-3</v>
      </c>
      <c r="K234">
        <f>INDEX('Input - companies list'!$1:$10000,MATCH(B234,'Input - companies list'!B:B,0),MATCH("Inter-Cluster Connectivity",'Input - companies list'!$1:$1,0 ))</f>
        <v>0</v>
      </c>
      <c r="L234" s="11">
        <f t="shared" si="25"/>
        <v>0</v>
      </c>
      <c r="M234" s="11">
        <f t="shared" si="26"/>
        <v>0</v>
      </c>
      <c r="N234" s="11">
        <f t="shared" ca="1" si="27"/>
        <v>0</v>
      </c>
      <c r="O234" s="11">
        <f t="shared" si="28"/>
        <v>0</v>
      </c>
      <c r="P234" s="11">
        <f t="shared" si="29"/>
        <v>0.71899999999999997</v>
      </c>
      <c r="Q234" s="11">
        <f t="shared" si="30"/>
        <v>0</v>
      </c>
      <c r="R234" s="11">
        <f t="shared" ca="1" si="31"/>
        <v>7.1900000000000006E-2</v>
      </c>
    </row>
    <row r="235" spans="1:18" x14ac:dyDescent="0.2">
      <c r="A235" s="14">
        <f t="shared" ca="1" si="24"/>
        <v>351</v>
      </c>
      <c r="B235" t="s">
        <v>4361</v>
      </c>
      <c r="C235" t="str">
        <f>VLOOKUP(B235,'Input - companies list'!B:L,2,FALSE)</f>
        <v>Shandong Micro-Sensor Photonics Limited</v>
      </c>
      <c r="D235" t="str">
        <f>VLOOKUP(B235,'Input - companies list'!B:L,11,FALSE)</f>
        <v>Geological Surveying, Remote Sensing</v>
      </c>
      <c r="E235" t="str">
        <f>VLOOKUP(B235,'Input - companies list'!B:E,4,FALSE)</f>
        <v>Shandong Micro-Sensor Photonics Limited manufactures optic fiber based sensing products and systems for the energy industry. The company specializes in safety monitoring and hazard detection solutions. It offers multi-point and distributed temperature, pressure, strain, displacement, seismic, and methane gas sensors. The companyÂ’s products are used in coal mine safety, oil well down hole and petroleum, electrical power, medical, and research and development applications. Shandong Micro-Sensor Photonics Limited is based in Jinan, the Peoples Republic of China.</v>
      </c>
      <c r="F235" s="1">
        <f>SUMIFS('Input - target event report'!H:H,'Input - target event report'!B:B,B235,'Input - target event report'!D:D, "Private Investment")</f>
        <v>0</v>
      </c>
      <c r="G235" s="6" t="str">
        <f>IF(I235&lt;2, "N/A", (_xlfn.MAXIFS('Input - target event report'!E:E,'Input - target event report'!B:B,B:B,'Input - target event report'!D:D,"Private Investment")-_xlfn.MINIFS('Input - target event report'!E:E,'Input - target event report'!B:B,B:B,'Input - target event report'!D:D,"Private Investment"))/(I235-1))</f>
        <v>N/A</v>
      </c>
      <c r="H235" s="5" t="str">
        <f ca="1">IF(_xlfn.MAXIFS('Input - target event report'!E:E,'Input - target event report'!B:B,B:B,'Input - target event report'!D:D,"Private Investment") = 0, "N/A", TODAY() - _xlfn.MAXIFS('Input - target event report'!E:E,'Input - target event report'!B:B,B:B,'Input - target event report'!D:D,"Private Investment"))</f>
        <v>N/A</v>
      </c>
      <c r="I235" s="6">
        <f>COUNTIFS('Input - target event report'!B:B,B235,'Input - target event report'!D:D, "Private Investment")</f>
        <v>0</v>
      </c>
      <c r="J235">
        <f>INDEX('Input - companies list'!$1:$10000,MATCH(B235,'Input - companies list'!B:B,0),MATCH("Flow",'Input - companies list'!$1:$1,0 ))</f>
        <v>1.0565073574497199E-3</v>
      </c>
      <c r="K235">
        <f>INDEX('Input - companies list'!$1:$10000,MATCH(B235,'Input - companies list'!B:B,0),MATCH("Inter-Cluster Connectivity",'Input - companies list'!$1:$1,0 ))</f>
        <v>0</v>
      </c>
      <c r="L235" s="11">
        <f t="shared" si="25"/>
        <v>0</v>
      </c>
      <c r="M235" s="11">
        <f t="shared" si="26"/>
        <v>0</v>
      </c>
      <c r="N235" s="11">
        <f t="shared" ca="1" si="27"/>
        <v>0</v>
      </c>
      <c r="O235" s="11">
        <f t="shared" si="28"/>
        <v>0</v>
      </c>
      <c r="P235" s="11">
        <f t="shared" si="29"/>
        <v>0.72399999999999998</v>
      </c>
      <c r="Q235" s="11">
        <f t="shared" si="30"/>
        <v>0</v>
      </c>
      <c r="R235" s="11">
        <f t="shared" ca="1" si="31"/>
        <v>7.2400000000000006E-2</v>
      </c>
    </row>
    <row r="236" spans="1:18" x14ac:dyDescent="0.2">
      <c r="A236" s="14">
        <f t="shared" ca="1" si="24"/>
        <v>350</v>
      </c>
      <c r="B236" t="s">
        <v>4493</v>
      </c>
      <c r="C236" t="str">
        <f>VLOOKUP(B236,'Input - companies list'!B:L,2,FALSE)</f>
        <v>Headwall Photonics, Inc.</v>
      </c>
      <c r="D236" t="str">
        <f>VLOOKUP(B236,'Input - companies list'!B:L,11,FALSE)</f>
        <v>Geological Surveying, Remote Sensing</v>
      </c>
      <c r="E236" t="str">
        <f>VLOOKUP(B236,'Input - companies list'!B:E,4,FALSE)</f>
        <v>Headwall Photonics, Inc. designs and manufactures optical modules, subsystems, and diamond-turned and original holographic diffraction gratings. It offers original planar, aberration-corrected concave/convex, and Rowland circle gratings; hyperspectral and Raman imaging spectrometers; spectrographs and spectrometers; and precision manufacturing, optical design service, and collaborative engineering support. The companyÂ’s products are used in analytical, life sciences, telecommunications, test and measurement, process manufacturing, military and defense, commercial and industrial, research, airborne remote sensing, food safety and quality, forensics, biotechnology, medical sciences, microscopy, mining exploration and mineral processing, pharmaceutical manufacturing, remote sensing market segments; space research and satellite sensors; and antiquities, artwork, and document validation market segments worldwide. Headwall Photonics, Inc. was incorporated in 2001 and is based in Fitchburg, Massachusetts.</v>
      </c>
      <c r="F236" s="1">
        <f>SUMIFS('Input - target event report'!H:H,'Input - target event report'!B:B,B236,'Input - target event report'!D:D, "Private Investment")</f>
        <v>0</v>
      </c>
      <c r="G236" s="6" t="str">
        <f>IF(I236&lt;2, "N/A", (_xlfn.MAXIFS('Input - target event report'!E:E,'Input - target event report'!B:B,B:B,'Input - target event report'!D:D,"Private Investment")-_xlfn.MINIFS('Input - target event report'!E:E,'Input - target event report'!B:B,B:B,'Input - target event report'!D:D,"Private Investment"))/(I236-1))</f>
        <v>N/A</v>
      </c>
      <c r="H236" s="5" t="str">
        <f ca="1">IF(_xlfn.MAXIFS('Input - target event report'!E:E,'Input - target event report'!B:B,B:B,'Input - target event report'!D:D,"Private Investment") = 0, "N/A", TODAY() - _xlfn.MAXIFS('Input - target event report'!E:E,'Input - target event report'!B:B,B:B,'Input - target event report'!D:D,"Private Investment"))</f>
        <v>N/A</v>
      </c>
      <c r="I236" s="6">
        <f>COUNTIFS('Input - target event report'!B:B,B236,'Input - target event report'!D:D, "Private Investment")</f>
        <v>0</v>
      </c>
      <c r="J236">
        <f>INDEX('Input - companies list'!$1:$10000,MATCH(B236,'Input - companies list'!B:B,0),MATCH("Flow",'Input - companies list'!$1:$1,0 ))</f>
        <v>1.0537446194495599E-3</v>
      </c>
      <c r="K236">
        <f>INDEX('Input - companies list'!$1:$10000,MATCH(B236,'Input - companies list'!B:B,0),MATCH("Inter-Cluster Connectivity",'Input - companies list'!$1:$1,0 ))</f>
        <v>0</v>
      </c>
      <c r="L236" s="11">
        <f t="shared" si="25"/>
        <v>0</v>
      </c>
      <c r="M236" s="11">
        <f t="shared" si="26"/>
        <v>0</v>
      </c>
      <c r="N236" s="11">
        <f t="shared" ca="1" si="27"/>
        <v>0</v>
      </c>
      <c r="O236" s="11">
        <f t="shared" si="28"/>
        <v>0</v>
      </c>
      <c r="P236" s="11">
        <f t="shared" si="29"/>
        <v>0.72599999999999998</v>
      </c>
      <c r="Q236" s="11">
        <f t="shared" si="30"/>
        <v>0</v>
      </c>
      <c r="R236" s="11">
        <f t="shared" ca="1" si="31"/>
        <v>7.2599999999999998E-2</v>
      </c>
    </row>
    <row r="237" spans="1:18" x14ac:dyDescent="0.2">
      <c r="A237" s="14">
        <f t="shared" ca="1" si="24"/>
        <v>348</v>
      </c>
      <c r="B237" t="s">
        <v>1984</v>
      </c>
      <c r="C237" t="str">
        <f>VLOOKUP(B237,'Input - companies list'!B:L,2,FALSE)</f>
        <v>Gnomic Exploration Services Pty Ltd</v>
      </c>
      <c r="D237" t="str">
        <f>VLOOKUP(B237,'Input - companies list'!B:L,11,FALSE)</f>
        <v>Geological Surveying, Remote Sensing</v>
      </c>
      <c r="E237" t="str">
        <f>VLOOKUP(B237,'Input - companies list'!B:E,4,FALSE)</f>
        <v>Gnomic Exploration Services Pty Ltd. provides geoscience and geo-technical contractors and consultants to minerals and energy industries in Australia and internationally. It offers geoscientist personnel for project generation and evaluation; management of drilling programs; exploration project management, including budgeting; and reconnaissance and detailed prospect scale exploration and evaluation (mapping, soil and stream sediment geochemistry, supervision of geophysical surveys, and drilling programs), and reporting. The company also provides geoscientist personnel for land owner management; literature searches, data compilation, and interpretation; database management; feasibility studies and resource evaluation; environmental monitoring and land rehabilitation; and open pit and underground mine geology, grade control, and development projects. In addition, Gnomic Exploration Services Pty Ltd. offers geotechnical personnel for supervising activities, such as DGPS gridding; drilling; rock, soil, and stream sediment sampling; and remote area camp logistics. Further, it provides project logistics field personnel to co-ordinate various logistical requirements, including rig mobilization; and personnel, equipment, and supply logistics. The company was founded in 1985 and is based in Townsville, Australia. As of April 30, 2012, Gnomic Exploration Services Pty Ltd. operates as a subsidiary of Humanis Group Limited.</v>
      </c>
      <c r="F237" s="1">
        <f>SUMIFS('Input - target event report'!H:H,'Input - target event report'!B:B,B237,'Input - target event report'!D:D, "Private Investment")</f>
        <v>0</v>
      </c>
      <c r="G237" s="6" t="str">
        <f>IF(I237&lt;2, "N/A", (_xlfn.MAXIFS('Input - target event report'!E:E,'Input - target event report'!B:B,B:B,'Input - target event report'!D:D,"Private Investment")-_xlfn.MINIFS('Input - target event report'!E:E,'Input - target event report'!B:B,B:B,'Input - target event report'!D:D,"Private Investment"))/(I237-1))</f>
        <v>N/A</v>
      </c>
      <c r="H237" s="5" t="str">
        <f ca="1">IF(_xlfn.MAXIFS('Input - target event report'!E:E,'Input - target event report'!B:B,B:B,'Input - target event report'!D:D,"Private Investment") = 0, "N/A", TODAY() - _xlfn.MAXIFS('Input - target event report'!E:E,'Input - target event report'!B:B,B:B,'Input - target event report'!D:D,"Private Investment"))</f>
        <v>N/A</v>
      </c>
      <c r="I237" s="6">
        <f>COUNTIFS('Input - target event report'!B:B,B237,'Input - target event report'!D:D, "Private Investment")</f>
        <v>0</v>
      </c>
      <c r="J237">
        <f>INDEX('Input - companies list'!$1:$10000,MATCH(B237,'Input - companies list'!B:B,0),MATCH("Flow",'Input - companies list'!$1:$1,0 ))</f>
        <v>2.6183553341519099E-3</v>
      </c>
      <c r="K237">
        <f>INDEX('Input - companies list'!$1:$10000,MATCH(B237,'Input - companies list'!B:B,0),MATCH("Inter-Cluster Connectivity",'Input - companies list'!$1:$1,0 ))</f>
        <v>9.0909090909090898E-2</v>
      </c>
      <c r="L237" s="11">
        <f t="shared" si="25"/>
        <v>0</v>
      </c>
      <c r="M237" s="11">
        <f t="shared" si="26"/>
        <v>0</v>
      </c>
      <c r="N237" s="11">
        <f t="shared" ca="1" si="27"/>
        <v>0</v>
      </c>
      <c r="O237" s="11">
        <f t="shared" si="28"/>
        <v>0</v>
      </c>
      <c r="P237" s="11">
        <f t="shared" si="29"/>
        <v>9.1999999999999971E-2</v>
      </c>
      <c r="Q237" s="11">
        <f t="shared" si="30"/>
        <v>0.63500000000000001</v>
      </c>
      <c r="R237" s="11">
        <f t="shared" ca="1" si="31"/>
        <v>7.2700000000000001E-2</v>
      </c>
    </row>
    <row r="238" spans="1:18" x14ac:dyDescent="0.2">
      <c r="A238" s="14">
        <f t="shared" ca="1" si="24"/>
        <v>348</v>
      </c>
      <c r="B238" t="s">
        <v>4227</v>
      </c>
      <c r="C238" t="str">
        <f>VLOOKUP(B238,'Input - companies list'!B:L,2,FALSE)</f>
        <v>R+W Antriebselemente GmbH</v>
      </c>
      <c r="D238" t="str">
        <f>VLOOKUP(B238,'Input - companies list'!B:L,11,FALSE)</f>
        <v xml:space="preserve">Bearing, Gears, Componentry </v>
      </c>
      <c r="E238" t="str">
        <f>VLOOKUP(B238,'Input - companies list'!B:E,4,FALSE)</f>
        <v>R+W Antriebselemente GmbH manufactures precision couplings and line shafts. The companyÂ’s products include torque limiters, bellows couplings, line shafts, miniature couplings, elastomer couplings, and linear couplings. It sells its products through a network of distributors in Germany. The company serves machine construction, servo drive technology, medical technology, aerospace, marine engineering, renewable energies, mining and tunneling technology, pump and compressor, transportation system, and steel industries. It has representatives in Germany and internationally. The company was founded in 1990 and is based in Klingenberg, Germany with branch offices in the United States, China, France, and Italy. As of October 2011, R+W Antriebselemente GmbH operates as a subsidiary of Poppe + Potthoff GmbH.</v>
      </c>
      <c r="F238" s="1">
        <f>SUMIFS('Input - target event report'!H:H,'Input - target event report'!B:B,B238,'Input - target event report'!D:D, "Private Investment")</f>
        <v>0</v>
      </c>
      <c r="G238" s="6" t="str">
        <f>IF(I238&lt;2, "N/A", (_xlfn.MAXIFS('Input - target event report'!E:E,'Input - target event report'!B:B,B:B,'Input - target event report'!D:D,"Private Investment")-_xlfn.MINIFS('Input - target event report'!E:E,'Input - target event report'!B:B,B:B,'Input - target event report'!D:D,"Private Investment"))/(I238-1))</f>
        <v>N/A</v>
      </c>
      <c r="H238" s="5" t="str">
        <f ca="1">IF(_xlfn.MAXIFS('Input - target event report'!E:E,'Input - target event report'!B:B,B:B,'Input - target event report'!D:D,"Private Investment") = 0, "N/A", TODAY() - _xlfn.MAXIFS('Input - target event report'!E:E,'Input - target event report'!B:B,B:B,'Input - target event report'!D:D,"Private Investment"))</f>
        <v>N/A</v>
      </c>
      <c r="I238" s="6">
        <f>COUNTIFS('Input - target event report'!B:B,B238,'Input - target event report'!D:D, "Private Investment")</f>
        <v>0</v>
      </c>
      <c r="J238">
        <f>INDEX('Input - companies list'!$1:$10000,MATCH(B238,'Input - companies list'!B:B,0),MATCH("Flow",'Input - companies list'!$1:$1,0 ))</f>
        <v>1.04984458087503E-3</v>
      </c>
      <c r="K238">
        <f>INDEX('Input - companies list'!$1:$10000,MATCH(B238,'Input - companies list'!B:B,0),MATCH("Inter-Cluster Connectivity",'Input - companies list'!$1:$1,0 ))</f>
        <v>0</v>
      </c>
      <c r="L238" s="11">
        <f t="shared" si="25"/>
        <v>0</v>
      </c>
      <c r="M238" s="11">
        <f t="shared" si="26"/>
        <v>0</v>
      </c>
      <c r="N238" s="11">
        <f t="shared" ca="1" si="27"/>
        <v>0</v>
      </c>
      <c r="O238" s="11">
        <f t="shared" si="28"/>
        <v>0</v>
      </c>
      <c r="P238" s="11">
        <f t="shared" si="29"/>
        <v>0.72699999999999998</v>
      </c>
      <c r="Q238" s="11">
        <f t="shared" si="30"/>
        <v>0</v>
      </c>
      <c r="R238" s="11">
        <f t="shared" ca="1" si="31"/>
        <v>7.2700000000000001E-2</v>
      </c>
    </row>
    <row r="239" spans="1:18" x14ac:dyDescent="0.2">
      <c r="A239" s="14">
        <f t="shared" ca="1" si="24"/>
        <v>347</v>
      </c>
      <c r="B239" t="s">
        <v>4546</v>
      </c>
      <c r="C239" t="str">
        <f>VLOOKUP(B239,'Input - companies list'!B:L,2,FALSE)</f>
        <v>MTS Sensor Technologie GmbH and Co. KG</v>
      </c>
      <c r="D239" t="str">
        <f>VLOOKUP(B239,'Input - companies list'!B:L,11,FALSE)</f>
        <v>Hydraulics, Valves &amp; Pumps</v>
      </c>
      <c r="E239" t="str">
        <f>VLOOKUP(B239,'Input - companies list'!B:E,4,FALSE)</f>
        <v>MTS Sensor Technologie GmbH and Co. KG engages in the development, production, and sale of linear position and liquid level sensors. It offers industrial position sensors for various industrial applications; mobile hydraulic position sensors for mobile off-road agricultural and construction machinery measure displacement and velocity; light industrial sensors that are position trandsducers for various requirements of the OEM-market; and liquid level sensors to measure various process variables from one opening. The company offers its products for industrial applications, such as plastic and rubber manufacturing, primary and secondary metalworking, tools and assembly, woodworking, sawmills and paper manufacturing, warehousing and packaging, fluid power and drive engineering, power generation, and food and beverage; and light industrial applications, including automotive, and medical equipment and mobility. It also offers its products for mobile hydraulics applications, including agricultural equipment, building machinery and mining, transportation and vehicles, logistic and handling, and intelligent steering; liquid-level applications, which include petroleum and petrochem, pharmaceutical and biotech, and HVAC; and entertainment, explosive environment, and factory automation applications. MTS Sensor Technologie GmbH and Co. KG was formerly known as Hellwig GmbH and changed its name to MTS Sensor Technologie GmbH and Co. KG in January 1989. The company was founded in 1976 and is based in LÃ¼denscheid, Germany. It has production sites in LÃ¼denscheid, Germany; Cary, North Carolina; and Tokyo, Japan. MTS Sensor Technologie GmbH and Co. KG operates as a subsidiary of MTS Systems Corporation.</v>
      </c>
      <c r="F239" s="1">
        <f>SUMIFS('Input - target event report'!H:H,'Input - target event report'!B:B,B239,'Input - target event report'!D:D, "Private Investment")</f>
        <v>0</v>
      </c>
      <c r="G239" s="6" t="str">
        <f>IF(I239&lt;2, "N/A", (_xlfn.MAXIFS('Input - target event report'!E:E,'Input - target event report'!B:B,B:B,'Input - target event report'!D:D,"Private Investment")-_xlfn.MINIFS('Input - target event report'!E:E,'Input - target event report'!B:B,B:B,'Input - target event report'!D:D,"Private Investment"))/(I239-1))</f>
        <v>N/A</v>
      </c>
      <c r="H239" s="5" t="str">
        <f ca="1">IF(_xlfn.MAXIFS('Input - target event report'!E:E,'Input - target event report'!B:B,B:B,'Input - target event report'!D:D,"Private Investment") = 0, "N/A", TODAY() - _xlfn.MAXIFS('Input - target event report'!E:E,'Input - target event report'!B:B,B:B,'Input - target event report'!D:D,"Private Investment"))</f>
        <v>N/A</v>
      </c>
      <c r="I239" s="6">
        <f>COUNTIFS('Input - target event report'!B:B,B239,'Input - target event report'!D:D, "Private Investment")</f>
        <v>0</v>
      </c>
      <c r="J239">
        <f>INDEX('Input - companies list'!$1:$10000,MATCH(B239,'Input - companies list'!B:B,0),MATCH("Flow",'Input - companies list'!$1:$1,0 ))</f>
        <v>1.0369383281103E-3</v>
      </c>
      <c r="K239">
        <f>INDEX('Input - companies list'!$1:$10000,MATCH(B239,'Input - companies list'!B:B,0),MATCH("Inter-Cluster Connectivity",'Input - companies list'!$1:$1,0 ))</f>
        <v>0</v>
      </c>
      <c r="L239" s="11">
        <f t="shared" si="25"/>
        <v>0</v>
      </c>
      <c r="M239" s="11">
        <f t="shared" si="26"/>
        <v>0</v>
      </c>
      <c r="N239" s="11">
        <f t="shared" ca="1" si="27"/>
        <v>0</v>
      </c>
      <c r="O239" s="11">
        <f t="shared" si="28"/>
        <v>0</v>
      </c>
      <c r="P239" s="11">
        <f t="shared" si="29"/>
        <v>0.73399999999999999</v>
      </c>
      <c r="Q239" s="11">
        <f t="shared" si="30"/>
        <v>0</v>
      </c>
      <c r="R239" s="11">
        <f t="shared" ca="1" si="31"/>
        <v>7.3400000000000007E-2</v>
      </c>
    </row>
    <row r="240" spans="1:18" x14ac:dyDescent="0.2">
      <c r="A240" s="14">
        <f t="shared" ca="1" si="24"/>
        <v>346</v>
      </c>
      <c r="B240" t="s">
        <v>4462</v>
      </c>
      <c r="C240" t="str">
        <f>VLOOKUP(B240,'Input - companies list'!B:L,2,FALSE)</f>
        <v>Epec Oy</v>
      </c>
      <c r="D240" t="str">
        <f>VLOOKUP(B240,'Input - companies list'!B:L,11,FALSE)</f>
        <v>RFID, Cables, Asset Tracking</v>
      </c>
      <c r="E240" t="str">
        <f>VLOOKUP(B240,'Input - companies list'!B:E,4,FALSE)</f>
        <v>Epec Oy manufactures control systems, vehicle computers, and information logistics systems for mobile machines. The company offers control system products, such as control units, embedded displays, and vehicle computers; embedded displays for heavy duty applications, such as mining machines, construction machines, forest machines, etc.; and measuring and control systems for harvesters. It also offers project services to machine manufacturers and distributor partners in designing mobile working machines; and product training and support services for system integrators. The company sells its products through distributors to machine manufacturers worldwide. Epec Oy was formerly known as E-P Elektroniikka and changed its name to Epec Oy in 1989. The company was founded in 1978 and is based in Seinajoki, Finland. As of December 2004, Epec Oy operates as a subsidiary of Ponsse Oyj.</v>
      </c>
      <c r="F240" s="1">
        <f>SUMIFS('Input - target event report'!H:H,'Input - target event report'!B:B,B240,'Input - target event report'!D:D, "Private Investment")</f>
        <v>0</v>
      </c>
      <c r="G240" s="6" t="str">
        <f>IF(I240&lt;2, "N/A", (_xlfn.MAXIFS('Input - target event report'!E:E,'Input - target event report'!B:B,B:B,'Input - target event report'!D:D,"Private Investment")-_xlfn.MINIFS('Input - target event report'!E:E,'Input - target event report'!B:B,B:B,'Input - target event report'!D:D,"Private Investment"))/(I240-1))</f>
        <v>N/A</v>
      </c>
      <c r="H240" s="5" t="str">
        <f ca="1">IF(_xlfn.MAXIFS('Input - target event report'!E:E,'Input - target event report'!B:B,B:B,'Input - target event report'!D:D,"Private Investment") = 0, "N/A", TODAY() - _xlfn.MAXIFS('Input - target event report'!E:E,'Input - target event report'!B:B,B:B,'Input - target event report'!D:D,"Private Investment"))</f>
        <v>N/A</v>
      </c>
      <c r="I240" s="6">
        <f>COUNTIFS('Input - target event report'!B:B,B240,'Input - target event report'!D:D, "Private Investment")</f>
        <v>0</v>
      </c>
      <c r="J240">
        <f>INDEX('Input - companies list'!$1:$10000,MATCH(B240,'Input - companies list'!B:B,0),MATCH("Flow",'Input - companies list'!$1:$1,0 ))</f>
        <v>1.03294867351009E-3</v>
      </c>
      <c r="K240">
        <f>INDEX('Input - companies list'!$1:$10000,MATCH(B240,'Input - companies list'!B:B,0),MATCH("Inter-Cluster Connectivity",'Input - companies list'!$1:$1,0 ))</f>
        <v>0</v>
      </c>
      <c r="L240" s="11">
        <f t="shared" si="25"/>
        <v>0</v>
      </c>
      <c r="M240" s="11">
        <f t="shared" si="26"/>
        <v>0</v>
      </c>
      <c r="N240" s="11">
        <f t="shared" ca="1" si="27"/>
        <v>0</v>
      </c>
      <c r="O240" s="11">
        <f t="shared" si="28"/>
        <v>0</v>
      </c>
      <c r="P240" s="11">
        <f t="shared" si="29"/>
        <v>0.73899999999999999</v>
      </c>
      <c r="Q240" s="11">
        <f t="shared" si="30"/>
        <v>0</v>
      </c>
      <c r="R240" s="11">
        <f t="shared" ca="1" si="31"/>
        <v>7.3900000000000007E-2</v>
      </c>
    </row>
    <row r="241" spans="1:18" x14ac:dyDescent="0.2">
      <c r="A241" s="14">
        <f t="shared" ca="1" si="24"/>
        <v>345</v>
      </c>
      <c r="B241" t="s">
        <v>3311</v>
      </c>
      <c r="C241" t="str">
        <f>VLOOKUP(B241,'Input - companies list'!B:L,2,FALSE)</f>
        <v>Atlass-Aerometrex Pty Ltd.</v>
      </c>
      <c r="D241" t="str">
        <f>VLOOKUP(B241,'Input - companies list'!B:L,11,FALSE)</f>
        <v>Geological Surveying, Remote Sensing</v>
      </c>
      <c r="E241" t="str">
        <f>VLOOKUP(B241,'Input - companies list'!B:E,4,FALSE)</f>
        <v>Atlass-Aerometrex Pty Ltd. provides digital aerial photography and photogrammetric mapping solutions in the fields of digital photogrammetric, high precision DTM and contours, visualization and simulation, aerial survey navigation, remote sensing, and photo-realistic and geographically accurate 3D models. The company offers digital orthophotos and digital elevation models, as well as 3D modelling products and services based on advanced photogrammetric and visualization techniques. Its solutions support corridor mapping, engineering, mining mapping, windfarm mapping, environmental mapping, disaster and emergency mapping, urban planning, property development, and media and entertainment applications. The company also provides field surveys, aerial photography logistics, flight planning, photogrammetric, and data processing services; and digital aerial acquisition services, automated digital aerial triangulation solutions, and remote-sensing and modelling. The company serves government agencies, private sectors, defense and security sectors, and government agencies, as well water and environment, telecommunication and solar, construction and engineering, media and entertainment, emergency services and disaster management, insurance, infrastructure and transport, urban planning and property development, energy, architecture and cultural heritage, and mining industries. Atlass-Aerometrex Pty Ltd. was formerly known as AEROmetrex Pty Ltd. and changed its name to Atlass-Aerometrex Pty Ltd. in September 2015. The company was founded in 1977 and is based in Kent Town, Australia.</v>
      </c>
      <c r="F241" s="1">
        <f>SUMIFS('Input - target event report'!H:H,'Input - target event report'!B:B,B241,'Input - target event report'!D:D, "Private Investment")</f>
        <v>0</v>
      </c>
      <c r="G241" s="6" t="str">
        <f>IF(I241&lt;2, "N/A", (_xlfn.MAXIFS('Input - target event report'!E:E,'Input - target event report'!B:B,B:B,'Input - target event report'!D:D,"Private Investment")-_xlfn.MINIFS('Input - target event report'!E:E,'Input - target event report'!B:B,B:B,'Input - target event report'!D:D,"Private Investment"))/(I241-1))</f>
        <v>N/A</v>
      </c>
      <c r="H241" s="5" t="str">
        <f ca="1">IF(_xlfn.MAXIFS('Input - target event report'!E:E,'Input - target event report'!B:B,B:B,'Input - target event report'!D:D,"Private Investment") = 0, "N/A", TODAY() - _xlfn.MAXIFS('Input - target event report'!E:E,'Input - target event report'!B:B,B:B,'Input - target event report'!D:D,"Private Investment"))</f>
        <v>N/A</v>
      </c>
      <c r="I241" s="6">
        <f>COUNTIFS('Input - target event report'!B:B,B241,'Input - target event report'!D:D, "Private Investment")</f>
        <v>0</v>
      </c>
      <c r="J241">
        <f>INDEX('Input - companies list'!$1:$10000,MATCH(B241,'Input - companies list'!B:B,0),MATCH("Flow",'Input - companies list'!$1:$1,0 ))</f>
        <v>1.0296030992829599E-3</v>
      </c>
      <c r="K241">
        <f>INDEX('Input - companies list'!$1:$10000,MATCH(B241,'Input - companies list'!B:B,0),MATCH("Inter-Cluster Connectivity",'Input - companies list'!$1:$1,0 ))</f>
        <v>0</v>
      </c>
      <c r="L241" s="11">
        <f t="shared" si="25"/>
        <v>0</v>
      </c>
      <c r="M241" s="11">
        <f t="shared" si="26"/>
        <v>0</v>
      </c>
      <c r="N241" s="11">
        <f t="shared" ca="1" si="27"/>
        <v>0</v>
      </c>
      <c r="O241" s="11">
        <f t="shared" si="28"/>
        <v>0</v>
      </c>
      <c r="P241" s="11">
        <f t="shared" si="29"/>
        <v>0.74299999999999999</v>
      </c>
      <c r="Q241" s="11">
        <f t="shared" si="30"/>
        <v>0</v>
      </c>
      <c r="R241" s="11">
        <f t="shared" ca="1" si="31"/>
        <v>7.4300000000000005E-2</v>
      </c>
    </row>
    <row r="242" spans="1:18" x14ac:dyDescent="0.2">
      <c r="A242" s="14">
        <f t="shared" ca="1" si="24"/>
        <v>344</v>
      </c>
      <c r="B242" t="s">
        <v>2431</v>
      </c>
      <c r="C242" t="str">
        <f>VLOOKUP(B242,'Input - companies list'!B:L,2,FALSE)</f>
        <v>Terrabotics Ltd.</v>
      </c>
      <c r="D242" t="str">
        <f>VLOOKUP(B242,'Input - companies list'!B:L,11,FALSE)</f>
        <v>Aerial Surveying, Drones</v>
      </c>
      <c r="E242" t="str">
        <f>VLOOKUP(B242,'Input - companies list'!B:E,4,FALSE)</f>
        <v>Terrabotics Ltd. develops automated solutions that allow organizations working in remote and hazardous environments to make informed decisions. The company engages in transforming satellite, aerial, and UAV imagery into 3D terrain data and 2.5D elevation models. It also provides algorithms to solve real-world problems using petabytes of space, aerial, and UAV imagery and remote sensing data. The companyÂ’s solutions also enable users to plan pipelines, measure volumes, assess flood risk, map drainage, select sites, assess visual impact, predict signal propagation, and model noise pollution. It serves energy, mining, construction, and environment sectors worldwide. The company was incorporated in 2013 and is based in London, United Kingdom.</v>
      </c>
      <c r="F242" s="1">
        <f>SUMIFS('Input - target event report'!H:H,'Input - target event report'!B:B,B242,'Input - target event report'!D:D, "Private Investment")</f>
        <v>0</v>
      </c>
      <c r="G242" s="6" t="str">
        <f>IF(I242&lt;2, "N/A", (_xlfn.MAXIFS('Input - target event report'!E:E,'Input - target event report'!B:B,B:B,'Input - target event report'!D:D,"Private Investment")-_xlfn.MINIFS('Input - target event report'!E:E,'Input - target event report'!B:B,B:B,'Input - target event report'!D:D,"Private Investment"))/(I242-1))</f>
        <v>N/A</v>
      </c>
      <c r="H242" s="5" t="str">
        <f ca="1">IF(_xlfn.MAXIFS('Input - target event report'!E:E,'Input - target event report'!B:B,B:B,'Input - target event report'!D:D,"Private Investment") = 0, "N/A", TODAY() - _xlfn.MAXIFS('Input - target event report'!E:E,'Input - target event report'!B:B,B:B,'Input - target event report'!D:D,"Private Investment"))</f>
        <v>N/A</v>
      </c>
      <c r="I242" s="6">
        <f>COUNTIFS('Input - target event report'!B:B,B242,'Input - target event report'!D:D, "Private Investment")</f>
        <v>0</v>
      </c>
      <c r="J242">
        <f>INDEX('Input - companies list'!$1:$10000,MATCH(B242,'Input - companies list'!B:B,0),MATCH("Flow",'Input - companies list'!$1:$1,0 ))</f>
        <v>2.5010249775833898E-3</v>
      </c>
      <c r="K242">
        <f>INDEX('Input - companies list'!$1:$10000,MATCH(B242,'Input - companies list'!B:B,0),MATCH("Inter-Cluster Connectivity",'Input - companies list'!$1:$1,0 ))</f>
        <v>9.0909090909090898E-2</v>
      </c>
      <c r="L242" s="11">
        <f t="shared" si="25"/>
        <v>0</v>
      </c>
      <c r="M242" s="11">
        <f t="shared" si="26"/>
        <v>0</v>
      </c>
      <c r="N242" s="11">
        <f t="shared" ca="1" si="27"/>
        <v>0</v>
      </c>
      <c r="O242" s="11">
        <f t="shared" si="28"/>
        <v>0</v>
      </c>
      <c r="P242" s="11">
        <f t="shared" si="29"/>
        <v>0.10999999999999999</v>
      </c>
      <c r="Q242" s="11">
        <f t="shared" si="30"/>
        <v>0.63500000000000001</v>
      </c>
      <c r="R242" s="11">
        <f t="shared" ca="1" si="31"/>
        <v>7.4499999999999997E-2</v>
      </c>
    </row>
    <row r="243" spans="1:18" x14ac:dyDescent="0.2">
      <c r="A243" s="14">
        <f t="shared" ca="1" si="24"/>
        <v>343</v>
      </c>
      <c r="B243" t="s">
        <v>451</v>
      </c>
      <c r="C243" t="str">
        <f>VLOOKUP(B243,'Input - companies list'!B:L,2,FALSE)</f>
        <v>Dynapower Corporation</v>
      </c>
      <c r="D243" t="str">
        <f>VLOOKUP(B243,'Input - companies list'!B:L,11,FALSE)</f>
        <v>Advanced Materials &amp; Coatings</v>
      </c>
      <c r="E243" t="str">
        <f>VLOOKUP(B243,'Input - companies list'!B:E,4,FALSE)</f>
        <v>Dynapower Corporation designs and manufactures custom AC and DC power supplies and custom transformers in the United States. It offers touchpads, standard remote controls, and anodize process controllers; bi-directional inverters for use with energy storage systems; and high power inverters, frequency converters, and compact power systems. The company also provides SCR and chopper high power rectifier systems; power rectifiers for industrial, military, commercial, and research applications; solid state SCR and DIODE rectifiers; multiple-output-in-one-enclosure power supplies; air-cooled switchmode power supplies; and dry type and cast coil, vacuum pressure impregnated, and oil immersed transformers. In addition, it offers remanufacturing, remote monitoring, and rectifier and preventive maintenance services. The company serves various industries, including energy storage, metal finishing, water treatment, electrochemical, mining, and iron and steel. Dynapower Corporation has a strategic alliance with Black &amp; Veatch. The company was founded in 1963 and is based in South Burlington, Vermont.</v>
      </c>
      <c r="F243" s="1">
        <f>SUMIFS('Input - target event report'!H:H,'Input - target event report'!B:B,B243,'Input - target event report'!D:D, "Private Investment")</f>
        <v>0</v>
      </c>
      <c r="G243" s="6" t="str">
        <f>IF(I243&lt;2, "N/A", (_xlfn.MAXIFS('Input - target event report'!E:E,'Input - target event report'!B:B,B:B,'Input - target event report'!D:D,"Private Investment")-_xlfn.MINIFS('Input - target event report'!E:E,'Input - target event report'!B:B,B:B,'Input - target event report'!D:D,"Private Investment"))/(I243-1))</f>
        <v>N/A</v>
      </c>
      <c r="H243" s="5" t="str">
        <f ca="1">IF(_xlfn.MAXIFS('Input - target event report'!E:E,'Input - target event report'!B:B,B:B,'Input - target event report'!D:D,"Private Investment") = 0, "N/A", TODAY() - _xlfn.MAXIFS('Input - target event report'!E:E,'Input - target event report'!B:B,B:B,'Input - target event report'!D:D,"Private Investment"))</f>
        <v>N/A</v>
      </c>
      <c r="I243" s="6">
        <f>COUNTIFS('Input - target event report'!B:B,B243,'Input - target event report'!D:D, "Private Investment")</f>
        <v>0</v>
      </c>
      <c r="J243">
        <f>INDEX('Input - companies list'!$1:$10000,MATCH(B243,'Input - companies list'!B:B,0),MATCH("Flow",'Input - companies list'!$1:$1,0 ))</f>
        <v>1.0237438776114799E-3</v>
      </c>
      <c r="K243">
        <f>INDEX('Input - companies list'!$1:$10000,MATCH(B243,'Input - companies list'!B:B,0),MATCH("Inter-Cluster Connectivity",'Input - companies list'!$1:$1,0 ))</f>
        <v>0</v>
      </c>
      <c r="L243" s="11">
        <f t="shared" si="25"/>
        <v>0</v>
      </c>
      <c r="M243" s="11">
        <f t="shared" si="26"/>
        <v>0</v>
      </c>
      <c r="N243" s="11">
        <f t="shared" ca="1" si="27"/>
        <v>0</v>
      </c>
      <c r="O243" s="11">
        <f t="shared" si="28"/>
        <v>0</v>
      </c>
      <c r="P243" s="11">
        <f t="shared" si="29"/>
        <v>0.748</v>
      </c>
      <c r="Q243" s="11">
        <f t="shared" si="30"/>
        <v>0</v>
      </c>
      <c r="R243" s="11">
        <f t="shared" ca="1" si="31"/>
        <v>7.4800000000000005E-2</v>
      </c>
    </row>
    <row r="244" spans="1:18" x14ac:dyDescent="0.2">
      <c r="A244" s="14">
        <f t="shared" ca="1" si="24"/>
        <v>342</v>
      </c>
      <c r="B244" t="s">
        <v>2497</v>
      </c>
      <c r="C244" t="str">
        <f>VLOOKUP(B244,'Input - companies list'!B:L,2,FALSE)</f>
        <v>Watlow Electric Manufacturing Company</v>
      </c>
      <c r="D244" t="str">
        <f>VLOOKUP(B244,'Input - companies list'!B:L,11,FALSE)</f>
        <v>Advanced Materials &amp; Coatings</v>
      </c>
      <c r="E244" t="str">
        <f>VLOOKUP(B244,'Input - companies list'!B:E,4,FALSE)</f>
        <v>Watlow Electric Manufacturing Company designs, manufactures, and sells industrial electric heaters, temperature sensors, and controllers. The company offers cartridge/insertion, tubular, flexible, immersion, circulation, fluid delivery, air, high-temperature, specialty, strip/clamp-on, band/barrel, nozzle, and radiant heaters, as well as thermostats and accessories; and sensor products, such as thermocouples, resistance temperature sensors, wires, mineral insulated cables, and accessories. It also offers controllers, including integrated multi-function controllers, temperature and process controllers, limits and scanners, power switching devices, operator interfaces, indicators, data loggers, and control panels, as well as supporting software and accessories. The company serves semiconductor processing, environmental chambers, energy processes, diesel, medical and foodservice equipment, life sciences, photovoltaic, plastics, aerospace, and packaging industries in the United States and internationally. It offers its products through its sales offices and a distributor network. The company was founded in 1922 and is based in Saint Louis, Missouri with manufacturing facilities in Columbia, Hannibal, and St. Louis, Missouri; Richmond, Illinois; Winona, Minnesota; Queretaro, Mexico; Kronau, Germany; Shanghai, China; and Singapore. It has sales offices in the United States, Canada, Mexico/America Latina, Europe, Asia, Australia, and the Middle East/Africa. The company has technology centers in Fenton, Missouri; Los Gatos, California; and Kuchl, Austria.</v>
      </c>
      <c r="F244" s="1">
        <f>SUMIFS('Input - target event report'!H:H,'Input - target event report'!B:B,B244,'Input - target event report'!D:D, "Private Investment")</f>
        <v>0</v>
      </c>
      <c r="G244" s="6" t="str">
        <f>IF(I244&lt;2, "N/A", (_xlfn.MAXIFS('Input - target event report'!E:E,'Input - target event report'!B:B,B:B,'Input - target event report'!D:D,"Private Investment")-_xlfn.MINIFS('Input - target event report'!E:E,'Input - target event report'!B:B,B:B,'Input - target event report'!D:D,"Private Investment"))/(I244-1))</f>
        <v>N/A</v>
      </c>
      <c r="H244" s="5" t="str">
        <f ca="1">IF(_xlfn.MAXIFS('Input - target event report'!E:E,'Input - target event report'!B:B,B:B,'Input - target event report'!D:D,"Private Investment") = 0, "N/A", TODAY() - _xlfn.MAXIFS('Input - target event report'!E:E,'Input - target event report'!B:B,B:B,'Input - target event report'!D:D,"Private Investment"))</f>
        <v>N/A</v>
      </c>
      <c r="I244" s="6">
        <f>COUNTIFS('Input - target event report'!B:B,B244,'Input - target event report'!D:D, "Private Investment")</f>
        <v>0</v>
      </c>
      <c r="J244">
        <f>INDEX('Input - companies list'!$1:$10000,MATCH(B244,'Input - companies list'!B:B,0),MATCH("Flow",'Input - companies list'!$1:$1,0 ))</f>
        <v>1.0232061710565099E-3</v>
      </c>
      <c r="K244">
        <f>INDEX('Input - companies list'!$1:$10000,MATCH(B244,'Input - companies list'!B:B,0),MATCH("Inter-Cluster Connectivity",'Input - companies list'!$1:$1,0 ))</f>
        <v>0</v>
      </c>
      <c r="L244" s="11">
        <f t="shared" si="25"/>
        <v>0</v>
      </c>
      <c r="M244" s="11">
        <f t="shared" si="26"/>
        <v>0</v>
      </c>
      <c r="N244" s="11">
        <f t="shared" ca="1" si="27"/>
        <v>0</v>
      </c>
      <c r="O244" s="11">
        <f t="shared" si="28"/>
        <v>0</v>
      </c>
      <c r="P244" s="11">
        <f t="shared" si="29"/>
        <v>0.75</v>
      </c>
      <c r="Q244" s="11">
        <f t="shared" si="30"/>
        <v>0</v>
      </c>
      <c r="R244" s="11">
        <f t="shared" ca="1" si="31"/>
        <v>7.5000000000000011E-2</v>
      </c>
    </row>
    <row r="245" spans="1:18" x14ac:dyDescent="0.2">
      <c r="A245" s="14">
        <f t="shared" ca="1" si="24"/>
        <v>341</v>
      </c>
      <c r="B245" t="s">
        <v>3292</v>
      </c>
      <c r="C245" t="str">
        <f>VLOOKUP(B245,'Input - companies list'!B:L,2,FALSE)</f>
        <v>Geophex Surveys Ltd.</v>
      </c>
      <c r="D245" t="str">
        <f>VLOOKUP(B245,'Input - companies list'!B:L,11,FALSE)</f>
        <v>Geological Surveying, Remote Sensing</v>
      </c>
      <c r="E245" t="str">
        <f>VLOOKUP(B245,'Input - companies list'!B:E,4,FALSE)</f>
        <v>Geophex Surveys Ltd. provides full-service survey and mapping for project or program. It offers professional airborne and land survey mapping services utilizing photogrammetric, LiDAR, GPS, and electromagnetic mapping methods to capture features from the earth; and satellite survey and mapping services; and subsurface imaging services for site clearance, environmental, archeology, construction and civil engineering, farming and precision agriculture, forensic science, geological and geophysical, golf course management, hydrogeological, military, mining and mineral exploration, teaching/research and development, and transportation applications. The company also performs substantial research and development activities, such as the development of specialized remediation technology and improvements, existing interpretive software for geophysical techniques, and the design and fabrication of advanced geophysical instruments. It is engaged in the acquisition, processing, and interpretation of surface and subsurface geographic data for various government and commercial clients, including city, county, state, and federal agencies, as well as various engineering, utility, and resource sector firms. Geophex Surveys Ltd. was formerly known as Mapcon Mapping, Inc. The company was founded in 1984 and is based in Raleigh, North Carolina with a wholly-owned subsidiary in Boston, Massachusetts. Geophex Surveys Ltd. operates as a subsidiary of Aeroquest International Ltd.</v>
      </c>
      <c r="F245" s="1">
        <f>SUMIFS('Input - target event report'!H:H,'Input - target event report'!B:B,B245,'Input - target event report'!D:D, "Private Investment")</f>
        <v>0</v>
      </c>
      <c r="G245" s="6" t="str">
        <f>IF(I245&lt;2, "N/A", (_xlfn.MAXIFS('Input - target event report'!E:E,'Input - target event report'!B:B,B:B,'Input - target event report'!D:D,"Private Investment")-_xlfn.MINIFS('Input - target event report'!E:E,'Input - target event report'!B:B,B:B,'Input - target event report'!D:D,"Private Investment"))/(I245-1))</f>
        <v>N/A</v>
      </c>
      <c r="H245" s="5" t="str">
        <f ca="1">IF(_xlfn.MAXIFS('Input - target event report'!E:E,'Input - target event report'!B:B,B:B,'Input - target event report'!D:D,"Private Investment") = 0, "N/A", TODAY() - _xlfn.MAXIFS('Input - target event report'!E:E,'Input - target event report'!B:B,B:B,'Input - target event report'!D:D,"Private Investment"))</f>
        <v>N/A</v>
      </c>
      <c r="I245" s="6">
        <f>COUNTIFS('Input - target event report'!B:B,B245,'Input - target event report'!D:D, "Private Investment")</f>
        <v>0</v>
      </c>
      <c r="J245">
        <f>INDEX('Input - companies list'!$1:$10000,MATCH(B245,'Input - companies list'!B:B,0),MATCH("Flow",'Input - companies list'!$1:$1,0 ))</f>
        <v>2.4674878032669399E-3</v>
      </c>
      <c r="K245">
        <f>INDEX('Input - companies list'!$1:$10000,MATCH(B245,'Input - companies list'!B:B,0),MATCH("Inter-Cluster Connectivity",'Input - companies list'!$1:$1,0 ))</f>
        <v>9.0909090909090898E-2</v>
      </c>
      <c r="L245" s="11">
        <f t="shared" si="25"/>
        <v>0</v>
      </c>
      <c r="M245" s="11">
        <f t="shared" si="26"/>
        <v>0</v>
      </c>
      <c r="N245" s="11">
        <f t="shared" ca="1" si="27"/>
        <v>0</v>
      </c>
      <c r="O245" s="11">
        <f t="shared" si="28"/>
        <v>0</v>
      </c>
      <c r="P245" s="11">
        <f t="shared" si="29"/>
        <v>0.11599999999999999</v>
      </c>
      <c r="Q245" s="11">
        <f t="shared" si="30"/>
        <v>0.63500000000000001</v>
      </c>
      <c r="R245" s="11">
        <f t="shared" ca="1" si="31"/>
        <v>7.51E-2</v>
      </c>
    </row>
    <row r="246" spans="1:18" x14ac:dyDescent="0.2">
      <c r="A246" s="14">
        <f t="shared" ca="1" si="24"/>
        <v>340</v>
      </c>
      <c r="B246" t="s">
        <v>4349</v>
      </c>
      <c r="C246" t="str">
        <f>VLOOKUP(B246,'Input - companies list'!B:L,2,FALSE)</f>
        <v>Independent Mapping Consultants, Inc.</v>
      </c>
      <c r="D246" t="str">
        <f>VLOOKUP(B246,'Input - companies list'!B:L,11,FALSE)</f>
        <v>Aerial Surveying, Drones</v>
      </c>
      <c r="E246" t="str">
        <f>VLOOKUP(B246,'Input - companies list'!B:E,4,FALSE)</f>
        <v>Independent Mapping Consultants, Inc. provides geospatial solutions to engineering, surveying, and public sector clients in the Carolinas. It offers aerial LiDAR, bathymetric LiDAR, emergency response imagery, digital orthophotography, helicopter corridor mapping, video and oblique imagery, low altitude mapping photography, mobile LiDAR, photogrammetric mapping, simultaneous data acquisition, transmission line LiDAR surveys, unmanned aerial systems, and GIS applications services; and solutions, including airport GIS mapping, hydro enforced DEM, imagery for aquatic habitiat mapping, pavement evaluation with mobile LiDAR, positive train control, and vegetation management for transmission corridors. The company serves aggregate/mining, airport, coastal/environmental, energy/utilities, government agencies, rail, and transportation markets. Independent Mapping Consultants, Inc. was founded in 1995 and is based in Charlotte, North Carolina.</v>
      </c>
      <c r="F246" s="1">
        <f>SUMIFS('Input - target event report'!H:H,'Input - target event report'!B:B,B246,'Input - target event report'!D:D, "Private Investment")</f>
        <v>0</v>
      </c>
      <c r="G246" s="6" t="str">
        <f>IF(I246&lt;2, "N/A", (_xlfn.MAXIFS('Input - target event report'!E:E,'Input - target event report'!B:B,B:B,'Input - target event report'!D:D,"Private Investment")-_xlfn.MINIFS('Input - target event report'!E:E,'Input - target event report'!B:B,B:B,'Input - target event report'!D:D,"Private Investment"))/(I246-1))</f>
        <v>N/A</v>
      </c>
      <c r="H246" s="5" t="str">
        <f ca="1">IF(_xlfn.MAXIFS('Input - target event report'!E:E,'Input - target event report'!B:B,B:B,'Input - target event report'!D:D,"Private Investment") = 0, "N/A", TODAY() - _xlfn.MAXIFS('Input - target event report'!E:E,'Input - target event report'!B:B,B:B,'Input - target event report'!D:D,"Private Investment"))</f>
        <v>N/A</v>
      </c>
      <c r="I246" s="6">
        <f>COUNTIFS('Input - target event report'!B:B,B246,'Input - target event report'!D:D, "Private Investment")</f>
        <v>0</v>
      </c>
      <c r="J246">
        <f>INDEX('Input - companies list'!$1:$10000,MATCH(B246,'Input - companies list'!B:B,0),MATCH("Flow",'Input - companies list'!$1:$1,0 ))</f>
        <v>1.01725598652724E-3</v>
      </c>
      <c r="K246">
        <f>INDEX('Input - companies list'!$1:$10000,MATCH(B246,'Input - companies list'!B:B,0),MATCH("Inter-Cluster Connectivity",'Input - companies list'!$1:$1,0 ))</f>
        <v>0</v>
      </c>
      <c r="L246" s="11">
        <f t="shared" si="25"/>
        <v>0</v>
      </c>
      <c r="M246" s="11">
        <f t="shared" si="26"/>
        <v>0</v>
      </c>
      <c r="N246" s="11">
        <f t="shared" ca="1" si="27"/>
        <v>0</v>
      </c>
      <c r="O246" s="11">
        <f t="shared" si="28"/>
        <v>0</v>
      </c>
      <c r="P246" s="11">
        <f t="shared" si="29"/>
        <v>0.755</v>
      </c>
      <c r="Q246" s="11">
        <f t="shared" si="30"/>
        <v>0</v>
      </c>
      <c r="R246" s="11">
        <f t="shared" ca="1" si="31"/>
        <v>7.5500000000000012E-2</v>
      </c>
    </row>
    <row r="247" spans="1:18" x14ac:dyDescent="0.2">
      <c r="A247" s="14">
        <f t="shared" ca="1" si="24"/>
        <v>339</v>
      </c>
      <c r="B247" t="s">
        <v>1919</v>
      </c>
      <c r="C247" t="str">
        <f>VLOOKUP(B247,'Input - companies list'!B:L,2,FALSE)</f>
        <v>Balmer Lawrie &amp; Co. Limited</v>
      </c>
      <c r="D247" t="str">
        <f>VLOOKUP(B247,'Input - companies list'!B:L,11,FALSE)</f>
        <v>Autonomous Vehicles, Artificial Intelligence</v>
      </c>
      <c r="E247" t="str">
        <f>VLOOKUP(B247,'Input - companies list'!B:E,4,FALSE)</f>
        <v>Balmer Lawrie &amp; Co. Limited operates in the manufacturing and service sectors in India and internationally. It provides plain steel, lacquer lined, composite, galvanized, asepton, and conical drums for the packaging of lubricating oils and greases, additives, transformer oil, chemicals and agro chemicals, food and fruit products, bitumen, and bitumen emulsions; and greases and lubricating oils for use in steel, railway, mining, power, and cement industries. The company also offers leather chemicals, including syntanes to the leather tanneries under the Balmol brand name. In addition, it provides travel and ticketing services to ministries, public sector undertakings, autonomous bodies, and corporate houses; and logistics services comprising air and vessel chartering, warehousing and distribution, custom house agency, project logistics management, and door to door delivery services, as well as ocean, air, and multi-modal freight forwarding services. Further, the company offers logistics infrastructure services, including transportation of containers to/from ports; full container load delivery; de-stuffing, storage, and delivery; handling and monitoring containers; consolidation and de-consolidation of less container load; handling and storing of break bulk cargo; covered warehousing facility for storage of EXIM cargo; general and bonded warehousing; and tracking of containers. Additionally, it provides sludge/sediment cleaning and hydrocarbon recovery services of the crude oil storage tanks, as well as pipeline and tankage repair services. The company was founded in 1867 and is based in Kolkata, India. Balmer Lawrie &amp; Co. Limited is a subsidiary of Balmer Lawrie Investments Ltd.</v>
      </c>
      <c r="F247" s="1">
        <f>SUMIFS('Input - target event report'!H:H,'Input - target event report'!B:B,B247,'Input - target event report'!D:D, "Private Investment")</f>
        <v>0</v>
      </c>
      <c r="G247" s="6" t="str">
        <f>IF(I247&lt;2, "N/A", (_xlfn.MAXIFS('Input - target event report'!E:E,'Input - target event report'!B:B,B:B,'Input - target event report'!D:D,"Private Investment")-_xlfn.MINIFS('Input - target event report'!E:E,'Input - target event report'!B:B,B:B,'Input - target event report'!D:D,"Private Investment"))/(I247-1))</f>
        <v>N/A</v>
      </c>
      <c r="H247" s="5" t="str">
        <f ca="1">IF(_xlfn.MAXIFS('Input - target event report'!E:E,'Input - target event report'!B:B,B:B,'Input - target event report'!D:D,"Private Investment") = 0, "N/A", TODAY() - _xlfn.MAXIFS('Input - target event report'!E:E,'Input - target event report'!B:B,B:B,'Input - target event report'!D:D,"Private Investment"))</f>
        <v>N/A</v>
      </c>
      <c r="I247" s="6">
        <f>COUNTIFS('Input - target event report'!B:B,B247,'Input - target event report'!D:D, "Private Investment")</f>
        <v>0</v>
      </c>
      <c r="J247">
        <f>INDEX('Input - companies list'!$1:$10000,MATCH(B247,'Input - companies list'!B:B,0),MATCH("Flow",'Input - companies list'!$1:$1,0 ))</f>
        <v>1.0047114326284499E-3</v>
      </c>
      <c r="K247">
        <f>INDEX('Input - companies list'!$1:$10000,MATCH(B247,'Input - companies list'!B:B,0),MATCH("Inter-Cluster Connectivity",'Input - companies list'!$1:$1,0 ))</f>
        <v>0</v>
      </c>
      <c r="L247" s="11">
        <f t="shared" si="25"/>
        <v>0</v>
      </c>
      <c r="M247" s="11">
        <f t="shared" si="26"/>
        <v>0</v>
      </c>
      <c r="N247" s="11">
        <f t="shared" ca="1" si="27"/>
        <v>0</v>
      </c>
      <c r="O247" s="11">
        <f t="shared" si="28"/>
        <v>0</v>
      </c>
      <c r="P247" s="11">
        <f t="shared" si="29"/>
        <v>0.76300000000000001</v>
      </c>
      <c r="Q247" s="11">
        <f t="shared" si="30"/>
        <v>0</v>
      </c>
      <c r="R247" s="11">
        <f t="shared" ca="1" si="31"/>
        <v>7.6300000000000007E-2</v>
      </c>
    </row>
    <row r="248" spans="1:18" x14ac:dyDescent="0.2">
      <c r="A248" s="14">
        <f t="shared" ca="1" si="24"/>
        <v>338</v>
      </c>
      <c r="B248" t="s">
        <v>142</v>
      </c>
      <c r="C248" t="str">
        <f>VLOOKUP(B248,'Input - companies list'!B:L,2,FALSE)</f>
        <v>International Machine and Welding, Inc.</v>
      </c>
      <c r="D248" t="str">
        <f>VLOOKUP(B248,'Input - companies list'!B:L,11,FALSE)</f>
        <v>Hydraulics, Valves &amp; Pumps</v>
      </c>
      <c r="E248" t="str">
        <f>VLOOKUP(B248,'Input - companies list'!B:E,4,FALSE)</f>
        <v>International Machine and Welding, Inc. provides specialized machining, repair, remanufacturing, and part sales services for heavy equipment industry in the United States and internationally. It offers machine and welding services. The company repairs and remanufactures components of construction equipment, such as tracks and undercarriages, engines, axles and final drives, transmissions, hydraulic pumps, valves, motors, cylinders, and frame structures, as well as attachments, cabs, and accessories. It has contracts with municipalities to maintain their road equipment, as well as equipment located in landfills and other sites. The company is a dealer for construction equipment and sells new, used, and reconditioned OEM and OEM equivalent replacement parts. It serves construction, utility, drilling, mining, aerospace, maritime, and agricultural industries. The company is based in Bartow, Florida. As of June 8, 2016, International Machine and Welding, Inc. operates as a subsidiary of Mid-State Machine &amp; Fabricating Corp.</v>
      </c>
      <c r="F248" s="1">
        <f>SUMIFS('Input - target event report'!H:H,'Input - target event report'!B:B,B248,'Input - target event report'!D:D, "Private Investment")</f>
        <v>0</v>
      </c>
      <c r="G248" s="6" t="str">
        <f>IF(I248&lt;2, "N/A", (_xlfn.MAXIFS('Input - target event report'!E:E,'Input - target event report'!B:B,B:B,'Input - target event report'!D:D,"Private Investment")-_xlfn.MINIFS('Input - target event report'!E:E,'Input - target event report'!B:B,B:B,'Input - target event report'!D:D,"Private Investment"))/(I248-1))</f>
        <v>N/A</v>
      </c>
      <c r="H248" s="5" t="str">
        <f ca="1">IF(_xlfn.MAXIFS('Input - target event report'!E:E,'Input - target event report'!B:B,B:B,'Input - target event report'!D:D,"Private Investment") = 0, "N/A", TODAY() - _xlfn.MAXIFS('Input - target event report'!E:E,'Input - target event report'!B:B,B:B,'Input - target event report'!D:D,"Private Investment"))</f>
        <v>N/A</v>
      </c>
      <c r="I248" s="6">
        <f>COUNTIFS('Input - target event report'!B:B,B248,'Input - target event report'!D:D, "Private Investment")</f>
        <v>0</v>
      </c>
      <c r="J248">
        <f>INDEX('Input - companies list'!$1:$10000,MATCH(B248,'Input - companies list'!B:B,0),MATCH("Flow",'Input - companies list'!$1:$1,0 ))</f>
        <v>2.3789688229376698E-3</v>
      </c>
      <c r="K248">
        <f>INDEX('Input - companies list'!$1:$10000,MATCH(B248,'Input - companies list'!B:B,0),MATCH("Inter-Cluster Connectivity",'Input - companies list'!$1:$1,0 ))</f>
        <v>9.0909090909090898E-2</v>
      </c>
      <c r="L248" s="11">
        <f t="shared" si="25"/>
        <v>0</v>
      </c>
      <c r="M248" s="11">
        <f t="shared" si="26"/>
        <v>0</v>
      </c>
      <c r="N248" s="11">
        <f t="shared" ca="1" si="27"/>
        <v>0</v>
      </c>
      <c r="O248" s="11">
        <f t="shared" si="28"/>
        <v>0</v>
      </c>
      <c r="P248" s="11">
        <f t="shared" si="29"/>
        <v>0.13100000000000001</v>
      </c>
      <c r="Q248" s="11">
        <f t="shared" si="30"/>
        <v>0.63500000000000001</v>
      </c>
      <c r="R248" s="11">
        <f t="shared" ca="1" si="31"/>
        <v>7.6600000000000001E-2</v>
      </c>
    </row>
    <row r="249" spans="1:18" x14ac:dyDescent="0.2">
      <c r="A249" s="14">
        <f t="shared" ca="1" si="24"/>
        <v>337</v>
      </c>
      <c r="B249" t="s">
        <v>102</v>
      </c>
      <c r="C249" t="str">
        <f>VLOOKUP(B249,'Input - companies list'!B:L,2,FALSE)</f>
        <v>Nidec Avtron Automation Corporation</v>
      </c>
      <c r="D249" t="str">
        <f>VLOOKUP(B249,'Input - companies list'!B:L,11,FALSE)</f>
        <v>Remote Monitoring</v>
      </c>
      <c r="E249" t="str">
        <f>VLOOKUP(B249,'Input - companies list'!B:E,4,FALSE)</f>
        <v>Nidec Avtron Automation Corporation designs and manufactures drive systems, automation solutions, and diagnostic software. It offers motor-generator set controls, regenerative power systems, engineered and standard control panels, programmable logic controllers, human machine interfaces, and diagnostic systems for various types of cranes; and AC, DC, and SR drive systems. The company also provides electrical upgrades, including digital drive systems, diagnostic monitoring systems, and encoders for the surface and underground mining market; automations systems for the marine industry, including propulsion, dredging, and winch applications; and steel, aluminum, and nonferrous automation solutions. In addition, it offers light mill, mill, heavy mill duty, severe duty mill, and hazardous duty encoders; and OEM modules. Further, the company provides various services that include startup and commissioning, remote machine monitoring, training, Internet storage of documentation, project and automation engineering, application engineering, system integration, and engineering studies. It serves clients in cranes, pulp/paper, mining, metals, marine, oil and gas, and windpower sectors. The companyÂ’s products are available through a network of representatives and distributors in the United States and internationally. Nidec Avtron Automation Corporation was formerly known as Avtron Industrial Automation, Inc. and changed its name to Nidec Avtron Automation Corporation in October 2012. The company was founded in 1953 and is based in Independence, Ohio. Nidec Avtron Automation Corporation operates as a subsidiary of Nidec Corporation.</v>
      </c>
      <c r="F249" s="1">
        <f>SUMIFS('Input - target event report'!H:H,'Input - target event report'!B:B,B249,'Input - target event report'!D:D, "Private Investment")</f>
        <v>0</v>
      </c>
      <c r="G249" s="6" t="str">
        <f>IF(I249&lt;2, "N/A", (_xlfn.MAXIFS('Input - target event report'!E:E,'Input - target event report'!B:B,B:B,'Input - target event report'!D:D,"Private Investment")-_xlfn.MINIFS('Input - target event report'!E:E,'Input - target event report'!B:B,B:B,'Input - target event report'!D:D,"Private Investment"))/(I249-1))</f>
        <v>N/A</v>
      </c>
      <c r="H249" s="5" t="str">
        <f ca="1">IF(_xlfn.MAXIFS('Input - target event report'!E:E,'Input - target event report'!B:B,B:B,'Input - target event report'!D:D,"Private Investment") = 0, "N/A", TODAY() - _xlfn.MAXIFS('Input - target event report'!E:E,'Input - target event report'!B:B,B:B,'Input - target event report'!D:D,"Private Investment"))</f>
        <v>N/A</v>
      </c>
      <c r="I249" s="6">
        <f>COUNTIFS('Input - target event report'!B:B,B249,'Input - target event report'!D:D, "Private Investment")</f>
        <v>0</v>
      </c>
      <c r="J249">
        <f>INDEX('Input - companies list'!$1:$10000,MATCH(B249,'Input - companies list'!B:B,0),MATCH("Flow",'Input - companies list'!$1:$1,0 ))</f>
        <v>9.978367089378791E-4</v>
      </c>
      <c r="K249">
        <f>INDEX('Input - companies list'!$1:$10000,MATCH(B249,'Input - companies list'!B:B,0),MATCH("Inter-Cluster Connectivity",'Input - companies list'!$1:$1,0 ))</f>
        <v>0</v>
      </c>
      <c r="L249" s="11">
        <f t="shared" si="25"/>
        <v>0</v>
      </c>
      <c r="M249" s="11">
        <f t="shared" si="26"/>
        <v>0</v>
      </c>
      <c r="N249" s="11">
        <f t="shared" ca="1" si="27"/>
        <v>0</v>
      </c>
      <c r="O249" s="11">
        <f t="shared" si="28"/>
        <v>0</v>
      </c>
      <c r="P249" s="11">
        <f t="shared" si="29"/>
        <v>0.76700000000000002</v>
      </c>
      <c r="Q249" s="11">
        <f t="shared" si="30"/>
        <v>0</v>
      </c>
      <c r="R249" s="11">
        <f t="shared" ca="1" si="31"/>
        <v>7.6700000000000004E-2</v>
      </c>
    </row>
    <row r="250" spans="1:18" x14ac:dyDescent="0.2">
      <c r="A250" s="14">
        <f t="shared" ca="1" si="24"/>
        <v>336</v>
      </c>
      <c r="B250" t="s">
        <v>3159</v>
      </c>
      <c r="C250" t="str">
        <f>VLOOKUP(B250,'Input - companies list'!B:L,2,FALSE)</f>
        <v>Rolcon Engineering Company Limited</v>
      </c>
      <c r="D250" t="str">
        <f>VLOOKUP(B250,'Input - companies list'!B:L,11,FALSE)</f>
        <v xml:space="preserve">Bearing, Gears, Componentry </v>
      </c>
      <c r="E250" t="str">
        <f>VLOOKUP(B250,'Input - companies list'!B:E,4,FALSE)</f>
        <v>Rolcon Engineering Company Limited manufactures and sells industrial chains and sprocket wheels. It offers precision industrial transmission chains; and conveyor, elevator, and special purpose chains, as well as related sprockets. The company provides its products for steel, fertilizer, and cement plants; chemical, mining, and sugar industries; and OEMs. It sells its products under the ROL-KOBO brand name through a network of distributors, as well as sales outlets in India. The company also exports its products to Germany, Canada, Thailand, the United Arab Emirates, Bangladesh, Kenya, and Indonesia. Rolcon Engineering Company Limited was incorporated in 1961 and is based in Vithal Udyognagar, India.</v>
      </c>
      <c r="F250" s="1">
        <f>SUMIFS('Input - target event report'!H:H,'Input - target event report'!B:B,B250,'Input - target event report'!D:D, "Private Investment")</f>
        <v>0</v>
      </c>
      <c r="G250" s="6" t="str">
        <f>IF(I250&lt;2, "N/A", (_xlfn.MAXIFS('Input - target event report'!E:E,'Input - target event report'!B:B,B:B,'Input - target event report'!D:D,"Private Investment")-_xlfn.MINIFS('Input - target event report'!E:E,'Input - target event report'!B:B,B:B,'Input - target event report'!D:D,"Private Investment"))/(I250-1))</f>
        <v>N/A</v>
      </c>
      <c r="H250" s="5" t="str">
        <f ca="1">IF(_xlfn.MAXIFS('Input - target event report'!E:E,'Input - target event report'!B:B,B:B,'Input - target event report'!D:D,"Private Investment") = 0, "N/A", TODAY() - _xlfn.MAXIFS('Input - target event report'!E:E,'Input - target event report'!B:B,B:B,'Input - target event report'!D:D,"Private Investment"))</f>
        <v>N/A</v>
      </c>
      <c r="I250" s="6">
        <f>COUNTIFS('Input - target event report'!B:B,B250,'Input - target event report'!D:D, "Private Investment")</f>
        <v>0</v>
      </c>
      <c r="J250">
        <f>INDEX('Input - companies list'!$1:$10000,MATCH(B250,'Input - companies list'!B:B,0),MATCH("Flow",'Input - companies list'!$1:$1,0 ))</f>
        <v>9.91576809116729E-4</v>
      </c>
      <c r="K250">
        <f>INDEX('Input - companies list'!$1:$10000,MATCH(B250,'Input - companies list'!B:B,0),MATCH("Inter-Cluster Connectivity",'Input - companies list'!$1:$1,0 ))</f>
        <v>0</v>
      </c>
      <c r="L250" s="11">
        <f t="shared" si="25"/>
        <v>0</v>
      </c>
      <c r="M250" s="11">
        <f t="shared" si="26"/>
        <v>0</v>
      </c>
      <c r="N250" s="11">
        <f t="shared" ca="1" si="27"/>
        <v>0</v>
      </c>
      <c r="O250" s="11">
        <f t="shared" si="28"/>
        <v>0</v>
      </c>
      <c r="P250" s="11">
        <f t="shared" si="29"/>
        <v>0.76900000000000002</v>
      </c>
      <c r="Q250" s="11">
        <f t="shared" si="30"/>
        <v>0</v>
      </c>
      <c r="R250" s="11">
        <f t="shared" ca="1" si="31"/>
        <v>7.690000000000001E-2</v>
      </c>
    </row>
    <row r="251" spans="1:18" x14ac:dyDescent="0.2">
      <c r="A251" s="14">
        <f t="shared" ca="1" si="24"/>
        <v>335</v>
      </c>
      <c r="B251" t="s">
        <v>4049</v>
      </c>
      <c r="C251" t="str">
        <f>VLOOKUP(B251,'Input - companies list'!B:L,2,FALSE)</f>
        <v>Spectro Scientific</v>
      </c>
      <c r="D251" t="str">
        <f>VLOOKUP(B251,'Input - companies list'!B:L,11,FALSE)</f>
        <v>Remote Monitoring</v>
      </c>
      <c r="E251" t="str">
        <f>VLOOKUP(B251,'Input - companies list'!B:E,4,FALSE)</f>
        <v>A Chelmsford, Mass.-based provider of analytical tools and software for industrial fluids analysis. Spectro Scientific, an ISO 9001:2008 company, specializes in analytical tools and software for machine condition monitoring. The company is one of the largest suppliers of oil, fuel and fluid analysis instruments to industry and the military worldwide. Industry clients include petrochemical, mining, marine and power generation companies as well as commercial testing laboratories. Spectro Scientificâ€™s extensive product offerings include spectrometers for wear metal analysis, lubricant degradation and contamination analyzers, particle analysis instruments and complete turnkey systems for oil or fuel analysis laboratories, all managed by its SpectroTrack software platform.</v>
      </c>
      <c r="F251" s="1">
        <f>SUMIFS('Input - target event report'!H:H,'Input - target event report'!B:B,B251,'Input - target event report'!D:D, "Private Investment")</f>
        <v>0</v>
      </c>
      <c r="G251" s="6" t="str">
        <f>IF(I251&lt;2, "N/A", (_xlfn.MAXIFS('Input - target event report'!E:E,'Input - target event report'!B:B,B:B,'Input - target event report'!D:D,"Private Investment")-_xlfn.MINIFS('Input - target event report'!E:E,'Input - target event report'!B:B,B:B,'Input - target event report'!D:D,"Private Investment"))/(I251-1))</f>
        <v>N/A</v>
      </c>
      <c r="H251" s="5" t="str">
        <f ca="1">IF(_xlfn.MAXIFS('Input - target event report'!E:E,'Input - target event report'!B:B,B:B,'Input - target event report'!D:D,"Private Investment") = 0, "N/A", TODAY() - _xlfn.MAXIFS('Input - target event report'!E:E,'Input - target event report'!B:B,B:B,'Input - target event report'!D:D,"Private Investment"))</f>
        <v>N/A</v>
      </c>
      <c r="I251" s="6">
        <f>COUNTIFS('Input - target event report'!B:B,B251,'Input - target event report'!D:D, "Private Investment")</f>
        <v>0</v>
      </c>
      <c r="J251">
        <f>INDEX('Input - companies list'!$1:$10000,MATCH(B251,'Input - companies list'!B:B,0),MATCH("Flow",'Input - companies list'!$1:$1,0 ))</f>
        <v>9.821025404695169E-4</v>
      </c>
      <c r="K251">
        <f>INDEX('Input - companies list'!$1:$10000,MATCH(B251,'Input - companies list'!B:B,0),MATCH("Inter-Cluster Connectivity",'Input - companies list'!$1:$1,0 ))</f>
        <v>0</v>
      </c>
      <c r="L251" s="11">
        <f t="shared" si="25"/>
        <v>0</v>
      </c>
      <c r="M251" s="11">
        <f t="shared" si="26"/>
        <v>0</v>
      </c>
      <c r="N251" s="11">
        <f t="shared" ca="1" si="27"/>
        <v>0</v>
      </c>
      <c r="O251" s="11">
        <f t="shared" si="28"/>
        <v>0</v>
      </c>
      <c r="P251" s="11">
        <f t="shared" si="29"/>
        <v>0.77700000000000002</v>
      </c>
      <c r="Q251" s="11">
        <f t="shared" si="30"/>
        <v>0</v>
      </c>
      <c r="R251" s="11">
        <f t="shared" ca="1" si="31"/>
        <v>7.7700000000000005E-2</v>
      </c>
    </row>
    <row r="252" spans="1:18" x14ac:dyDescent="0.2">
      <c r="A252" s="14">
        <f t="shared" ca="1" si="24"/>
        <v>334</v>
      </c>
      <c r="B252" t="s">
        <v>2478</v>
      </c>
      <c r="C252" t="str">
        <f>VLOOKUP(B252,'Input - companies list'!B:L,2,FALSE)</f>
        <v>Best &amp; Crompton Engineering Ltd.</v>
      </c>
      <c r="D252" t="str">
        <f>VLOOKUP(B252,'Input - companies list'!B:L,11,FALSE)</f>
        <v>Castings</v>
      </c>
      <c r="E252" t="str">
        <f>VLOOKUP(B252,'Input - companies list'!B:E,4,FALSE)</f>
        <v>Best &amp; Crompton Engg. Limited manufactures and sells industrial pumps and castings for industrial and automobile applications in India. The company offers split case, multi stage, non-clog, marine, end suction, BCP, slurry, top, and vertical pumps used in power, irrigation, water supply, marine, sea water, waste water, steel, refining, mining, pulp and paper, sewage, sugar, heating, firefighting, booster, air conditioning, chemical, and reverse osmosis applications. It also provides castings comprising ferrous machine moulds for automotive, agriculture and irrigation, and power applications, as well as for concrete mixers and machine components; ferrous hand moulds for cement and press, and power applications, as well as for pumps; and non-ferrous products. In addition, the company offers plugs and sockets, interlocked switch sockets, and fully interlocked switch sockets. Further, it provides electrical machines, such as beacon train lighting equipment for conventional and air conditioned coaches; and rectifier regulator units, which rectify the AC voltage to DC voltage. Best &amp; Crompton Engg. Limited also exports its products. The company was formerly known as Best &amp; Co. Ltd. and changed its name to Best &amp; Crompton Engg. Limited in June 1975. The company was founded in 1879 and is based in Chennai, India. Best &amp; Crompton Engg. Limited is a subsidiary of Indo Asian Holdings Limited.</v>
      </c>
      <c r="F252" s="1">
        <f>SUMIFS('Input - target event report'!H:H,'Input - target event report'!B:B,B252,'Input - target event report'!D:D, "Private Investment")</f>
        <v>0</v>
      </c>
      <c r="G252" s="6" t="str">
        <f>IF(I252&lt;2, "N/A", (_xlfn.MAXIFS('Input - target event report'!E:E,'Input - target event report'!B:B,B:B,'Input - target event report'!D:D,"Private Investment")-_xlfn.MINIFS('Input - target event report'!E:E,'Input - target event report'!B:B,B:B,'Input - target event report'!D:D,"Private Investment"))/(I252-1))</f>
        <v>N/A</v>
      </c>
      <c r="H252" s="5" t="str">
        <f ca="1">IF(_xlfn.MAXIFS('Input - target event report'!E:E,'Input - target event report'!B:B,B:B,'Input - target event report'!D:D,"Private Investment") = 0, "N/A", TODAY() - _xlfn.MAXIFS('Input - target event report'!E:E,'Input - target event report'!B:B,B:B,'Input - target event report'!D:D,"Private Investment"))</f>
        <v>N/A</v>
      </c>
      <c r="I252" s="6">
        <f>COUNTIFS('Input - target event report'!B:B,B252,'Input - target event report'!D:D, "Private Investment")</f>
        <v>0</v>
      </c>
      <c r="J252">
        <f>INDEX('Input - companies list'!$1:$10000,MATCH(B252,'Input - companies list'!B:B,0),MATCH("Flow",'Input - companies list'!$1:$1,0 ))</f>
        <v>9.7862075284691689E-4</v>
      </c>
      <c r="K252">
        <f>INDEX('Input - companies list'!$1:$10000,MATCH(B252,'Input - companies list'!B:B,0),MATCH("Inter-Cluster Connectivity",'Input - companies list'!$1:$1,0 ))</f>
        <v>0</v>
      </c>
      <c r="L252" s="11">
        <f t="shared" si="25"/>
        <v>0</v>
      </c>
      <c r="M252" s="11">
        <f t="shared" si="26"/>
        <v>0</v>
      </c>
      <c r="N252" s="11">
        <f t="shared" ca="1" si="27"/>
        <v>0</v>
      </c>
      <c r="O252" s="11">
        <f t="shared" si="28"/>
        <v>0</v>
      </c>
      <c r="P252" s="11">
        <f t="shared" si="29"/>
        <v>0.78100000000000003</v>
      </c>
      <c r="Q252" s="11">
        <f t="shared" si="30"/>
        <v>0</v>
      </c>
      <c r="R252" s="11">
        <f t="shared" ca="1" si="31"/>
        <v>7.8100000000000003E-2</v>
      </c>
    </row>
    <row r="253" spans="1:18" x14ac:dyDescent="0.2">
      <c r="A253" s="14">
        <f t="shared" ca="1" si="24"/>
        <v>333</v>
      </c>
      <c r="B253" t="s">
        <v>4455</v>
      </c>
      <c r="C253" t="str">
        <f>VLOOKUP(B253,'Input - companies list'!B:L,2,FALSE)</f>
        <v>GWARANT Grupa Kapitalowa S.A.</v>
      </c>
      <c r="D253" t="str">
        <f>VLOOKUP(B253,'Input - companies list'!B:L,11,FALSE)</f>
        <v>Castings</v>
      </c>
      <c r="E253" t="str">
        <f>VLOOKUP(B253,'Input - companies list'!B:E,4,FALSE)</f>
        <v>GWARANT Grupa Kapitalowa S.A., through its subsidiaries, is engaged in steel constructions, castings, industrial installations and fittings, and automotive parts manufacturing businesses. It offers castings using various grades of steel and cast iron; high precision castings for industries that manufacture precision products; gear wheels, braking system brackets, joint flanges, brake levers, and injector clamps for automotive companies; and forgings to companies operating in power engineering and mining, machine industry, and agricultural and food industry sectors. The company also provides industrial fittings that are used in power engineering and heat engineering, chemical industry and coke chemistry, oil refining industry, metallurgical industry, cellulose and paper industry, mining, and shipbuilding; gate valves; high quality flanges; and building structures for industrial buildings and other facilities, masts, towers, chimneys, tanks, silos, and industrial system equipment. In addition, it offers frames for construction equipment, load-carrying bodies, tanks, crusher frames, sand separators, containers for producing bituminous masses, rolling mill equipment, roller tables, loading and unloading equipment, lifting equipment used in the railway industry, steel mill equipment, sliding gates for ladles, charging baskets, and pouring ladles; wheels for gantry cranes, jib cranes, cars, etc.; and a range of machine parts, assemblies, and subassemblies for various industry sectors. Further, the company provides process lines and equipment that include painting lines, zinc coating lines and automatic equipment, drying plants, sewage treatment plants, CNC machine tools, and generating sets; and safes, strongboxes, and electrical boxes. Furthermore, it offers engines that are used in the automotive industry; and hot dip zinc coating, treatment, welding, and machines and equipment repairs services. The company was founded in 1994 and is headquartered in Katowice, Poland.</v>
      </c>
      <c r="F253" s="1">
        <f>SUMIFS('Input - target event report'!H:H,'Input - target event report'!B:B,B253,'Input - target event report'!D:D, "Private Investment")</f>
        <v>0</v>
      </c>
      <c r="G253" s="6" t="str">
        <f>IF(I253&lt;2, "N/A", (_xlfn.MAXIFS('Input - target event report'!E:E,'Input - target event report'!B:B,B:B,'Input - target event report'!D:D,"Private Investment")-_xlfn.MINIFS('Input - target event report'!E:E,'Input - target event report'!B:B,B:B,'Input - target event report'!D:D,"Private Investment"))/(I253-1))</f>
        <v>N/A</v>
      </c>
      <c r="H253" s="5" t="str">
        <f ca="1">IF(_xlfn.MAXIFS('Input - target event report'!E:E,'Input - target event report'!B:B,B:B,'Input - target event report'!D:D,"Private Investment") = 0, "N/A", TODAY() - _xlfn.MAXIFS('Input - target event report'!E:E,'Input - target event report'!B:B,B:B,'Input - target event report'!D:D,"Private Investment"))</f>
        <v>N/A</v>
      </c>
      <c r="I253" s="6">
        <f>COUNTIFS('Input - target event report'!B:B,B253,'Input - target event report'!D:D, "Private Investment")</f>
        <v>0</v>
      </c>
      <c r="J253">
        <f>INDEX('Input - companies list'!$1:$10000,MATCH(B253,'Input - companies list'!B:B,0),MATCH("Flow",'Input - companies list'!$1:$1,0 ))</f>
        <v>9.6147489463161004E-4</v>
      </c>
      <c r="K253">
        <f>INDEX('Input - companies list'!$1:$10000,MATCH(B253,'Input - companies list'!B:B,0),MATCH("Inter-Cluster Connectivity",'Input - companies list'!$1:$1,0 ))</f>
        <v>0</v>
      </c>
      <c r="L253" s="11">
        <f t="shared" si="25"/>
        <v>0</v>
      </c>
      <c r="M253" s="11">
        <f t="shared" si="26"/>
        <v>0</v>
      </c>
      <c r="N253" s="11">
        <f t="shared" ca="1" si="27"/>
        <v>0</v>
      </c>
      <c r="O253" s="11">
        <f t="shared" si="28"/>
        <v>0</v>
      </c>
      <c r="P253" s="11">
        <f t="shared" si="29"/>
        <v>0.78400000000000003</v>
      </c>
      <c r="Q253" s="11">
        <f t="shared" si="30"/>
        <v>0</v>
      </c>
      <c r="R253" s="11">
        <f t="shared" ca="1" si="31"/>
        <v>7.8400000000000011E-2</v>
      </c>
    </row>
    <row r="254" spans="1:18" x14ac:dyDescent="0.2">
      <c r="A254" s="14">
        <f t="shared" ca="1" si="24"/>
        <v>332</v>
      </c>
      <c r="B254" t="s">
        <v>1588</v>
      </c>
      <c r="C254" t="str">
        <f>VLOOKUP(B254,'Input - companies list'!B:L,2,FALSE)</f>
        <v>Scintrex Limited</v>
      </c>
      <c r="D254" t="str">
        <f>VLOOKUP(B254,'Input - companies list'!B:L,11,FALSE)</f>
        <v>Geological Surveying, Remote Sensing</v>
      </c>
      <c r="E254" t="str">
        <f>VLOOKUP(B254,'Input - companies list'!B:E,4,FALSE)</f>
        <v>Scintrex Limited develops and manufactures geophysical instrumentation products. Its products include gravity meters, absolute gravimeters, cesium magnetometers, proton magnetic systems, time domain induced polarization and resistivity receivers, transmitters, resistivity systems, VLF systems, multi-channel gamma ray spectrometers and sensors, GPS and DGPS navigation systems and displays, data acquisition systems, ancillary equipment, and multi-supplier affiliation systems. The company also provides services such as hardware and software system designing and integration, system operation and maintenance training, data processing training, equipment rentals, and flight testing, as well as aircraft, boat, and moving vehicle installations and approvals. Its products are used in mineral and petroleum exploration, reconnaissance geological mapping, environmental monitoring and assessments, GPS and DGPS navigation and flight planning, pipeline detection, detection of radioactive materials, remote sensing, archaeological and search, airborne data acquisition, mobile and marine data acquisition, engineering, scientific, and industrial applications. Scintrex Limited was formerly known as E.J. Sharpe Instruments of Canada Ltd. and changed its name in January 1967. The company was founded in 1961 and is based in Concord, Canada. Scintrex Limited operates as a subsidiary of LaCoste &amp; Romberg-Scintrex, Inc.</v>
      </c>
      <c r="F254" s="1">
        <f>SUMIFS('Input - target event report'!H:H,'Input - target event report'!B:B,B254,'Input - target event report'!D:D, "Private Investment")</f>
        <v>0</v>
      </c>
      <c r="G254" s="6" t="str">
        <f>IF(I254&lt;2, "N/A", (_xlfn.MAXIFS('Input - target event report'!E:E,'Input - target event report'!B:B,B:B,'Input - target event report'!D:D,"Private Investment")-_xlfn.MINIFS('Input - target event report'!E:E,'Input - target event report'!B:B,B:B,'Input - target event report'!D:D,"Private Investment"))/(I254-1))</f>
        <v>N/A</v>
      </c>
      <c r="H254" s="5" t="str">
        <f ca="1">IF(_xlfn.MAXIFS('Input - target event report'!E:E,'Input - target event report'!B:B,B:B,'Input - target event report'!D:D,"Private Investment") = 0, "N/A", TODAY() - _xlfn.MAXIFS('Input - target event report'!E:E,'Input - target event report'!B:B,B:B,'Input - target event report'!D:D,"Private Investment"))</f>
        <v>N/A</v>
      </c>
      <c r="I254" s="6">
        <f>COUNTIFS('Input - target event report'!B:B,B254,'Input - target event report'!D:D, "Private Investment")</f>
        <v>0</v>
      </c>
      <c r="J254">
        <f>INDEX('Input - companies list'!$1:$10000,MATCH(B254,'Input - companies list'!B:B,0),MATCH("Flow",'Input - companies list'!$1:$1,0 ))</f>
        <v>8.4917375023110895E-4</v>
      </c>
      <c r="K254">
        <f>INDEX('Input - companies list'!$1:$10000,MATCH(B254,'Input - companies list'!B:B,0),MATCH("Inter-Cluster Connectivity",'Input - companies list'!$1:$1,0 ))</f>
        <v>0</v>
      </c>
      <c r="L254" s="11">
        <f t="shared" si="25"/>
        <v>0</v>
      </c>
      <c r="M254" s="11">
        <f t="shared" si="26"/>
        <v>0</v>
      </c>
      <c r="N254" s="11">
        <f t="shared" ca="1" si="27"/>
        <v>0</v>
      </c>
      <c r="O254" s="11">
        <f t="shared" si="28"/>
        <v>0</v>
      </c>
      <c r="P254" s="11">
        <f t="shared" si="29"/>
        <v>0.78900000000000003</v>
      </c>
      <c r="Q254" s="11">
        <f t="shared" si="30"/>
        <v>0</v>
      </c>
      <c r="R254" s="11">
        <f t="shared" ca="1" si="31"/>
        <v>7.8900000000000012E-2</v>
      </c>
    </row>
    <row r="255" spans="1:18" x14ac:dyDescent="0.2">
      <c r="A255" s="14">
        <f t="shared" ca="1" si="24"/>
        <v>331</v>
      </c>
      <c r="B255" t="s">
        <v>1273</v>
      </c>
      <c r="C255" t="str">
        <f>VLOOKUP(B255,'Input - companies list'!B:L,2,FALSE)</f>
        <v>Drone USA, Inc.</v>
      </c>
      <c r="D255" t="str">
        <f>VLOOKUP(B255,'Input - companies list'!B:L,11,FALSE)</f>
        <v>Aerial Surveying, Drones</v>
      </c>
      <c r="E255" t="str">
        <f>VLOOKUP(B255,'Input - companies list'!B:E,4,FALSE)</f>
        <v>Drone USA, Inc., together with its subsidiaries, operates as a diversified gold, mineral, and rock mining company. Its projects include the Yellow Jacket Mine, which covers approximately 160 acres located in Moapa, Nevada; and the Blue Jacket Mine covering approximately 70 acres located in Nelson, Nevada with gold and silver claims. It also operates the Legacy Rock Calcium Mine, a calcium carbonate project; and engages in extracting, processing, and selling decorative landscaping rock in the Greater Las Vegas area. The company was formerly known as Texas Wyoming Drilling, Inc. Drone USA, Inc. is headquartered in New York, New York.</v>
      </c>
      <c r="F255" s="1">
        <f>SUMIFS('Input - target event report'!H:H,'Input - target event report'!B:B,B255,'Input - target event report'!D:D, "Private Investment")</f>
        <v>0</v>
      </c>
      <c r="G255" s="6" t="str">
        <f>IF(I255&lt;2, "N/A", (_xlfn.MAXIFS('Input - target event report'!E:E,'Input - target event report'!B:B,B:B,'Input - target event report'!D:D,"Private Investment")-_xlfn.MINIFS('Input - target event report'!E:E,'Input - target event report'!B:B,B:B,'Input - target event report'!D:D,"Private Investment"))/(I255-1))</f>
        <v>N/A</v>
      </c>
      <c r="H255" s="5" t="str">
        <f ca="1">IF(_xlfn.MAXIFS('Input - target event report'!E:E,'Input - target event report'!B:B,B:B,'Input - target event report'!D:D,"Private Investment") = 0, "N/A", TODAY() - _xlfn.MAXIFS('Input - target event report'!E:E,'Input - target event report'!B:B,B:B,'Input - target event report'!D:D,"Private Investment"))</f>
        <v>N/A</v>
      </c>
      <c r="I255" s="6">
        <f>COUNTIFS('Input - target event report'!B:B,B255,'Input - target event report'!D:D, "Private Investment")</f>
        <v>0</v>
      </c>
      <c r="J255">
        <f>INDEX('Input - companies list'!$1:$10000,MATCH(B255,'Input - companies list'!B:B,0),MATCH("Flow",'Input - companies list'!$1:$1,0 ))</f>
        <v>8.3858292787867899E-4</v>
      </c>
      <c r="K255">
        <f>INDEX('Input - companies list'!$1:$10000,MATCH(B255,'Input - companies list'!B:B,0),MATCH("Inter-Cluster Connectivity",'Input - companies list'!$1:$1,0 ))</f>
        <v>0</v>
      </c>
      <c r="L255" s="11">
        <f t="shared" si="25"/>
        <v>0</v>
      </c>
      <c r="M255" s="11">
        <f t="shared" si="26"/>
        <v>0</v>
      </c>
      <c r="N255" s="11">
        <f t="shared" ca="1" si="27"/>
        <v>0</v>
      </c>
      <c r="O255" s="11">
        <f t="shared" si="28"/>
        <v>0</v>
      </c>
      <c r="P255" s="11">
        <f t="shared" si="29"/>
        <v>0.79300000000000004</v>
      </c>
      <c r="Q255" s="11">
        <f t="shared" si="30"/>
        <v>0</v>
      </c>
      <c r="R255" s="11">
        <f t="shared" ca="1" si="31"/>
        <v>7.9300000000000009E-2</v>
      </c>
    </row>
    <row r="256" spans="1:18" x14ac:dyDescent="0.2">
      <c r="A256" s="14">
        <f t="shared" ca="1" si="24"/>
        <v>330</v>
      </c>
      <c r="B256" t="s">
        <v>3967</v>
      </c>
      <c r="C256" t="str">
        <f>VLOOKUP(B256,'Input - companies list'!B:L,2,FALSE)</f>
        <v>BURKHARDT+WEBER Fertigungssysteme GmbH</v>
      </c>
      <c r="D256" t="str">
        <f>VLOOKUP(B256,'Input - companies list'!B:L,11,FALSE)</f>
        <v xml:space="preserve">Bearing, Gears, Componentry </v>
      </c>
      <c r="E256" t="str">
        <f>VLOOKUP(B256,'Input - companies list'!B:E,4,FALSE)</f>
        <v>BURKHARDT+WEBER Fertigungssysteme GmbH manufactures high-precision machine tools. It offers machine beds and columns, main spindles, machine tables, tool magazines, pallet systems, fixtures, control cabinets, hydraulic units, and special tools. The company serves general engineering, driving technology, printing/paper/packaging, power generation, wood/plastic, hydraulics/compressors, engines and systems, commercial vehicles, rolling mills and mining, and machine tool industries worldwide. The company was founded in 1888 and is based in Reutlingen, Germany. As of January 31, 2012, BURKHARDT+WEBER Fertigungssysteme GmbH operates as a subsidiary of Romi Europa GmbH.</v>
      </c>
      <c r="F256" s="1">
        <f>SUMIFS('Input - target event report'!H:H,'Input - target event report'!B:B,B256,'Input - target event report'!D:D, "Private Investment")</f>
        <v>0</v>
      </c>
      <c r="G256" s="6" t="str">
        <f>IF(I256&lt;2, "N/A", (_xlfn.MAXIFS('Input - target event report'!E:E,'Input - target event report'!B:B,B:B,'Input - target event report'!D:D,"Private Investment")-_xlfn.MINIFS('Input - target event report'!E:E,'Input - target event report'!B:B,B:B,'Input - target event report'!D:D,"Private Investment"))/(I256-1))</f>
        <v>N/A</v>
      </c>
      <c r="H256" s="5" t="str">
        <f ca="1">IF(_xlfn.MAXIFS('Input - target event report'!E:E,'Input - target event report'!B:B,B:B,'Input - target event report'!D:D,"Private Investment") = 0, "N/A", TODAY() - _xlfn.MAXIFS('Input - target event report'!E:E,'Input - target event report'!B:B,B:B,'Input - target event report'!D:D,"Private Investment"))</f>
        <v>N/A</v>
      </c>
      <c r="I256" s="6">
        <f>COUNTIFS('Input - target event report'!B:B,B256,'Input - target event report'!D:D, "Private Investment")</f>
        <v>0</v>
      </c>
      <c r="J256">
        <f>INDEX('Input - companies list'!$1:$10000,MATCH(B256,'Input - companies list'!B:B,0),MATCH("Flow",'Input - companies list'!$1:$1,0 ))</f>
        <v>8.3255606822214704E-4</v>
      </c>
      <c r="K256">
        <f>INDEX('Input - companies list'!$1:$10000,MATCH(B256,'Input - companies list'!B:B,0),MATCH("Inter-Cluster Connectivity",'Input - companies list'!$1:$1,0 ))</f>
        <v>0</v>
      </c>
      <c r="L256" s="11">
        <f t="shared" si="25"/>
        <v>0</v>
      </c>
      <c r="M256" s="11">
        <f t="shared" si="26"/>
        <v>0</v>
      </c>
      <c r="N256" s="11">
        <f t="shared" ca="1" si="27"/>
        <v>0</v>
      </c>
      <c r="O256" s="11">
        <f t="shared" si="28"/>
        <v>0</v>
      </c>
      <c r="P256" s="11">
        <f t="shared" si="29"/>
        <v>0.79800000000000004</v>
      </c>
      <c r="Q256" s="11">
        <f t="shared" si="30"/>
        <v>0</v>
      </c>
      <c r="R256" s="11">
        <f t="shared" ca="1" si="31"/>
        <v>7.980000000000001E-2</v>
      </c>
    </row>
    <row r="257" spans="1:18" x14ac:dyDescent="0.2">
      <c r="A257" s="14">
        <f t="shared" ca="1" si="24"/>
        <v>329</v>
      </c>
      <c r="B257" t="s">
        <v>2004</v>
      </c>
      <c r="C257" t="str">
        <f>VLOOKUP(B257,'Input - companies list'!B:L,2,FALSE)</f>
        <v>Mineral Fabrication &amp; Machine Company, Inc.</v>
      </c>
      <c r="D257" t="str">
        <f>VLOOKUP(B257,'Input - companies list'!B:L,11,FALSE)</f>
        <v>Mining Ops &amp; Analytics</v>
      </c>
      <c r="E257" t="str">
        <f>VLOOKUP(B257,'Input - companies list'!B:E,4,FALSE)</f>
        <v>Mineral Fabrication &amp; Machine Company, Inc., a general contractor, provides construction and fabrication services throughout the South, Midwest, and Northeast. It offers design-build, construction, general contracting, land development, and fabrication services; and machine parts and machine production services, including designed and fabricated machines for other companies. The company offers services for projects in power and energy, paper mills, food processing, charcoal, and chemical industries. Mineral Fabrication &amp; Machine Company, Inc. was founded in 1978 and is headquartered in Keyser, West Virginia.</v>
      </c>
      <c r="F257" s="1">
        <f>SUMIFS('Input - target event report'!H:H,'Input - target event report'!B:B,B257,'Input - target event report'!D:D, "Private Investment")</f>
        <v>0</v>
      </c>
      <c r="G257" s="6" t="str">
        <f>IF(I257&lt;2, "N/A", (_xlfn.MAXIFS('Input - target event report'!E:E,'Input - target event report'!B:B,B:B,'Input - target event report'!D:D,"Private Investment")-_xlfn.MINIFS('Input - target event report'!E:E,'Input - target event report'!B:B,B:B,'Input - target event report'!D:D,"Private Investment"))/(I257-1))</f>
        <v>N/A</v>
      </c>
      <c r="H257" s="5" t="str">
        <f ca="1">IF(_xlfn.MAXIFS('Input - target event report'!E:E,'Input - target event report'!B:B,B:B,'Input - target event report'!D:D,"Private Investment") = 0, "N/A", TODAY() - _xlfn.MAXIFS('Input - target event report'!E:E,'Input - target event report'!B:B,B:B,'Input - target event report'!D:D,"Private Investment"))</f>
        <v>N/A</v>
      </c>
      <c r="I257" s="6">
        <f>COUNTIFS('Input - target event report'!B:B,B257,'Input - target event report'!D:D, "Private Investment")</f>
        <v>0</v>
      </c>
      <c r="J257">
        <f>INDEX('Input - companies list'!$1:$10000,MATCH(B257,'Input - companies list'!B:B,0),MATCH("Flow",'Input - companies list'!$1:$1,0 ))</f>
        <v>8.2476857060840496E-4</v>
      </c>
      <c r="K257">
        <f>INDEX('Input - companies list'!$1:$10000,MATCH(B257,'Input - companies list'!B:B,0),MATCH("Inter-Cluster Connectivity",'Input - companies list'!$1:$1,0 ))</f>
        <v>0</v>
      </c>
      <c r="L257" s="11">
        <f t="shared" si="25"/>
        <v>0</v>
      </c>
      <c r="M257" s="11">
        <f t="shared" si="26"/>
        <v>0</v>
      </c>
      <c r="N257" s="11">
        <f t="shared" ca="1" si="27"/>
        <v>0</v>
      </c>
      <c r="O257" s="11">
        <f t="shared" si="28"/>
        <v>0</v>
      </c>
      <c r="P257" s="11">
        <f t="shared" si="29"/>
        <v>0.80299999999999994</v>
      </c>
      <c r="Q257" s="11">
        <f t="shared" si="30"/>
        <v>0</v>
      </c>
      <c r="R257" s="11">
        <f t="shared" ca="1" si="31"/>
        <v>8.0299999999999996E-2</v>
      </c>
    </row>
    <row r="258" spans="1:18" x14ac:dyDescent="0.2">
      <c r="A258" s="14">
        <f t="shared" ca="1" si="24"/>
        <v>328</v>
      </c>
      <c r="B258" t="s">
        <v>4098</v>
      </c>
      <c r="C258" t="str">
        <f>VLOOKUP(B258,'Input - companies list'!B:L,2,FALSE)</f>
        <v>Scientific Systems Company, Inc.</v>
      </c>
      <c r="D258" t="str">
        <f>VLOOKUP(B258,'Input - companies list'!B:L,11,FALSE)</f>
        <v>Autonomous Vehicles, Artificial Intelligence</v>
      </c>
      <c r="E258" t="str">
        <f>VLOOKUP(B258,'Input - companies list'!B:E,4,FALSE)</f>
        <v>Scientific Systems Company, Inc. develops and provides machine learning, big data analytics, artificial intelligence, and intelligent autonomy technologies. The company focuses on offering products and technologies that provide the intelligence for unmanned ground, air, and maritime vehicles to autonomously and collaboratively accomplish missions in difficult environments. It offers autonomous rendezvous systems and laser mapper sensors for ranging and bearing information; mine detection solutions for automatic mine detection; RF transmitter geo-locations solutions; air mobility autonomous routing systems; tomahawk cruise missile systems; autonomous route planning systems; execution framework solutions; multi-UAV forest fire monitoring system prototypes; and software for autonomous spacecraft operation and control applications. Its technologies are used in the Tomahawk Cruise Missile Program and other U.S. Department of Defense systems; and industrial applications. Scientific Systems Company, Inc. was founded in 1976 and is based in Woburn, Massachusetts.</v>
      </c>
      <c r="F258" s="1">
        <f>SUMIFS('Input - target event report'!H:H,'Input - target event report'!B:B,B258,'Input - target event report'!D:D, "Private Investment")</f>
        <v>0</v>
      </c>
      <c r="G258" s="6" t="str">
        <f>IF(I258&lt;2, "N/A", (_xlfn.MAXIFS('Input - target event report'!E:E,'Input - target event report'!B:B,B:B,'Input - target event report'!D:D,"Private Investment")-_xlfn.MINIFS('Input - target event report'!E:E,'Input - target event report'!B:B,B:B,'Input - target event report'!D:D,"Private Investment"))/(I258-1))</f>
        <v>N/A</v>
      </c>
      <c r="H258" s="5" t="str">
        <f ca="1">IF(_xlfn.MAXIFS('Input - target event report'!E:E,'Input - target event report'!B:B,B:B,'Input - target event report'!D:D,"Private Investment") = 0, "N/A", TODAY() - _xlfn.MAXIFS('Input - target event report'!E:E,'Input - target event report'!B:B,B:B,'Input - target event report'!D:D,"Private Investment"))</f>
        <v>N/A</v>
      </c>
      <c r="I258" s="6">
        <f>COUNTIFS('Input - target event report'!B:B,B258,'Input - target event report'!D:D, "Private Investment")</f>
        <v>0</v>
      </c>
      <c r="J258">
        <f>INDEX('Input - companies list'!$1:$10000,MATCH(B258,'Input - companies list'!B:B,0),MATCH("Flow",'Input - companies list'!$1:$1,0 ))</f>
        <v>8.2389072114013098E-4</v>
      </c>
      <c r="K258">
        <f>INDEX('Input - companies list'!$1:$10000,MATCH(B258,'Input - companies list'!B:B,0),MATCH("Inter-Cluster Connectivity",'Input - companies list'!$1:$1,0 ))</f>
        <v>0</v>
      </c>
      <c r="L258" s="11">
        <f t="shared" si="25"/>
        <v>0</v>
      </c>
      <c r="M258" s="11">
        <f t="shared" si="26"/>
        <v>0</v>
      </c>
      <c r="N258" s="11">
        <f t="shared" ca="1" si="27"/>
        <v>0</v>
      </c>
      <c r="O258" s="11">
        <f t="shared" si="28"/>
        <v>0</v>
      </c>
      <c r="P258" s="11">
        <f t="shared" si="29"/>
        <v>0.80499999999999994</v>
      </c>
      <c r="Q258" s="11">
        <f t="shared" si="30"/>
        <v>0</v>
      </c>
      <c r="R258" s="11">
        <f t="shared" ca="1" si="31"/>
        <v>8.0500000000000002E-2</v>
      </c>
    </row>
    <row r="259" spans="1:18" x14ac:dyDescent="0.2">
      <c r="A259" s="14">
        <f t="shared" ref="A259:A322" ca="1" si="32">RANK(R259,R:R)</f>
        <v>327</v>
      </c>
      <c r="B259" t="s">
        <v>2752</v>
      </c>
      <c r="C259" t="str">
        <f>VLOOKUP(B259,'Input - companies list'!B:L,2,FALSE)</f>
        <v>Worthington Industries Engineered Cabs, Inc.</v>
      </c>
      <c r="D259" t="str">
        <f>VLOOKUP(B259,'Input - companies list'!B:L,11,FALSE)</f>
        <v>Castings</v>
      </c>
      <c r="E259" t="str">
        <f>VLOOKUP(B259,'Input - companies list'!B:E,4,FALSE)</f>
        <v>Worthington Industries Engineered Cabs, Inc., doing business as Angus Industries, Inc., designs and manufactures custom-engineered operator cabs for mobile equipment. Its products include ROPS/FOPS and soft cabs; cab components, such as brush guards, brick guards, risers, operator stations, and doors; and machine compliments, such as engine doors, large machine frames, machined weldments, boom and outrigger parts, and deck rails and steps. The company serves customers in construction, forestry, agricultural, commercial, mining, utilities, military, handling, and truck industries. Worthington Industries Engineered Cabs, Inc. was formerly known as Angus Industries, Inc. As a result of the acquisition of Angus Industries, Inc. by Worthington Industries, Inc., its name was changed. The company was founded in 1969 and is based in Watertown, South Dakota. It operates facilities in Northwood, Iowa; Greeneville, Tennessee; and Florence, South Carolina. As of December 29, 2011, Worthington Industries Engineered Cabs, Inc. operates as a subsidiary of Worthington Steel Of Michigan, Inc.</v>
      </c>
      <c r="F259" s="1">
        <f>SUMIFS('Input - target event report'!H:H,'Input - target event report'!B:B,B259,'Input - target event report'!D:D, "Private Investment")</f>
        <v>0</v>
      </c>
      <c r="G259" s="6" t="str">
        <f>IF(I259&lt;2, "N/A", (_xlfn.MAXIFS('Input - target event report'!E:E,'Input - target event report'!B:B,B:B,'Input - target event report'!D:D,"Private Investment")-_xlfn.MINIFS('Input - target event report'!E:E,'Input - target event report'!B:B,B:B,'Input - target event report'!D:D,"Private Investment"))/(I259-1))</f>
        <v>N/A</v>
      </c>
      <c r="H259" s="5" t="str">
        <f ca="1">IF(_xlfn.MAXIFS('Input - target event report'!E:E,'Input - target event report'!B:B,B:B,'Input - target event report'!D:D,"Private Investment") = 0, "N/A", TODAY() - _xlfn.MAXIFS('Input - target event report'!E:E,'Input - target event report'!B:B,B:B,'Input - target event report'!D:D,"Private Investment"))</f>
        <v>N/A</v>
      </c>
      <c r="I259" s="6">
        <f>COUNTIFS('Input - target event report'!B:B,B259,'Input - target event report'!D:D, "Private Investment")</f>
        <v>0</v>
      </c>
      <c r="J259">
        <f>INDEX('Input - companies list'!$1:$10000,MATCH(B259,'Input - companies list'!B:B,0),MATCH("Flow",'Input - companies list'!$1:$1,0 ))</f>
        <v>8.1994466032033104E-4</v>
      </c>
      <c r="K259">
        <f>INDEX('Input - companies list'!$1:$10000,MATCH(B259,'Input - companies list'!B:B,0),MATCH("Inter-Cluster Connectivity",'Input - companies list'!$1:$1,0 ))</f>
        <v>0</v>
      </c>
      <c r="L259" s="11">
        <f t="shared" ref="L259:L322" si="33">IFERROR(PERCENTRANK(F:F,F259),0)</f>
        <v>0</v>
      </c>
      <c r="M259" s="11">
        <f t="shared" ref="M259:M322" si="34">IFERROR(1 - PERCENTRANK(G:G,G259),0)</f>
        <v>0</v>
      </c>
      <c r="N259" s="11">
        <f t="shared" ref="N259:N322" ca="1" si="35">IFERROR(1 - PERCENTRANK(H:H,H259),0)</f>
        <v>0</v>
      </c>
      <c r="O259" s="11">
        <f t="shared" ref="O259:O322" si="36">IFERROR(PERCENTRANK(I:I,I259),0)</f>
        <v>0</v>
      </c>
      <c r="P259" s="11">
        <f t="shared" ref="P259:P322" si="37">IFERROR(1 - PERCENTRANK(J:J,J259),0)</f>
        <v>0.80600000000000005</v>
      </c>
      <c r="Q259" s="11">
        <f t="shared" ref="Q259:Q322" si="38">IFERROR(PERCENTRANK(K:K,K259),0)</f>
        <v>0</v>
      </c>
      <c r="R259" s="11">
        <f t="shared" ref="R259:R322" ca="1" si="39">L259*weight1+M259*weight2+N259*weight3+O259*weight4+P259*weight5+Q259*weight6</f>
        <v>8.0600000000000005E-2</v>
      </c>
    </row>
    <row r="260" spans="1:18" x14ac:dyDescent="0.2">
      <c r="A260" s="14">
        <f t="shared" ca="1" si="32"/>
        <v>326</v>
      </c>
      <c r="B260" t="s">
        <v>3720</v>
      </c>
      <c r="C260" t="str">
        <f>VLOOKUP(B260,'Input - companies list'!B:L,2,FALSE)</f>
        <v>PercepTek, Inc.</v>
      </c>
      <c r="D260" t="str">
        <f>VLOOKUP(B260,'Input - companies list'!B:L,11,FALSE)</f>
        <v>Autonomous Vehicles, Artificial Intelligence</v>
      </c>
      <c r="E260" t="str">
        <f>VLOOKUP(B260,'Input - companies list'!B:E,4,FALSE)</f>
        <v xml:space="preserve">As of December 20, 2007, PercepTek, Inc. was acquired by Lockheed Martin Corporation. PercepTek, Inc., a technology development company, engages in the development and fielding of autonomous solutions for military and commercial applications. The company develops intelligent technology components for unmanned ground and air vehicles; and safety systems for commercial automotive industry, and commercial mining and farming equipment. It also develops surveillance systems for military applications, as well as automated video surveillance systems for airports, ports, and border crossings security applications. PercepTek, Inc. was formerly known as PercepTek, LLC. The company was founded in 2000 and is based in Littleton, Colorado. </v>
      </c>
      <c r="F260" s="1">
        <f>SUMIFS('Input - target event report'!H:H,'Input - target event report'!B:B,B260,'Input - target event report'!D:D, "Private Investment")</f>
        <v>0</v>
      </c>
      <c r="G260" s="6" t="str">
        <f>IF(I260&lt;2, "N/A", (_xlfn.MAXIFS('Input - target event report'!E:E,'Input - target event report'!B:B,B:B,'Input - target event report'!D:D,"Private Investment")-_xlfn.MINIFS('Input - target event report'!E:E,'Input - target event report'!B:B,B:B,'Input - target event report'!D:D,"Private Investment"))/(I260-1))</f>
        <v>N/A</v>
      </c>
      <c r="H260" s="5" t="str">
        <f ca="1">IF(_xlfn.MAXIFS('Input - target event report'!E:E,'Input - target event report'!B:B,B:B,'Input - target event report'!D:D,"Private Investment") = 0, "N/A", TODAY() - _xlfn.MAXIFS('Input - target event report'!E:E,'Input - target event report'!B:B,B:B,'Input - target event report'!D:D,"Private Investment"))</f>
        <v>N/A</v>
      </c>
      <c r="I260" s="6">
        <f>COUNTIFS('Input - target event report'!B:B,B260,'Input - target event report'!D:D, "Private Investment")</f>
        <v>0</v>
      </c>
      <c r="J260">
        <f>INDEX('Input - companies list'!$1:$10000,MATCH(B260,'Input - companies list'!B:B,0),MATCH("Flow",'Input - companies list'!$1:$1,0 ))</f>
        <v>2.6204674379657102E-3</v>
      </c>
      <c r="K260">
        <f>INDEX('Input - companies list'!$1:$10000,MATCH(B260,'Input - companies list'!B:B,0),MATCH("Inter-Cluster Connectivity",'Input - companies list'!$1:$1,0 ))</f>
        <v>0.16666666666666599</v>
      </c>
      <c r="L260" s="11">
        <f t="shared" si="33"/>
        <v>0</v>
      </c>
      <c r="M260" s="11">
        <f t="shared" si="34"/>
        <v>0</v>
      </c>
      <c r="N260" s="11">
        <f t="shared" ca="1" si="35"/>
        <v>0</v>
      </c>
      <c r="O260" s="11">
        <f t="shared" si="36"/>
        <v>0</v>
      </c>
      <c r="P260" s="11">
        <f t="shared" si="37"/>
        <v>8.9999999999999969E-2</v>
      </c>
      <c r="Q260" s="11">
        <f t="shared" si="38"/>
        <v>0.71799999999999997</v>
      </c>
      <c r="R260" s="11">
        <f t="shared" ca="1" si="39"/>
        <v>8.0799999999999997E-2</v>
      </c>
    </row>
    <row r="261" spans="1:18" x14ac:dyDescent="0.2">
      <c r="A261" s="14">
        <f t="shared" ca="1" si="32"/>
        <v>324</v>
      </c>
      <c r="B261" s="2" t="s">
        <v>3385</v>
      </c>
      <c r="C261" t="str">
        <f>VLOOKUP(B261,'Input - companies list'!B:L,2,FALSE)</f>
        <v>United Tool and Engineering, Inc.</v>
      </c>
      <c r="D261" t="str">
        <f>VLOOKUP(B261,'Input - companies list'!B:L,11,FALSE)</f>
        <v>Machining &amp; tooling</v>
      </c>
      <c r="E261" t="str">
        <f>VLOOKUP(B261,'Input - companies list'!B:E,4,FALSE)</f>
        <v>United Tool and Engineering, Inc. engages in the design, engineering, manufacture, and supply of precision tooling for use in heavy equipment, agricultural, mining, appliance, aircraft-aerospace, and automotive industries. Its products and services include multi-use fixtures, complex dies, tools, gages, special machines, custom machining, complex surface machining, die tryout and development, and CNC machine fixtures. The company was founded in 1972 and is based in Mishawaka, Indiana.</v>
      </c>
      <c r="F261" s="1">
        <f>SUMIFS('Input - target event report'!H:H,'Input - target event report'!B:B,B261,'Input - target event report'!D:D, "Private Investment")</f>
        <v>0</v>
      </c>
      <c r="G261" s="6" t="str">
        <f>IF(I261&lt;2, "N/A", (_xlfn.MAXIFS('Input - target event report'!E:E,'Input - target event report'!B:B,B:B,'Input - target event report'!D:D,"Private Investment")-_xlfn.MINIFS('Input - target event report'!E:E,'Input - target event report'!B:B,B:B,'Input - target event report'!D:D,"Private Investment"))/(I261-1))</f>
        <v>N/A</v>
      </c>
      <c r="H261" s="5" t="str">
        <f ca="1">IF(_xlfn.MAXIFS('Input - target event report'!E:E,'Input - target event report'!B:B,B:B,'Input - target event report'!D:D,"Private Investment") = 0, "N/A", TODAY() - _xlfn.MAXIFS('Input - target event report'!E:E,'Input - target event report'!B:B,B:B,'Input - target event report'!D:D,"Private Investment"))</f>
        <v>N/A</v>
      </c>
      <c r="I261" s="6">
        <f>COUNTIFS('Input - target event report'!B:B,B261,'Input - target event report'!D:D, "Private Investment")</f>
        <v>0</v>
      </c>
      <c r="J261">
        <f>INDEX('Input - companies list'!$1:$10000,MATCH(B261,'Input - companies list'!B:B,0),MATCH("Flow",'Input - companies list'!$1:$1,0 ))</f>
        <v>2.1970559841363799E-3</v>
      </c>
      <c r="K261">
        <f>INDEX('Input - companies list'!$1:$10000,MATCH(B261,'Input - companies list'!B:B,0),MATCH("Inter-Cluster Connectivity",'Input - companies list'!$1:$1,0 ))</f>
        <v>9.9999999999999895E-2</v>
      </c>
      <c r="L261" s="11">
        <f t="shared" si="33"/>
        <v>0</v>
      </c>
      <c r="M261" s="11">
        <f t="shared" si="34"/>
        <v>0</v>
      </c>
      <c r="N261" s="11">
        <f t="shared" ca="1" si="35"/>
        <v>0</v>
      </c>
      <c r="O261" s="11">
        <f t="shared" si="36"/>
        <v>0</v>
      </c>
      <c r="P261" s="11">
        <f t="shared" si="37"/>
        <v>0.16400000000000003</v>
      </c>
      <c r="Q261" s="11">
        <f t="shared" si="38"/>
        <v>0.64400000000000002</v>
      </c>
      <c r="R261" s="11">
        <f t="shared" ca="1" si="39"/>
        <v>8.0800000000000011E-2</v>
      </c>
    </row>
    <row r="262" spans="1:18" x14ac:dyDescent="0.2">
      <c r="A262" s="14">
        <f t="shared" ca="1" si="32"/>
        <v>324</v>
      </c>
      <c r="B262" t="s">
        <v>4221</v>
      </c>
      <c r="C262" t="str">
        <f>VLOOKUP(B262,'Input - companies list'!B:L,2,FALSE)</f>
        <v>SupplyPro, Inc.</v>
      </c>
      <c r="D262" t="str">
        <f>VLOOKUP(B262,'Input - companies list'!B:L,11,FALSE)</f>
        <v>Smart Grid, Fiber Networks</v>
      </c>
      <c r="E262" t="str">
        <f>VLOOKUP(B262,'Input - companies list'!B:E,4,FALSE)</f>
        <v>SupplyPro, Inc. develops inventory management solutions. It offers SupplyAgent, which provides the minimal level of control to a range of materials and supplies; SupplyBay, a control system for harsh industrial environments; SupplyLocker, an industrial solution to manage consumable and returnable tools, supplies, and other assets; SupplyLock that allows users to add electronic control to leverage their existing cabinet investment; SupplyPad, which provides mobile materials control for barcoded materials; SupplySystem, a modular industrial inventory control system for managing various indirect materials and tools; and SupplyPort, an inventory management software. The company also offers SupplyPro Virtual Inventory Management, which allows to track transactions for products not physically within a SupplyPro device; SmartDrawer, a flexible drawer-based storage system designed to dispense single items (or multiple items of a single SKU) under locked "smart" compartments; SupplyScale that calculates the number of items taken, returned, or restocked with no repackaging or tagging needed; Single Box Dispenser II, a solution to manage mission critical inserts and everyday small tooling in discrete compartments; and service and support. Its products are used in various applications, including manufacturing, paint shops, machine shops, maintenance, employee entrance, calibration labs, offices, and other applications. The company serves automotive, airlines/aerospace, energy/utilities, rail/transit, government, green, mining/metals, food/beverage, and other industries. SupplyPro, Inc. was founded in 1997 and is based in San Diego, California.</v>
      </c>
      <c r="F262" s="1">
        <f>SUMIFS('Input - target event report'!H:H,'Input - target event report'!B:B,B262,'Input - target event report'!D:D, "Private Investment")</f>
        <v>0</v>
      </c>
      <c r="G262" s="6" t="str">
        <f>IF(I262&lt;2, "N/A", (_xlfn.MAXIFS('Input - target event report'!E:E,'Input - target event report'!B:B,B:B,'Input - target event report'!D:D,"Private Investment")-_xlfn.MINIFS('Input - target event report'!E:E,'Input - target event report'!B:B,B:B,'Input - target event report'!D:D,"Private Investment"))/(I262-1))</f>
        <v>N/A</v>
      </c>
      <c r="H262" s="5" t="str">
        <f ca="1">IF(_xlfn.MAXIFS('Input - target event report'!E:E,'Input - target event report'!B:B,B:B,'Input - target event report'!D:D,"Private Investment") = 0, "N/A", TODAY() - _xlfn.MAXIFS('Input - target event report'!E:E,'Input - target event report'!B:B,B:B,'Input - target event report'!D:D,"Private Investment"))</f>
        <v>N/A</v>
      </c>
      <c r="I262" s="6">
        <f>COUNTIFS('Input - target event report'!B:B,B262,'Input - target event report'!D:D, "Private Investment")</f>
        <v>0</v>
      </c>
      <c r="J262">
        <f>INDEX('Input - companies list'!$1:$10000,MATCH(B262,'Input - companies list'!B:B,0),MATCH("Flow",'Input - companies list'!$1:$1,0 ))</f>
        <v>8.1688753180694297E-4</v>
      </c>
      <c r="K262">
        <f>INDEX('Input - companies list'!$1:$10000,MATCH(B262,'Input - companies list'!B:B,0),MATCH("Inter-Cluster Connectivity",'Input - companies list'!$1:$1,0 ))</f>
        <v>0</v>
      </c>
      <c r="L262" s="11">
        <f t="shared" si="33"/>
        <v>0</v>
      </c>
      <c r="M262" s="11">
        <f t="shared" si="34"/>
        <v>0</v>
      </c>
      <c r="N262" s="11">
        <f t="shared" ca="1" si="35"/>
        <v>0</v>
      </c>
      <c r="O262" s="11">
        <f t="shared" si="36"/>
        <v>0</v>
      </c>
      <c r="P262" s="11">
        <f t="shared" si="37"/>
        <v>0.80800000000000005</v>
      </c>
      <c r="Q262" s="11">
        <f t="shared" si="38"/>
        <v>0</v>
      </c>
      <c r="R262" s="11">
        <f t="shared" ca="1" si="39"/>
        <v>8.0800000000000011E-2</v>
      </c>
    </row>
    <row r="263" spans="1:18" x14ac:dyDescent="0.2">
      <c r="A263" s="14">
        <f t="shared" ca="1" si="32"/>
        <v>323</v>
      </c>
      <c r="B263" t="s">
        <v>1646</v>
      </c>
      <c r="C263" t="str">
        <f>VLOOKUP(B263,'Input - companies list'!B:L,2,FALSE)</f>
        <v>PT Surveyor Indonesia</v>
      </c>
      <c r="D263" t="str">
        <f>VLOOKUP(B263,'Input - companies list'!B:L,11,FALSE)</f>
        <v>Geological Surveying, Remote Sensing</v>
      </c>
      <c r="E263" t="str">
        <f>VLOOKUP(B263,'Input - companies list'!B:E,4,FALSE)</f>
        <v>PT Surveyor Indonesia provides professional services in the fields of technical inspection, survey, assessment, appraisal, and control over commodities and business units. Its services include technical verification engineering, surplus monitoring, legal aspects, technical aspects, and technical survey and supervision. The company also provides marine, draft, shipment warranty, damage, condition, on/off hire, bunker, tank table, land, geological, terrestrial, topographical, mapping, global positioning systems, geografic information systems, remote sensing, mining, geophysical, geotechnical, topograhical, resources and reserves analysis, and quantity and quality surveys; marine consulting, marine transportation analysis, natural resources exploitation evaluation and analysis, feasibility study on marine and mining, and environmental impact study; technical testing and inspection services; design conformity, product conformity, system conformity, operational conformity, decomissioning, and non-destructive testing services; and quality and environmental management systems consulting services. It serves oil and gas, electricity power plant, electronic, chemical, transportation, automotive, construction, civil engineering, and export-import markets. The company is based in Jakarta, Indonesia.</v>
      </c>
      <c r="F263" s="1">
        <f>SUMIFS('Input - target event report'!H:H,'Input - target event report'!B:B,B263,'Input - target event report'!D:D, "Private Investment")</f>
        <v>0</v>
      </c>
      <c r="G263" s="6" t="str">
        <f>IF(I263&lt;2, "N/A", (_xlfn.MAXIFS('Input - target event report'!E:E,'Input - target event report'!B:B,B:B,'Input - target event report'!D:D,"Private Investment")-_xlfn.MINIFS('Input - target event report'!E:E,'Input - target event report'!B:B,B:B,'Input - target event report'!D:D,"Private Investment"))/(I263-1))</f>
        <v>N/A</v>
      </c>
      <c r="H263" s="5" t="str">
        <f ca="1">IF(_xlfn.MAXIFS('Input - target event report'!E:E,'Input - target event report'!B:B,B:B,'Input - target event report'!D:D,"Private Investment") = 0, "N/A", TODAY() - _xlfn.MAXIFS('Input - target event report'!E:E,'Input - target event report'!B:B,B:B,'Input - target event report'!D:D,"Private Investment"))</f>
        <v>N/A</v>
      </c>
      <c r="I263" s="6">
        <f>COUNTIFS('Input - target event report'!B:B,B263,'Input - target event report'!D:D, "Private Investment")</f>
        <v>0</v>
      </c>
      <c r="J263">
        <f>INDEX('Input - companies list'!$1:$10000,MATCH(B263,'Input - companies list'!B:B,0),MATCH("Flow",'Input - companies list'!$1:$1,0 ))</f>
        <v>2.2207547290305401E-3</v>
      </c>
      <c r="K263">
        <f>INDEX('Input - companies list'!$1:$10000,MATCH(B263,'Input - companies list'!B:B,0),MATCH("Inter-Cluster Connectivity",'Input - companies list'!$1:$1,0 ))</f>
        <v>0.11111111111111099</v>
      </c>
      <c r="L263" s="11">
        <f t="shared" si="33"/>
        <v>0</v>
      </c>
      <c r="M263" s="11">
        <f t="shared" si="34"/>
        <v>0</v>
      </c>
      <c r="N263" s="11">
        <f t="shared" ca="1" si="35"/>
        <v>0</v>
      </c>
      <c r="O263" s="11">
        <f t="shared" si="36"/>
        <v>0</v>
      </c>
      <c r="P263" s="11">
        <f t="shared" si="37"/>
        <v>0.15900000000000003</v>
      </c>
      <c r="Q263" s="11">
        <f t="shared" si="38"/>
        <v>0.65100000000000002</v>
      </c>
      <c r="R263" s="11">
        <f t="shared" ca="1" si="39"/>
        <v>8.1000000000000016E-2</v>
      </c>
    </row>
    <row r="264" spans="1:18" x14ac:dyDescent="0.2">
      <c r="A264" s="14">
        <f t="shared" ca="1" si="32"/>
        <v>322</v>
      </c>
      <c r="B264" s="2" t="s">
        <v>2957</v>
      </c>
      <c r="C264" t="str">
        <f>VLOOKUP(B264,'Input - companies list'!B:L,2,FALSE)</f>
        <v>Hexagon AB</v>
      </c>
      <c r="D264" t="str">
        <f>VLOOKUP(B264,'Input - companies list'!B:L,11,FALSE)</f>
        <v>Aerial Surveying, Drones</v>
      </c>
      <c r="E264" t="str">
        <f>VLOOKUP(B264,'Input - companies list'!B:E,4,FALSE)</f>
        <v>Hexagon AB provides integrated design, measurement, and visualization technologies worldwide. The company operates through two segments, Industrial Enterprise Solutions (IES) and Geospatial Enterprise Solutions (GIS). The IES segment offers metrology systems that incorporate the in sensor technology for measurements, as well as computer-aided design and computer-aided manufacturing software. It also provides coordinate measuring machines, articulated arms, and enterprise engineering software. This segmentÂ’s solutions are used in aerospace, automotive, chemical, consumer goods, medical devices, metals and mining, oil and gas, pharmaceutical, power, and shipbuilding applications. The GIS segment offers sensors for capturing data from land and air, as well as for positioning through satellites; and GIS software for the creation of 3D maps and models, which are used for decision-making in a range of software applications covering areas, such as surveying, construction, public safety, and agriculture. This segment provides total- and multistation, airborne sensor, unmanned aerial vehicle, global navigation satellite system receiver, public safety software, and mine planning software solutions. Its solutions are used for agriculture, defense, infrastructure and construction, mining, safety, and surveying applications. The company was formerly known as Eken Industri &amp; Handel AB and changed its name to Hexagon AB in 1993. Hexagon AB was founded in 1975 and is headquartered in Stockholm, Sweden.</v>
      </c>
      <c r="F264" s="1">
        <f>SUMIFS('Input - target event report'!H:H,'Input - target event report'!B:B,B264,'Input - target event report'!D:D, "Private Investment")</f>
        <v>0</v>
      </c>
      <c r="G264" s="6" t="str">
        <f>IF(I264&lt;2, "N/A", (_xlfn.MAXIFS('Input - target event report'!E:E,'Input - target event report'!B:B,B:B,'Input - target event report'!D:D,"Private Investment")-_xlfn.MINIFS('Input - target event report'!E:E,'Input - target event report'!B:B,B:B,'Input - target event report'!D:D,"Private Investment"))/(I264-1))</f>
        <v>N/A</v>
      </c>
      <c r="H264" s="5" t="str">
        <f ca="1">IF(_xlfn.MAXIFS('Input - target event report'!E:E,'Input - target event report'!B:B,B:B,'Input - target event report'!D:D,"Private Investment") = 0, "N/A", TODAY() - _xlfn.MAXIFS('Input - target event report'!E:E,'Input - target event report'!B:B,B:B,'Input - target event report'!D:D,"Private Investment"))</f>
        <v>N/A</v>
      </c>
      <c r="I264" s="6">
        <f>COUNTIFS('Input - target event report'!B:B,B264,'Input - target event report'!D:D, "Private Investment")</f>
        <v>0</v>
      </c>
      <c r="J264">
        <f>INDEX('Input - companies list'!$1:$10000,MATCH(B264,'Input - companies list'!B:B,0),MATCH("Flow",'Input - companies list'!$1:$1,0 ))</f>
        <v>8.1484139424888903E-4</v>
      </c>
      <c r="K264">
        <f>INDEX('Input - companies list'!$1:$10000,MATCH(B264,'Input - companies list'!B:B,0),MATCH("Inter-Cluster Connectivity",'Input - companies list'!$1:$1,0 ))</f>
        <v>0</v>
      </c>
      <c r="L264" s="11">
        <f t="shared" si="33"/>
        <v>0</v>
      </c>
      <c r="M264" s="11">
        <f t="shared" si="34"/>
        <v>0</v>
      </c>
      <c r="N264" s="11">
        <f t="shared" ca="1" si="35"/>
        <v>0</v>
      </c>
      <c r="O264" s="11">
        <f t="shared" si="36"/>
        <v>0</v>
      </c>
      <c r="P264" s="11">
        <f t="shared" si="37"/>
        <v>0.81099999999999994</v>
      </c>
      <c r="Q264" s="11">
        <f t="shared" si="38"/>
        <v>0</v>
      </c>
      <c r="R264" s="11">
        <f t="shared" ca="1" si="39"/>
        <v>8.1100000000000005E-2</v>
      </c>
    </row>
    <row r="265" spans="1:18" x14ac:dyDescent="0.2">
      <c r="A265" s="14">
        <f t="shared" ca="1" si="32"/>
        <v>321</v>
      </c>
      <c r="B265" t="s">
        <v>4183</v>
      </c>
      <c r="C265" t="str">
        <f>VLOOKUP(B265,'Input - companies list'!B:L,2,FALSE)</f>
        <v>Safety Tracker Software LLC</v>
      </c>
      <c r="D265" t="str">
        <f>VLOOKUP(B265,'Input - companies list'!B:L,11,FALSE)</f>
        <v>Cloud, IoT, Predictive Analytics</v>
      </c>
      <c r="E265" t="str">
        <f>VLOOKUP(B265,'Input - companies list'!B:E,4,FALSE)</f>
        <v>Safety Tracker Software LLC develops software products and service solutions for industry in the areas of environmental, occupational health, safety, production, and quality. The company offers an integrated continuous improvement system for EHS organizations operating in agriculture, aviation, construction, energy, government and public safety, healthcare, manufacturing, mining, military, oil and gas, pharmaceutical, and transportation sectors. Its products include EHS Tracker 2.0, an integrated information management system that brings together various areas of EHSQ management and compliance; EHS Server, a specialized server appliance bundled with a special version of EHS Tracker 2.0; and EHS Analytics, a business intelligence and analysis platform. The company also offers EHS Tracker 2.0 software solution in Software-as-a-Service model; an e-Learning solution for the delivery, tracking, and reporting of employee training and continuous education; and professional consulting services. Safety Tracker Software LLC is based in San Juan, Puerto Rico.</v>
      </c>
      <c r="F265" s="1">
        <f>SUMIFS('Input - target event report'!H:H,'Input - target event report'!B:B,B265,'Input - target event report'!D:D, "Private Investment")</f>
        <v>0</v>
      </c>
      <c r="G265" s="6" t="str">
        <f>IF(I265&lt;2, "N/A", (_xlfn.MAXIFS('Input - target event report'!E:E,'Input - target event report'!B:B,B:B,'Input - target event report'!D:D,"Private Investment")-_xlfn.MINIFS('Input - target event report'!E:E,'Input - target event report'!B:B,B:B,'Input - target event report'!D:D,"Private Investment"))/(I265-1))</f>
        <v>N/A</v>
      </c>
      <c r="H265" s="5" t="str">
        <f ca="1">IF(_xlfn.MAXIFS('Input - target event report'!E:E,'Input - target event report'!B:B,B:B,'Input - target event report'!D:D,"Private Investment") = 0, "N/A", TODAY() - _xlfn.MAXIFS('Input - target event report'!E:E,'Input - target event report'!B:B,B:B,'Input - target event report'!D:D,"Private Investment"))</f>
        <v>N/A</v>
      </c>
      <c r="I265" s="6">
        <f>COUNTIFS('Input - target event report'!B:B,B265,'Input - target event report'!D:D, "Private Investment")</f>
        <v>0</v>
      </c>
      <c r="J265">
        <f>INDEX('Input - companies list'!$1:$10000,MATCH(B265,'Input - companies list'!B:B,0),MATCH("Flow",'Input - companies list'!$1:$1,0 ))</f>
        <v>2.1737921154364498E-3</v>
      </c>
      <c r="K265">
        <f>INDEX('Input - companies list'!$1:$10000,MATCH(B265,'Input - companies list'!B:B,0),MATCH("Inter-Cluster Connectivity",'Input - companies list'!$1:$1,0 ))</f>
        <v>9.9999999999999895E-2</v>
      </c>
      <c r="L265" s="11">
        <f t="shared" si="33"/>
        <v>0</v>
      </c>
      <c r="M265" s="11">
        <f t="shared" si="34"/>
        <v>0</v>
      </c>
      <c r="N265" s="11">
        <f t="shared" ca="1" si="35"/>
        <v>0</v>
      </c>
      <c r="O265" s="11">
        <f t="shared" si="36"/>
        <v>0</v>
      </c>
      <c r="P265" s="11">
        <f t="shared" si="37"/>
        <v>0.17200000000000004</v>
      </c>
      <c r="Q265" s="11">
        <f t="shared" si="38"/>
        <v>0.64400000000000002</v>
      </c>
      <c r="R265" s="11">
        <f t="shared" ca="1" si="39"/>
        <v>8.1600000000000006E-2</v>
      </c>
    </row>
    <row r="266" spans="1:18" x14ac:dyDescent="0.2">
      <c r="A266" s="14">
        <f t="shared" ca="1" si="32"/>
        <v>320</v>
      </c>
      <c r="B266" t="s">
        <v>1227</v>
      </c>
      <c r="C266" t="str">
        <f>VLOOKUP(B266,'Input - companies list'!B:L,2,FALSE)</f>
        <v>Currie Management Consultants, Inc.</v>
      </c>
      <c r="D266" t="str">
        <f>VLOOKUP(B266,'Input - companies list'!B:L,11,FALSE)</f>
        <v>Advanced Materials &amp; Coatings</v>
      </c>
      <c r="E266" t="str">
        <f>VLOOKUP(B266,'Input - companies list'!B:E,4,FALSE)</f>
        <v>Currie Management Consultants, Inc. offers management consulting services to industrial equipment manufacturers and dealers. The firm provides market research and analytics, meeting facilitation, management and organizational development, and sales training services. It also offers seminar conduction, distributor development, and performance management services. Additionally, the firm publishes workbooks focusing on performance management. It caters to agricultural, construction, power generation, and mining and drilling sectors. The firm's clientele include Nissan, Thermo King, Kohler, Atlas-Copco, Toyota, and Husqvarna. It has a partnership with Accruit. Currie Management Consultants, Inc. was founded in 1973 and is headquartered in Worcester, Massachusetts.</v>
      </c>
      <c r="F266" s="1">
        <f>SUMIFS('Input - target event report'!H:H,'Input - target event report'!B:B,B266,'Input - target event report'!D:D, "Private Investment")</f>
        <v>0</v>
      </c>
      <c r="G266" s="6" t="str">
        <f>IF(I266&lt;2, "N/A", (_xlfn.MAXIFS('Input - target event report'!E:E,'Input - target event report'!B:B,B:B,'Input - target event report'!D:D,"Private Investment")-_xlfn.MINIFS('Input - target event report'!E:E,'Input - target event report'!B:B,B:B,'Input - target event report'!D:D,"Private Investment"))/(I266-1))</f>
        <v>N/A</v>
      </c>
      <c r="H266" s="5" t="str">
        <f ca="1">IF(_xlfn.MAXIFS('Input - target event report'!E:E,'Input - target event report'!B:B,B:B,'Input - target event report'!D:D,"Private Investment") = 0, "N/A", TODAY() - _xlfn.MAXIFS('Input - target event report'!E:E,'Input - target event report'!B:B,B:B,'Input - target event report'!D:D,"Private Investment"))</f>
        <v>N/A</v>
      </c>
      <c r="I266" s="6">
        <f>COUNTIFS('Input - target event report'!B:B,B266,'Input - target event report'!D:D, "Private Investment")</f>
        <v>0</v>
      </c>
      <c r="J266">
        <f>INDEX('Input - companies list'!$1:$10000,MATCH(B266,'Input - companies list'!B:B,0),MATCH("Flow",'Input - companies list'!$1:$1,0 ))</f>
        <v>8.0945826278115598E-4</v>
      </c>
      <c r="K266">
        <f>INDEX('Input - companies list'!$1:$10000,MATCH(B266,'Input - companies list'!B:B,0),MATCH("Inter-Cluster Connectivity",'Input - companies list'!$1:$1,0 ))</f>
        <v>0</v>
      </c>
      <c r="L266" s="11">
        <f t="shared" si="33"/>
        <v>0</v>
      </c>
      <c r="M266" s="11">
        <f t="shared" si="34"/>
        <v>0</v>
      </c>
      <c r="N266" s="11">
        <f t="shared" ca="1" si="35"/>
        <v>0</v>
      </c>
      <c r="O266" s="11">
        <f t="shared" si="36"/>
        <v>0</v>
      </c>
      <c r="P266" s="11">
        <f t="shared" si="37"/>
        <v>0.81699999999999995</v>
      </c>
      <c r="Q266" s="11">
        <f t="shared" si="38"/>
        <v>0</v>
      </c>
      <c r="R266" s="11">
        <f t="shared" ca="1" si="39"/>
        <v>8.1699999999999995E-2</v>
      </c>
    </row>
    <row r="267" spans="1:18" x14ac:dyDescent="0.2">
      <c r="A267" s="14">
        <f t="shared" ca="1" si="32"/>
        <v>319</v>
      </c>
      <c r="B267" t="s">
        <v>1147</v>
      </c>
      <c r="C267" t="str">
        <f>VLOOKUP(B267,'Input - companies list'!B:L,2,FALSE)</f>
        <v>Xompass, Inc.</v>
      </c>
      <c r="D267" t="str">
        <f>VLOOKUP(B267,'Input - companies list'!B:L,11,FALSE)</f>
        <v>Autonomous Vehicles, Artificial Intelligence</v>
      </c>
      <c r="E267" t="str">
        <f>VLOOKUP(B267,'Input - companies list'!B:E,4,FALSE)</f>
        <v>Xompass, Inc. provides a cloud-based Field Intelligence-as-a-Service (FaaS) solution that adds intelligence to assets in mining, water, power, oil and gas, and energy industries. The company offers Xompass FaaS that consists of Xompass FaaS Cloud, which is a set of services for real-time data analysis, data storage, alarms, and edge FaaS management; and Xompass FaaS Edge, which is a set of cloud managed autonomous services that handle communication, real-time data processing, control policies, and integration with on-premises and cloud PI system. Its Xompass FaaS solution connects assets below the control layer while collecting, storing, and analyzing sensor data in real-time. Xompass, Inc. was incorporated in 2014 and is based in San Leandro, California.</v>
      </c>
      <c r="F267" s="1">
        <f>SUMIFS('Input - target event report'!H:H,'Input - target event report'!B:B,B267,'Input - target event report'!D:D, "Private Investment")</f>
        <v>0</v>
      </c>
      <c r="G267" s="6" t="str">
        <f>IF(I267&lt;2, "N/A", (_xlfn.MAXIFS('Input - target event report'!E:E,'Input - target event report'!B:B,B:B,'Input - target event report'!D:D,"Private Investment")-_xlfn.MINIFS('Input - target event report'!E:E,'Input - target event report'!B:B,B:B,'Input - target event report'!D:D,"Private Investment"))/(I267-1))</f>
        <v>N/A</v>
      </c>
      <c r="H267" s="5" t="str">
        <f ca="1">IF(_xlfn.MAXIFS('Input - target event report'!E:E,'Input - target event report'!B:B,B:B,'Input - target event report'!D:D,"Private Investment") = 0, "N/A", TODAY() - _xlfn.MAXIFS('Input - target event report'!E:E,'Input - target event report'!B:B,B:B,'Input - target event report'!D:D,"Private Investment"))</f>
        <v>N/A</v>
      </c>
      <c r="I267" s="6">
        <f>COUNTIFS('Input - target event report'!B:B,B267,'Input - target event report'!D:D, "Private Investment")</f>
        <v>0</v>
      </c>
      <c r="J267">
        <f>INDEX('Input - companies list'!$1:$10000,MATCH(B267,'Input - companies list'!B:B,0),MATCH("Flow",'Input - companies list'!$1:$1,0 ))</f>
        <v>8.0887298852696295E-4</v>
      </c>
      <c r="K267">
        <f>INDEX('Input - companies list'!$1:$10000,MATCH(B267,'Input - companies list'!B:B,0),MATCH("Inter-Cluster Connectivity",'Input - companies list'!$1:$1,0 ))</f>
        <v>0</v>
      </c>
      <c r="L267" s="11">
        <f t="shared" si="33"/>
        <v>0</v>
      </c>
      <c r="M267" s="11">
        <f t="shared" si="34"/>
        <v>0</v>
      </c>
      <c r="N267" s="11">
        <f t="shared" ca="1" si="35"/>
        <v>0</v>
      </c>
      <c r="O267" s="11">
        <f t="shared" si="36"/>
        <v>0</v>
      </c>
      <c r="P267" s="11">
        <f t="shared" si="37"/>
        <v>0.81800000000000006</v>
      </c>
      <c r="Q267" s="11">
        <f t="shared" si="38"/>
        <v>0</v>
      </c>
      <c r="R267" s="11">
        <f t="shared" ca="1" si="39"/>
        <v>8.1800000000000012E-2</v>
      </c>
    </row>
    <row r="268" spans="1:18" x14ac:dyDescent="0.2">
      <c r="A268" s="14">
        <f t="shared" ca="1" si="32"/>
        <v>318</v>
      </c>
      <c r="B268" t="s">
        <v>1347</v>
      </c>
      <c r="C268" t="str">
        <f>VLOOKUP(B268,'Input - companies list'!B:L,2,FALSE)</f>
        <v>Spectro Scientific, Inc.</v>
      </c>
      <c r="D268" t="str">
        <f>VLOOKUP(B268,'Input - companies list'!B:L,11,FALSE)</f>
        <v>Hydraulics, Valves &amp; Pumps</v>
      </c>
      <c r="E268" t="str">
        <f>VLOOKUP(B268,'Input - companies list'!B:E,4,FALSE)</f>
        <v>Spectro Scientific, Inc. develops and supplies instruments for machine condition monitoring based on oil and fuel analysis. It offers oil and fuel analysis spectrometers; in-service oil analysis laboratory spectrometers; particle analysis counters, wear particle classifiers, and ferrous monitors; bench-top semi-automatic kinematic temperature bath viscometers; ferrogram makers; fuel analysis dilution meters; infrared spectrometers; fluidscan analyzers; portable kinematic viscometers; infracal soot meters; oil in water/soil analyzers; lubricant degradation and contamination analyzers; wear metal analyzers; and turnkey systems. The company also provides SpectroTrack, an information management system for laboratories that specializes in the analysis of inÂ–service lubricants for machine condition monitoring; and MicroLab, a multi-component analyzer for engine, generator, gear box, power steering, and transmission fluids. It offers its products for use in various fluid types, such as biodiesels, fuels, hydraulics, oils, and oil in water/soils. The company provides training courses, condition-based maintenance support services, quality control/incoming inspections, regulatory compliances, fleet maintenance, and service parts and consumables. It serves various markets, including marine, military, mining, rail fleet, academia and research centers, biodiesel, industrial manufacturing, engine test and development, metals processing, municipalities, off-highway heavy equipment, lubricant and additive manufacturers, power generation, pulp and paper, racing, and testing laboratories, as well as aviation, aerospace, and airlines through representatives in the United States and internationally. Spectro Scientific, Inc. was formerly known as Spectro Inc. and changed its name to Spectro Scientific, Inc. in April 2014. The company was founded in 1981 and is based in Chelmsford, Massachusetts. Spectro Scientific, Inc. is a former subsidiary of Foster-Miller, Inc.</v>
      </c>
      <c r="F268" s="1">
        <f>SUMIFS('Input - target event report'!H:H,'Input - target event report'!B:B,B268,'Input - target event report'!D:D, "Private Investment")</f>
        <v>0</v>
      </c>
      <c r="G268" s="6" t="str">
        <f>IF(I268&lt;2, "N/A", (_xlfn.MAXIFS('Input - target event report'!E:E,'Input - target event report'!B:B,B:B,'Input - target event report'!D:D,"Private Investment")-_xlfn.MINIFS('Input - target event report'!E:E,'Input - target event report'!B:B,B:B,'Input - target event report'!D:D,"Private Investment"))/(I268-1))</f>
        <v>N/A</v>
      </c>
      <c r="H268" s="5" t="str">
        <f ca="1">IF(_xlfn.MAXIFS('Input - target event report'!E:E,'Input - target event report'!B:B,B:B,'Input - target event report'!D:D,"Private Investment") = 0, "N/A", TODAY() - _xlfn.MAXIFS('Input - target event report'!E:E,'Input - target event report'!B:B,B:B,'Input - target event report'!D:D,"Private Investment"))</f>
        <v>N/A</v>
      </c>
      <c r="I268" s="6">
        <f>COUNTIFS('Input - target event report'!B:B,B268,'Input - target event report'!D:D, "Private Investment")</f>
        <v>0</v>
      </c>
      <c r="J268">
        <f>INDEX('Input - companies list'!$1:$10000,MATCH(B268,'Input - companies list'!B:B,0),MATCH("Flow",'Input - companies list'!$1:$1,0 ))</f>
        <v>8.0444371319361003E-4</v>
      </c>
      <c r="K268">
        <f>INDEX('Input - companies list'!$1:$10000,MATCH(B268,'Input - companies list'!B:B,0),MATCH("Inter-Cluster Connectivity",'Input - companies list'!$1:$1,0 ))</f>
        <v>0</v>
      </c>
      <c r="L268" s="11">
        <f t="shared" si="33"/>
        <v>0</v>
      </c>
      <c r="M268" s="11">
        <f t="shared" si="34"/>
        <v>0</v>
      </c>
      <c r="N268" s="11">
        <f t="shared" ca="1" si="35"/>
        <v>0</v>
      </c>
      <c r="O268" s="11">
        <f t="shared" si="36"/>
        <v>0</v>
      </c>
      <c r="P268" s="11">
        <f t="shared" si="37"/>
        <v>0.82499999999999996</v>
      </c>
      <c r="Q268" s="11">
        <f t="shared" si="38"/>
        <v>0</v>
      </c>
      <c r="R268" s="11">
        <f t="shared" ca="1" si="39"/>
        <v>8.2500000000000004E-2</v>
      </c>
    </row>
    <row r="269" spans="1:18" x14ac:dyDescent="0.2">
      <c r="A269" s="14">
        <f t="shared" ca="1" si="32"/>
        <v>317</v>
      </c>
      <c r="B269" t="s">
        <v>433</v>
      </c>
      <c r="C269" t="str">
        <f>VLOOKUP(B269,'Input - companies list'!B:L,2,FALSE)</f>
        <v>Western Refining, Inc.</v>
      </c>
      <c r="D269" t="str">
        <f>VLOOKUP(B269,'Input - companies list'!B:L,11,FALSE)</f>
        <v>Remote Monitoring</v>
      </c>
      <c r="E269" t="str">
        <f>VLOOKUP(B269,'Input - companies list'!B:E,4,FALSE)</f>
        <v>Western Refining, Inc. operates as an independent crude oil refiner and marketer of refined products. It operates through three segments: Refining, WNRL, and Retail. The Refining segment owns and operates three refineries that process crude oil and other feedstocks primarily into gasoline, diesel fuel, jet fuel, and asphalt; and sells refined products in the Mid-Atlantic region and Mexico. It markets refined products to wholesale distributors and retail chains. The WNRL segment owns and operates terminal, storage, transportation, and wholesale assets, including a fleet of crude oil, asphalt, refined product, and lubricant delivery trucks. It also distributes commercial wholesale petroleum products primarily in Arizona, Colorado, Nevada, New Mexico, and Texas. This segment serves retail fuel distributors; and the mining, construction, utility, manufacturing, transportation, aviation, and agricultural industries. The Retail segment operates retail convenience stores that sell gasoline, diesel fuel, and convenience store merchandise; and unmanned commercial fleet fueling locations located in the Southwest and Upper Great Plains regions. As of December 31, 2016, this segment operated 259 retail stores under the Giant, Western, Western Express, Howdy's, and Mustang brand names in Arizona, Colorado, New Mexico, and Texas; and 51 cardlocks located in Arizona, Colorado, New Mexico, and Texas. It also operates 170 retail convenience stores under the SuperAmerica brand, as well as supports the operations of 115 franchised retail convenience stores primarily in Minnesota and Wisconsin. In addition, this segment owns and operates SuperMomÂ’s Bakery that prepares and distributes baked goods and other prepared items. Western Refining, Inc. was founded in 1993 and is headquartered in El Paso, Texas.</v>
      </c>
      <c r="F269" s="1">
        <f>SUMIFS('Input - target event report'!H:H,'Input - target event report'!B:B,B269,'Input - target event report'!D:D, "Private Investment")</f>
        <v>0</v>
      </c>
      <c r="G269" s="6" t="str">
        <f>IF(I269&lt;2, "N/A", (_xlfn.MAXIFS('Input - target event report'!E:E,'Input - target event report'!B:B,B:B,'Input - target event report'!D:D,"Private Investment")-_xlfn.MINIFS('Input - target event report'!E:E,'Input - target event report'!B:B,B:B,'Input - target event report'!D:D,"Private Investment"))/(I269-1))</f>
        <v>N/A</v>
      </c>
      <c r="H269" s="5" t="str">
        <f ca="1">IF(_xlfn.MAXIFS('Input - target event report'!E:E,'Input - target event report'!B:B,B:B,'Input - target event report'!D:D,"Private Investment") = 0, "N/A", TODAY() - _xlfn.MAXIFS('Input - target event report'!E:E,'Input - target event report'!B:B,B:B,'Input - target event report'!D:D,"Private Investment"))</f>
        <v>N/A</v>
      </c>
      <c r="I269" s="6">
        <f>COUNTIFS('Input - target event report'!B:B,B269,'Input - target event report'!D:D, "Private Investment")</f>
        <v>0</v>
      </c>
      <c r="J269">
        <f>INDEX('Input - companies list'!$1:$10000,MATCH(B269,'Input - companies list'!B:B,0),MATCH("Flow",'Input - companies list'!$1:$1,0 ))</f>
        <v>2.1156519670507599E-3</v>
      </c>
      <c r="K269">
        <f>INDEX('Input - companies list'!$1:$10000,MATCH(B269,'Input - companies list'!B:B,0),MATCH("Inter-Cluster Connectivity",'Input - companies list'!$1:$1,0 ))</f>
        <v>9.9999999999999895E-2</v>
      </c>
      <c r="L269" s="11">
        <f t="shared" si="33"/>
        <v>0</v>
      </c>
      <c r="M269" s="11">
        <f t="shared" si="34"/>
        <v>0</v>
      </c>
      <c r="N269" s="11">
        <f t="shared" ca="1" si="35"/>
        <v>0</v>
      </c>
      <c r="O269" s="11">
        <f t="shared" si="36"/>
        <v>0</v>
      </c>
      <c r="P269" s="11">
        <f t="shared" si="37"/>
        <v>0.18400000000000005</v>
      </c>
      <c r="Q269" s="11">
        <f t="shared" si="38"/>
        <v>0.64400000000000002</v>
      </c>
      <c r="R269" s="11">
        <f t="shared" ca="1" si="39"/>
        <v>8.2800000000000012E-2</v>
      </c>
    </row>
    <row r="270" spans="1:18" x14ac:dyDescent="0.2">
      <c r="A270" s="14">
        <f t="shared" ca="1" si="32"/>
        <v>316</v>
      </c>
      <c r="B270" t="s">
        <v>3481</v>
      </c>
      <c r="C270" t="str">
        <f>VLOOKUP(B270,'Input - companies list'!B:L,2,FALSE)</f>
        <v>Becquerel Laboratories Inc.</v>
      </c>
      <c r="D270" t="str">
        <f>VLOOKUP(B270,'Input - companies list'!B:L,11,FALSE)</f>
        <v>RFID, Cables, Asset Tracking</v>
      </c>
      <c r="E270" t="str">
        <f>VLOOKUP(B270,'Input - companies list'!B:E,4,FALSE)</f>
        <v>Becquerel Laboratories Inc. provides elemental analysis, using radioactivity to analyze radioactive and non-radioactive materials. It offers neutron activation analysis in the areas of geological exploration and characterization; pottery, provenance, ceramics, clays, obsidian, and chert; coal, bottom ash, and fly ash; environmental; luminescence dating; plastics, polymer, fuel, oil, medical devices, paint, and tissue; short lived; uranium; prompt gamma; rare earth elements; platinum group elements; quartz, aluminum oxide, graphite, and glass; and food, humus, trees, grass, and biomass. The company also provides radiological analysis in the areas of drinking water; radon, gamma-spectrometry, norm, sediment age dating, radio-nuclides in food, and uranium; and specific tests for various radio-nuclides. Becquerel Laboratories offers a range of testing options in radiological and neutron activation disciplines, such as alpha-spectrometry, beta-counting, delayed neutron counting, gamma-spectrometry, liquid scintillation counting, and neutron activation. It serves environmental, monitoring projects, clean-up projects, hydro-geology, geochemistry, industrial, mining exploration, research, contaminant testing, coal testing, plastics testing, laboratories, and water regulation industry sectors in Canada, the United States, and internationally. The company was founded in 1982 and is based in Mississauga, Canada. As of June 7, 2012, Becquerel Laboratories Inc. operates as a subsidiary of Maxxam Analytics, Inc.</v>
      </c>
      <c r="F270" s="1">
        <f>SUMIFS('Input - target event report'!H:H,'Input - target event report'!B:B,B270,'Input - target event report'!D:D, "Private Investment")</f>
        <v>0</v>
      </c>
      <c r="G270" s="6" t="str">
        <f>IF(I270&lt;2, "N/A", (_xlfn.MAXIFS('Input - target event report'!E:E,'Input - target event report'!B:B,B:B,'Input - target event report'!D:D,"Private Investment")-_xlfn.MINIFS('Input - target event report'!E:E,'Input - target event report'!B:B,B:B,'Input - target event report'!D:D,"Private Investment"))/(I270-1))</f>
        <v>N/A</v>
      </c>
      <c r="H270" s="5" t="str">
        <f ca="1">IF(_xlfn.MAXIFS('Input - target event report'!E:E,'Input - target event report'!B:B,B:B,'Input - target event report'!D:D,"Private Investment") = 0, "N/A", TODAY() - _xlfn.MAXIFS('Input - target event report'!E:E,'Input - target event report'!B:B,B:B,'Input - target event report'!D:D,"Private Investment"))</f>
        <v>N/A</v>
      </c>
      <c r="I270" s="6">
        <f>COUNTIFS('Input - target event report'!B:B,B270,'Input - target event report'!D:D, "Private Investment")</f>
        <v>0</v>
      </c>
      <c r="J270">
        <f>INDEX('Input - companies list'!$1:$10000,MATCH(B270,'Input - companies list'!B:B,0),MATCH("Flow",'Input - companies list'!$1:$1,0 ))</f>
        <v>8.0377938640771595E-4</v>
      </c>
      <c r="K270">
        <f>INDEX('Input - companies list'!$1:$10000,MATCH(B270,'Input - companies list'!B:B,0),MATCH("Inter-Cluster Connectivity",'Input - companies list'!$1:$1,0 ))</f>
        <v>0</v>
      </c>
      <c r="L270" s="11">
        <f t="shared" si="33"/>
        <v>0</v>
      </c>
      <c r="M270" s="11">
        <f t="shared" si="34"/>
        <v>0</v>
      </c>
      <c r="N270" s="11">
        <f t="shared" ca="1" si="35"/>
        <v>0</v>
      </c>
      <c r="O270" s="11">
        <f t="shared" si="36"/>
        <v>0</v>
      </c>
      <c r="P270" s="11">
        <f t="shared" si="37"/>
        <v>0.82899999999999996</v>
      </c>
      <c r="Q270" s="11">
        <f t="shared" si="38"/>
        <v>0</v>
      </c>
      <c r="R270" s="11">
        <f t="shared" ca="1" si="39"/>
        <v>8.2900000000000001E-2</v>
      </c>
    </row>
    <row r="271" spans="1:18" x14ac:dyDescent="0.2">
      <c r="A271" s="14">
        <f t="shared" ca="1" si="32"/>
        <v>315</v>
      </c>
      <c r="B271" t="s">
        <v>2337</v>
      </c>
      <c r="C271" t="str">
        <f>VLOOKUP(B271,'Input - companies list'!B:L,2,FALSE)</f>
        <v>Tenova S.p.A.</v>
      </c>
      <c r="D271" t="str">
        <f>VLOOKUP(B271,'Input - companies list'!B:L,11,FALSE)</f>
        <v>Advanced Materials &amp; Coatings</v>
      </c>
      <c r="E271" t="str">
        <f>VLOOKUP(B271,'Input - companies list'!B:E,4,FALSE)</f>
        <v>Tenova S.p.A. designs and supplies technologies, products, and engineering services for metals and mining industries worldwide. It offers AC and DC furnaces and smelting plants for ferroalloys, base metals, slag cleaning, and refining; offers solid/liquid separation and mineral processing applications for minerals, chemical, and industrial markets; supplies reheating furnaces for ferrous and nonferrous material, and heat treatment furnaces for steel, aluminum, and automobile industries; and designs, supplies, and commissions strip processing lines for carbon, silicon, stainless steel, and aluminum. The company also designs, manufactures, revamps, installs, commissions, and services 2 hi, 4 hi, 20hi, and tandem mills; and engages in the production of roll grinders for rolls for flat products mills. It serves aerospace, acid, aluminum, automotive, base metals, biochemical, cement, coal, construction, energy, environmental, food and beverage, industrial minerals, iron group, light metals, machine building and tooling, mining, oil sands, overburden removal, packaging, precious metals, precious stones, pulp and paper, rare earths, recycling, steel, uranium, and water markets. Tenova S.p.A. was formerly known as Techint Technologies SpA and changed its name to Tenova S.p.A. in February 2007. The company was founded in 1945 and is based in Milan, Italy.</v>
      </c>
      <c r="F271" s="1">
        <f>SUMIFS('Input - target event report'!H:H,'Input - target event report'!B:B,B271,'Input - target event report'!D:D, "Private Investment")</f>
        <v>0</v>
      </c>
      <c r="G271" s="6" t="str">
        <f>IF(I271&lt;2, "N/A", (_xlfn.MAXIFS('Input - target event report'!E:E,'Input - target event report'!B:B,B:B,'Input - target event report'!D:D,"Private Investment")-_xlfn.MINIFS('Input - target event report'!E:E,'Input - target event report'!B:B,B:B,'Input - target event report'!D:D,"Private Investment"))/(I271-1))</f>
        <v>N/A</v>
      </c>
      <c r="H271" s="5" t="str">
        <f ca="1">IF(_xlfn.MAXIFS('Input - target event report'!E:E,'Input - target event report'!B:B,B:B,'Input - target event report'!D:D,"Private Investment") = 0, "N/A", TODAY() - _xlfn.MAXIFS('Input - target event report'!E:E,'Input - target event report'!B:B,B:B,'Input - target event report'!D:D,"Private Investment"))</f>
        <v>N/A</v>
      </c>
      <c r="I271" s="6">
        <f>COUNTIFS('Input - target event report'!B:B,B271,'Input - target event report'!D:D, "Private Investment")</f>
        <v>0</v>
      </c>
      <c r="J271">
        <f>INDEX('Input - companies list'!$1:$10000,MATCH(B271,'Input - companies list'!B:B,0),MATCH("Flow",'Input - companies list'!$1:$1,0 ))</f>
        <v>2.0946458147023798E-3</v>
      </c>
      <c r="K271">
        <f>INDEX('Input - companies list'!$1:$10000,MATCH(B271,'Input - companies list'!B:B,0),MATCH("Inter-Cluster Connectivity",'Input - companies list'!$1:$1,0 ))</f>
        <v>9.9999999999999895E-2</v>
      </c>
      <c r="L271" s="11">
        <f t="shared" si="33"/>
        <v>0</v>
      </c>
      <c r="M271" s="11">
        <f t="shared" si="34"/>
        <v>0</v>
      </c>
      <c r="N271" s="11">
        <f t="shared" ca="1" si="35"/>
        <v>0</v>
      </c>
      <c r="O271" s="11">
        <f t="shared" si="36"/>
        <v>0</v>
      </c>
      <c r="P271" s="11">
        <f t="shared" si="37"/>
        <v>0.18999999999999995</v>
      </c>
      <c r="Q271" s="11">
        <f t="shared" si="38"/>
        <v>0.64400000000000002</v>
      </c>
      <c r="R271" s="11">
        <f t="shared" ca="1" si="39"/>
        <v>8.3400000000000002E-2</v>
      </c>
    </row>
    <row r="272" spans="1:18" x14ac:dyDescent="0.2">
      <c r="A272" s="14">
        <f t="shared" ca="1" si="32"/>
        <v>314</v>
      </c>
      <c r="B272" t="s">
        <v>2903</v>
      </c>
      <c r="C272" t="str">
        <f>VLOOKUP(B272,'Input - companies list'!B:L,2,FALSE)</f>
        <v>S&amp;K Technologies, Inc.</v>
      </c>
      <c r="D272" t="str">
        <f>VLOOKUP(B272,'Input - companies list'!B:L,11,FALSE)</f>
        <v>Geological Surveying, Remote Sensing</v>
      </c>
      <c r="E272" t="str">
        <f>VLOOKUP(B272,'Input - companies list'!B:E,4,FALSE)</f>
        <v>S&amp;K Technologies, Inc., through its subsidiaries, provides support services to federal and commercial customers worldwide. It offers technical services, such as technical data development/maintenance, data configuration management, technology development evaluations, technical consultation, safety and maintenance analysis, and subject matter experts; and engineering services, including corrosion prevention research and development, engineering and maintenance software development, engineering analysis, material and structural evaluation, 3D modeling and reverse engineering, structural modifications, sheet and structural metal fabrication, structural assembly and disassembly, inspection and damage analysis, and ground and test flight support. The company also provides information technology, aerospace, and engineering solutions for government agencies and private sector clients; logistics, engineering, telecommunications, and information technology support for government and commercial customers; and environmental engineering, environmental remediation, mine reclamation, and project management services to federal, state, commercial, and private entities. In addition, it offers distribution services, operations and sustainment, and maintenance and technical training services to domestic government agencies and international allies; and specializes in fiber-optic sensor systems for use in the oil and gas, perimeter security, and environmental monitoring industries, as well as and intellectual property. The company was founded in 1999 and is based in St. Ignatius, Montana with subsidiary office locations in Montana and internationally. S&amp;K Technologies, Inc. operates as a subsidiary of Confederated Salish &amp; Kootenai Tribes Inc.</v>
      </c>
      <c r="F272" s="1">
        <f>SUMIFS('Input - target event report'!H:H,'Input - target event report'!B:B,B272,'Input - target event report'!D:D, "Private Investment")</f>
        <v>0</v>
      </c>
      <c r="G272" s="6" t="str">
        <f>IF(I272&lt;2, "N/A", (_xlfn.MAXIFS('Input - target event report'!E:E,'Input - target event report'!B:B,B:B,'Input - target event report'!D:D,"Private Investment")-_xlfn.MINIFS('Input - target event report'!E:E,'Input - target event report'!B:B,B:B,'Input - target event report'!D:D,"Private Investment"))/(I272-1))</f>
        <v>N/A</v>
      </c>
      <c r="H272" s="5" t="str">
        <f ca="1">IF(_xlfn.MAXIFS('Input - target event report'!E:E,'Input - target event report'!B:B,B:B,'Input - target event report'!D:D,"Private Investment") = 0, "N/A", TODAY() - _xlfn.MAXIFS('Input - target event report'!E:E,'Input - target event report'!B:B,B:B,'Input - target event report'!D:D,"Private Investment"))</f>
        <v>N/A</v>
      </c>
      <c r="I272" s="6">
        <f>COUNTIFS('Input - target event report'!B:B,B272,'Input - target event report'!D:D, "Private Investment")</f>
        <v>0</v>
      </c>
      <c r="J272">
        <f>INDEX('Input - companies list'!$1:$10000,MATCH(B272,'Input - companies list'!B:B,0),MATCH("Flow",'Input - companies list'!$1:$1,0 ))</f>
        <v>7.9777354418006201E-4</v>
      </c>
      <c r="K272">
        <f>INDEX('Input - companies list'!$1:$10000,MATCH(B272,'Input - companies list'!B:B,0),MATCH("Inter-Cluster Connectivity",'Input - companies list'!$1:$1,0 ))</f>
        <v>0</v>
      </c>
      <c r="L272" s="11">
        <f t="shared" si="33"/>
        <v>0</v>
      </c>
      <c r="M272" s="11">
        <f t="shared" si="34"/>
        <v>0</v>
      </c>
      <c r="N272" s="11">
        <f t="shared" ca="1" si="35"/>
        <v>0</v>
      </c>
      <c r="O272" s="11">
        <f t="shared" si="36"/>
        <v>0</v>
      </c>
      <c r="P272" s="11">
        <f t="shared" si="37"/>
        <v>0.83899999999999997</v>
      </c>
      <c r="Q272" s="11">
        <f t="shared" si="38"/>
        <v>0</v>
      </c>
      <c r="R272" s="11">
        <f t="shared" ca="1" si="39"/>
        <v>8.3900000000000002E-2</v>
      </c>
    </row>
    <row r="273" spans="1:18" x14ac:dyDescent="0.2">
      <c r="A273" s="14">
        <f t="shared" ca="1" si="32"/>
        <v>313</v>
      </c>
      <c r="B273" t="s">
        <v>4648</v>
      </c>
      <c r="C273" t="str">
        <f>VLOOKUP(B273,'Input - companies list'!B:L,2,FALSE)</f>
        <v>Chugai Mining Co., Ltd.</v>
      </c>
      <c r="D273" t="str">
        <f>VLOOKUP(B273,'Input - companies list'!B:L,11,FALSE)</f>
        <v>Machining &amp; tooling</v>
      </c>
      <c r="E273" t="str">
        <f>VLOOKUP(B273,'Input - companies list'!B:E,4,FALSE)</f>
        <v>Chugai Mining Co., Ltd. collects, processes, refines, and retails precious metals in Japan and internationally. It operates through Precious Metal Business, Jewelry Business, Real Estate Business, Content Business, and Machinery Business divisions. The Precious Metal Business division procures and recycles precious metals, such as gold and platinum; and refines, processes, and sells rare metals, as well as engages in pawn broking business. The Jewelry Business division purchases and sells diamonds and jewelry products. The Real Estate Business division engages in procuring, brokering, renting, and managing urban real estate properties, including condominiums, single family homes, land, business properties, and investment properties. The Content Business division is involved in the planning, production, and sale of animation, comics, and game characters. The Machinery Business division procures and sells machine tools comprising mother machinery items, including NC lathes and machining centers; plating machinery, such as punching machines and laser machines; and various pressing machinery for processing and molding. This division also procures and sells pre-owned machine tools and sheet metal processing machinery. Chugai Mining Co., Ltd. was founded in 1932 and is headquartered in Tokyo, Japan.</v>
      </c>
      <c r="F273" s="1">
        <f>SUMIFS('Input - target event report'!H:H,'Input - target event report'!B:B,B273,'Input - target event report'!D:D, "Private Investment")</f>
        <v>0</v>
      </c>
      <c r="G273" s="6" t="str">
        <f>IF(I273&lt;2, "N/A", (_xlfn.MAXIFS('Input - target event report'!E:E,'Input - target event report'!B:B,B:B,'Input - target event report'!D:D,"Private Investment")-_xlfn.MINIFS('Input - target event report'!E:E,'Input - target event report'!B:B,B:B,'Input - target event report'!D:D,"Private Investment"))/(I273-1))</f>
        <v>N/A</v>
      </c>
      <c r="H273" s="5" t="str">
        <f ca="1">IF(_xlfn.MAXIFS('Input - target event report'!E:E,'Input - target event report'!B:B,B:B,'Input - target event report'!D:D,"Private Investment") = 0, "N/A", TODAY() - _xlfn.MAXIFS('Input - target event report'!E:E,'Input - target event report'!B:B,B:B,'Input - target event report'!D:D,"Private Investment"))</f>
        <v>N/A</v>
      </c>
      <c r="I273" s="6">
        <f>COUNTIFS('Input - target event report'!B:B,B273,'Input - target event report'!D:D, "Private Investment")</f>
        <v>0</v>
      </c>
      <c r="J273">
        <f>INDEX('Input - companies list'!$1:$10000,MATCH(B273,'Input - companies list'!B:B,0),MATCH("Flow",'Input - companies list'!$1:$1,0 ))</f>
        <v>7.9594365252170596E-4</v>
      </c>
      <c r="K273">
        <f>INDEX('Input - companies list'!$1:$10000,MATCH(B273,'Input - companies list'!B:B,0),MATCH("Inter-Cluster Connectivity",'Input - companies list'!$1:$1,0 ))</f>
        <v>0</v>
      </c>
      <c r="L273" s="11">
        <f t="shared" si="33"/>
        <v>0</v>
      </c>
      <c r="M273" s="11">
        <f t="shared" si="34"/>
        <v>0</v>
      </c>
      <c r="N273" s="11">
        <f t="shared" ca="1" si="35"/>
        <v>0</v>
      </c>
      <c r="O273" s="11">
        <f t="shared" si="36"/>
        <v>0</v>
      </c>
      <c r="P273" s="11">
        <f t="shared" si="37"/>
        <v>0.84099999999999997</v>
      </c>
      <c r="Q273" s="11">
        <f t="shared" si="38"/>
        <v>0</v>
      </c>
      <c r="R273" s="11">
        <f t="shared" ca="1" si="39"/>
        <v>8.4100000000000008E-2</v>
      </c>
    </row>
    <row r="274" spans="1:18" x14ac:dyDescent="0.2">
      <c r="A274" s="14">
        <f t="shared" ca="1" si="32"/>
        <v>312</v>
      </c>
      <c r="B274" t="s">
        <v>410</v>
      </c>
      <c r="C274" t="str">
        <f>VLOOKUP(B274,'Input - companies list'!B:L,2,FALSE)</f>
        <v>Shenzhen V&amp;T Technologies Co., Ltd.</v>
      </c>
      <c r="D274" t="str">
        <f>VLOOKUP(B274,'Input - companies list'!B:L,11,FALSE)</f>
        <v xml:space="preserve">Bearing, Gears, Componentry </v>
      </c>
      <c r="E274" t="str">
        <f>VLOOKUP(B274,'Input - companies list'!B:E,4,FALSE)</f>
        <v>ShenZhen V&amp;T Technologies Co., Ltd. engages in the research and development, manufacture, and marketing of variable frequency drives, servo drives, electric vehicle controllers, inverters, and other power electronics products. It offers optional accessories, EX-PM injection molding machine interface cards, operation panels, EX-PG encoder speed feedback cards, industrialized platform series products, energy saving and emission reduction products, medium and high voltage inverters, solar water pump controllers, and electric vehicle drives. The companyÂ’s products are used in various industrial applications, such as metallurgy, crane, oil, chemicals, machine tools, electric vehicles, metal processing, building materials, stone, wood processing, ceramics, plastics, air compressor, washing machine, water supply, air conditioning, municipal engineering, textile, printing, mining, etc. ShenZhen V&amp;T Technologies Co., Ltd. is headquartered in Shenzhen, China.</v>
      </c>
      <c r="F274" s="1">
        <f>SUMIFS('Input - target event report'!H:H,'Input - target event report'!B:B,B274,'Input - target event report'!D:D, "Private Investment")</f>
        <v>0</v>
      </c>
      <c r="G274" s="6" t="str">
        <f>IF(I274&lt;2, "N/A", (_xlfn.MAXIFS('Input - target event report'!E:E,'Input - target event report'!B:B,B:B,'Input - target event report'!D:D,"Private Investment")-_xlfn.MINIFS('Input - target event report'!E:E,'Input - target event report'!B:B,B:B,'Input - target event report'!D:D,"Private Investment"))/(I274-1))</f>
        <v>N/A</v>
      </c>
      <c r="H274" s="5" t="str">
        <f ca="1">IF(_xlfn.MAXIFS('Input - target event report'!E:E,'Input - target event report'!B:B,B:B,'Input - target event report'!D:D,"Private Investment") = 0, "N/A", TODAY() - _xlfn.MAXIFS('Input - target event report'!E:E,'Input - target event report'!B:B,B:B,'Input - target event report'!D:D,"Private Investment"))</f>
        <v>N/A</v>
      </c>
      <c r="I274" s="6">
        <f>COUNTIFS('Input - target event report'!B:B,B274,'Input - target event report'!D:D, "Private Investment")</f>
        <v>0</v>
      </c>
      <c r="J274">
        <f>INDEX('Input - companies list'!$1:$10000,MATCH(B274,'Input - companies list'!B:B,0),MATCH("Flow",'Input - companies list'!$1:$1,0 ))</f>
        <v>6.5389660624259795E-4</v>
      </c>
      <c r="K274">
        <f>INDEX('Input - companies list'!$1:$10000,MATCH(B274,'Input - companies list'!B:B,0),MATCH("Inter-Cluster Connectivity",'Input - companies list'!$1:$1,0 ))</f>
        <v>0</v>
      </c>
      <c r="L274" s="11">
        <f t="shared" si="33"/>
        <v>0</v>
      </c>
      <c r="M274" s="11">
        <f t="shared" si="34"/>
        <v>0</v>
      </c>
      <c r="N274" s="11">
        <f t="shared" ca="1" si="35"/>
        <v>0</v>
      </c>
      <c r="O274" s="11">
        <f t="shared" si="36"/>
        <v>0</v>
      </c>
      <c r="P274" s="11">
        <f t="shared" si="37"/>
        <v>0.84799999999999998</v>
      </c>
      <c r="Q274" s="11">
        <f t="shared" si="38"/>
        <v>0</v>
      </c>
      <c r="R274" s="11">
        <f t="shared" ca="1" si="39"/>
        <v>8.48E-2</v>
      </c>
    </row>
    <row r="275" spans="1:18" x14ac:dyDescent="0.2">
      <c r="A275" s="14">
        <f t="shared" ca="1" si="32"/>
        <v>311</v>
      </c>
      <c r="B275" t="s">
        <v>3497</v>
      </c>
      <c r="C275" t="str">
        <f>VLOOKUP(B275,'Input - companies list'!B:L,2,FALSE)</f>
        <v>Position Partners Pty Ltd.</v>
      </c>
      <c r="D275" t="str">
        <f>VLOOKUP(B275,'Input - companies list'!B:L,11,FALSE)</f>
        <v>Aerial Surveying, Drones</v>
      </c>
      <c r="E275" t="str">
        <f>VLOOKUP(B275,'Input - companies list'!B:E,4,FALSE)</f>
        <v>Position Partners Pty Ltd. distributes positioning and machine control solutions for surveying, civil works, and building activities. It offers lasers and levels, such as construction lasers, interior lasers, grade and pipe lasers, and machine receivers; machine systems, including 2D machine controls, 3D machine controls, on-board weighing products, mining machine guidance products, piling and landfill machine guidance products, haul count solutions, and telematics; and GNSS systems, such as integrated GNSS products, modular GNSS products, GNSS antennas, and GNSS data radios. The company also provides total stations and theodolites, including manual, robotic, and monitoring total stations; field controllers, such as windows mobile controllers and windows tablets; and 3D scanning and mapping products, including mobile mapping products and 3D laser scanners. In addition, it offers remotely piloted aircraft UAS products; sub-surface detection products, such as autonomous surface vehicles (ASVs), ground penetrating radars (GPRs), and cable locators; software solutions, including building information modelling (BIM), survey, civil construction, and point cloud and processing software; and accessories, such as survey and construction accessories. Further, the company provides services, including campus training, hire and rentals, repairs and maintenance, and support services. It serves survey and geospatial, building construction, civil construction, specialty applications, and mining industries. Position Partners Pty Ltd. was incorporated in 2008 and is based in Campbellfield, Australia.</v>
      </c>
      <c r="F275" s="1">
        <f>SUMIFS('Input - target event report'!H:H,'Input - target event report'!B:B,B275,'Input - target event report'!D:D, "Private Investment")</f>
        <v>0</v>
      </c>
      <c r="G275" s="6" t="str">
        <f>IF(I275&lt;2, "N/A", (_xlfn.MAXIFS('Input - target event report'!E:E,'Input - target event report'!B:B,B:B,'Input - target event report'!D:D,"Private Investment")-_xlfn.MINIFS('Input - target event report'!E:E,'Input - target event report'!B:B,B:B,'Input - target event report'!D:D,"Private Investment"))/(I275-1))</f>
        <v>N/A</v>
      </c>
      <c r="H275" s="5" t="str">
        <f ca="1">IF(_xlfn.MAXIFS('Input - target event report'!E:E,'Input - target event report'!B:B,B:B,'Input - target event report'!D:D,"Private Investment") = 0, "N/A", TODAY() - _xlfn.MAXIFS('Input - target event report'!E:E,'Input - target event report'!B:B,B:B,'Input - target event report'!D:D,"Private Investment"))</f>
        <v>N/A</v>
      </c>
      <c r="I275" s="6">
        <f>COUNTIFS('Input - target event report'!B:B,B275,'Input - target event report'!D:D, "Private Investment")</f>
        <v>0</v>
      </c>
      <c r="J275">
        <f>INDEX('Input - companies list'!$1:$10000,MATCH(B275,'Input - companies list'!B:B,0),MATCH("Flow",'Input - companies list'!$1:$1,0 ))</f>
        <v>6.2914893364489897E-4</v>
      </c>
      <c r="K275">
        <f>INDEX('Input - companies list'!$1:$10000,MATCH(B275,'Input - companies list'!B:B,0),MATCH("Inter-Cluster Connectivity",'Input - companies list'!$1:$1,0 ))</f>
        <v>0</v>
      </c>
      <c r="L275" s="11">
        <f t="shared" si="33"/>
        <v>0</v>
      </c>
      <c r="M275" s="11">
        <f t="shared" si="34"/>
        <v>0</v>
      </c>
      <c r="N275" s="11">
        <f t="shared" ca="1" si="35"/>
        <v>0</v>
      </c>
      <c r="O275" s="11">
        <f t="shared" si="36"/>
        <v>0</v>
      </c>
      <c r="P275" s="11">
        <f t="shared" si="37"/>
        <v>0.84899999999999998</v>
      </c>
      <c r="Q275" s="11">
        <f t="shared" si="38"/>
        <v>0</v>
      </c>
      <c r="R275" s="11">
        <f t="shared" ca="1" si="39"/>
        <v>8.4900000000000003E-2</v>
      </c>
    </row>
    <row r="276" spans="1:18" x14ac:dyDescent="0.2">
      <c r="A276" s="14">
        <f t="shared" ca="1" si="32"/>
        <v>310</v>
      </c>
      <c r="B276" t="s">
        <v>1325</v>
      </c>
      <c r="C276" t="str">
        <f>VLOOKUP(B276,'Input - companies list'!B:L,2,FALSE)</f>
        <v>BT Applied Technology</v>
      </c>
      <c r="D276" t="str">
        <f>VLOOKUP(B276,'Input - companies list'!B:L,11,FALSE)</f>
        <v>Remote Monitoring</v>
      </c>
      <c r="E276" t="str">
        <f>VLOOKUP(B276,'Input - companies list'!B:E,4,FALSE)</f>
        <v>BT Applied Technology offers Information and Communications Technology (ICT) system integration services. It provides infrastructure integration, information technology consulting, and business analytics and life cycle management services. Additionally, the company offers network implementation services. Its clientele include Saudi Binladin Group, Qassim Cement Co., Jordan Phosphate Mining Co., and Zahid Tractor. BT Applied Technology is headquartered in Jeddah, Saudi Arabia.</v>
      </c>
      <c r="F276" s="1">
        <f>SUMIFS('Input - target event report'!H:H,'Input - target event report'!B:B,B276,'Input - target event report'!D:D, "Private Investment")</f>
        <v>0</v>
      </c>
      <c r="G276" s="6" t="str">
        <f>IF(I276&lt;2, "N/A", (_xlfn.MAXIFS('Input - target event report'!E:E,'Input - target event report'!B:B,B:B,'Input - target event report'!D:D,"Private Investment")-_xlfn.MINIFS('Input - target event report'!E:E,'Input - target event report'!B:B,B:B,'Input - target event report'!D:D,"Private Investment"))/(I276-1))</f>
        <v>N/A</v>
      </c>
      <c r="H276" s="5" t="str">
        <f ca="1">IF(_xlfn.MAXIFS('Input - target event report'!E:E,'Input - target event report'!B:B,B:B,'Input - target event report'!D:D,"Private Investment") = 0, "N/A", TODAY() - _xlfn.MAXIFS('Input - target event report'!E:E,'Input - target event report'!B:B,B:B,'Input - target event report'!D:D,"Private Investment"))</f>
        <v>N/A</v>
      </c>
      <c r="I276" s="6">
        <f>COUNTIFS('Input - target event report'!B:B,B276,'Input - target event report'!D:D, "Private Investment")</f>
        <v>0</v>
      </c>
      <c r="J276">
        <f>INDEX('Input - companies list'!$1:$10000,MATCH(B276,'Input - companies list'!B:B,0),MATCH("Flow",'Input - companies list'!$1:$1,0 ))</f>
        <v>6.27484805058307E-4</v>
      </c>
      <c r="K276">
        <f>INDEX('Input - companies list'!$1:$10000,MATCH(B276,'Input - companies list'!B:B,0),MATCH("Inter-Cluster Connectivity",'Input - companies list'!$1:$1,0 ))</f>
        <v>0</v>
      </c>
      <c r="L276" s="11">
        <f t="shared" si="33"/>
        <v>0</v>
      </c>
      <c r="M276" s="11">
        <f t="shared" si="34"/>
        <v>0</v>
      </c>
      <c r="N276" s="11">
        <f t="shared" ca="1" si="35"/>
        <v>0</v>
      </c>
      <c r="O276" s="11">
        <f t="shared" si="36"/>
        <v>0</v>
      </c>
      <c r="P276" s="11">
        <f t="shared" si="37"/>
        <v>0.85099999999999998</v>
      </c>
      <c r="Q276" s="11">
        <f t="shared" si="38"/>
        <v>0</v>
      </c>
      <c r="R276" s="11">
        <f t="shared" ca="1" si="39"/>
        <v>8.5100000000000009E-2</v>
      </c>
    </row>
    <row r="277" spans="1:18" x14ac:dyDescent="0.2">
      <c r="A277" s="14">
        <f t="shared" ca="1" si="32"/>
        <v>309</v>
      </c>
      <c r="B277" t="s">
        <v>1868</v>
      </c>
      <c r="C277" t="str">
        <f>VLOOKUP(B277,'Input - companies list'!B:L,2,FALSE)</f>
        <v>Dyer Engineering Ltd</v>
      </c>
      <c r="D277" t="str">
        <f>VLOOKUP(B277,'Input - companies list'!B:L,11,FALSE)</f>
        <v>Castings</v>
      </c>
      <c r="E277" t="str">
        <f>VLOOKUP(B277,'Input - companies list'!B:E,4,FALSE)</f>
        <v>Dyer Engineering Ltd manufactures precision machined components. It serves various industries, such as oil and gas, offshore and renewable, automotive, defense, rail, mining, power generation, water, and utilities. The company was incorporated in 1987 and is based in Stanley, United Kingdom.</v>
      </c>
      <c r="F277" s="1">
        <f>SUMIFS('Input - target event report'!H:H,'Input - target event report'!B:B,B277,'Input - target event report'!D:D, "Private Investment")</f>
        <v>0</v>
      </c>
      <c r="G277" s="6" t="str">
        <f>IF(I277&lt;2, "N/A", (_xlfn.MAXIFS('Input - target event report'!E:E,'Input - target event report'!B:B,B:B,'Input - target event report'!D:D,"Private Investment")-_xlfn.MINIFS('Input - target event report'!E:E,'Input - target event report'!B:B,B:B,'Input - target event report'!D:D,"Private Investment"))/(I277-1))</f>
        <v>N/A</v>
      </c>
      <c r="H277" s="5" t="str">
        <f ca="1">IF(_xlfn.MAXIFS('Input - target event report'!E:E,'Input - target event report'!B:B,B:B,'Input - target event report'!D:D,"Private Investment") = 0, "N/A", TODAY() - _xlfn.MAXIFS('Input - target event report'!E:E,'Input - target event report'!B:B,B:B,'Input - target event report'!D:D,"Private Investment"))</f>
        <v>N/A</v>
      </c>
      <c r="I277" s="6">
        <f>COUNTIFS('Input - target event report'!B:B,B277,'Input - target event report'!D:D, "Private Investment")</f>
        <v>0</v>
      </c>
      <c r="J277">
        <f>INDEX('Input - companies list'!$1:$10000,MATCH(B277,'Input - companies list'!B:B,0),MATCH("Flow",'Input - companies list'!$1:$1,0 ))</f>
        <v>6.1874408559821803E-4</v>
      </c>
      <c r="K277">
        <f>INDEX('Input - companies list'!$1:$10000,MATCH(B277,'Input - companies list'!B:B,0),MATCH("Inter-Cluster Connectivity",'Input - companies list'!$1:$1,0 ))</f>
        <v>0</v>
      </c>
      <c r="L277" s="11">
        <f t="shared" si="33"/>
        <v>0</v>
      </c>
      <c r="M277" s="11">
        <f t="shared" si="34"/>
        <v>0</v>
      </c>
      <c r="N277" s="11">
        <f t="shared" ca="1" si="35"/>
        <v>0</v>
      </c>
      <c r="O277" s="11">
        <f t="shared" si="36"/>
        <v>0</v>
      </c>
      <c r="P277" s="11">
        <f t="shared" si="37"/>
        <v>0.85399999999999998</v>
      </c>
      <c r="Q277" s="11">
        <f t="shared" si="38"/>
        <v>0</v>
      </c>
      <c r="R277" s="11">
        <f t="shared" ca="1" si="39"/>
        <v>8.5400000000000004E-2</v>
      </c>
    </row>
    <row r="278" spans="1:18" x14ac:dyDescent="0.2">
      <c r="A278" s="14">
        <f t="shared" ca="1" si="32"/>
        <v>308</v>
      </c>
      <c r="B278" t="s">
        <v>2296</v>
      </c>
      <c r="C278" t="str">
        <f>VLOOKUP(B278,'Input - companies list'!B:L,2,FALSE)</f>
        <v>Sentrinsic, Inc.</v>
      </c>
      <c r="D278" t="str">
        <f>VLOOKUP(B278,'Input - companies list'!B:L,11,FALSE)</f>
        <v>Mining Ops &amp; Analytics</v>
      </c>
      <c r="E278" t="str">
        <f>VLOOKUP(B278,'Input - companies list'!B:E,4,FALSE)</f>
        <v>Sentrinsic, Inc. offers air operated double diaphragm pump control and measurement systems. The company offers product recovery systems for fluid transfer processes in paint manufacturing, food processing, chemicals, cosmetics, pharmaceuticals, contract packaging, and various industries. It also offers controllers for use in sumps, as well as for unattended transfer, level sensor replacement, mining, and various applications. The company serves various customers ranging from small and mid-sized businesses to divisions of large enterprise organizations, as well as maintenance managers, quality engineers, production supervisors, plant managers, and more. It offers its products to end users directly, as well as through distributors in the United States and internationally. The company was founded in 2006 and is based in Atlanta, Georgia.</v>
      </c>
      <c r="F278" s="1">
        <f>SUMIFS('Input - target event report'!H:H,'Input - target event report'!B:B,B278,'Input - target event report'!D:D, "Private Investment")</f>
        <v>0</v>
      </c>
      <c r="G278" s="6" t="str">
        <f>IF(I278&lt;2, "N/A", (_xlfn.MAXIFS('Input - target event report'!E:E,'Input - target event report'!B:B,B:B,'Input - target event report'!D:D,"Private Investment")-_xlfn.MINIFS('Input - target event report'!E:E,'Input - target event report'!B:B,B:B,'Input - target event report'!D:D,"Private Investment"))/(I278-1))</f>
        <v>N/A</v>
      </c>
      <c r="H278" s="5" t="str">
        <f ca="1">IF(_xlfn.MAXIFS('Input - target event report'!E:E,'Input - target event report'!B:B,B:B,'Input - target event report'!D:D,"Private Investment") = 0, "N/A", TODAY() - _xlfn.MAXIFS('Input - target event report'!E:E,'Input - target event report'!B:B,B:B,'Input - target event report'!D:D,"Private Investment"))</f>
        <v>N/A</v>
      </c>
      <c r="I278" s="6">
        <f>COUNTIFS('Input - target event report'!B:B,B278,'Input - target event report'!D:D, "Private Investment")</f>
        <v>0</v>
      </c>
      <c r="J278">
        <f>INDEX('Input - companies list'!$1:$10000,MATCH(B278,'Input - companies list'!B:B,0),MATCH("Flow",'Input - companies list'!$1:$1,0 ))</f>
        <v>6.1778358813129801E-4</v>
      </c>
      <c r="K278">
        <f>INDEX('Input - companies list'!$1:$10000,MATCH(B278,'Input - companies list'!B:B,0),MATCH("Inter-Cluster Connectivity",'Input - companies list'!$1:$1,0 ))</f>
        <v>0</v>
      </c>
      <c r="L278" s="11">
        <f t="shared" si="33"/>
        <v>0</v>
      </c>
      <c r="M278" s="11">
        <f t="shared" si="34"/>
        <v>0</v>
      </c>
      <c r="N278" s="11">
        <f t="shared" ca="1" si="35"/>
        <v>0</v>
      </c>
      <c r="O278" s="11">
        <f t="shared" si="36"/>
        <v>0</v>
      </c>
      <c r="P278" s="11">
        <f t="shared" si="37"/>
        <v>0.85599999999999998</v>
      </c>
      <c r="Q278" s="11">
        <f t="shared" si="38"/>
        <v>0</v>
      </c>
      <c r="R278" s="11">
        <f t="shared" ca="1" si="39"/>
        <v>8.5600000000000009E-2</v>
      </c>
    </row>
    <row r="279" spans="1:18" x14ac:dyDescent="0.2">
      <c r="A279" s="14">
        <f t="shared" ca="1" si="32"/>
        <v>307</v>
      </c>
      <c r="B279" t="s">
        <v>3827</v>
      </c>
      <c r="C279" t="str">
        <f>VLOOKUP(B279,'Input - companies list'!B:L,2,FALSE)</f>
        <v>Durex Industries, Inc.</v>
      </c>
      <c r="D279" t="str">
        <f>VLOOKUP(B279,'Input - companies list'!B:L,11,FALSE)</f>
        <v>Advanced Materials &amp; Coatings</v>
      </c>
      <c r="E279" t="str">
        <f>VLOOKUP(B279,'Input - companies list'!B:E,4,FALSE)</f>
        <v>Durex Industries, Inc. designs and manufactures electric heaters, temperature sensors, and temperature controls and systems for analytical instrumentation, medical device, semiconductor, photovoltaic, foodservice, plastics, packaging, process, and general industrial markets. It offers cast in heaters, immersion heaters, circulation heaters, heat exchangers, process heating systems, high temperature process air heaters, cartridge heaters, duct heaters, tubular heating elements, coil heaters, mineral insulated cable heaters, flexible silicone rubber heaters, band heaters, ceramic and quartz heaters, aluminum nitride and alumina ceramic heaters, industrial process thermocouples, resistance temperature detectors, thermistor assemblies, RTD and thermocouple sensors assemblies, temperature sensor accessories, stock temperature controls, custom temperature controls, temperature control panels, control consoles, multi-loop temperature controllers, aluminum pedestal heaters, cast vacuum chamber heaters, cast aluminum wafer chucks, cable (coil) heaters, aluminum tubular heaters, polyimide heaters, radiant heating panels, and conduction heating panels. The company was founded in 1980 and is based in Cary, Illinois.</v>
      </c>
      <c r="F279" s="1">
        <f>SUMIFS('Input - target event report'!H:H,'Input - target event report'!B:B,B279,'Input - target event report'!D:D, "Private Investment")</f>
        <v>0</v>
      </c>
      <c r="G279" s="6" t="str">
        <f>IF(I279&lt;2, "N/A", (_xlfn.MAXIFS('Input - target event report'!E:E,'Input - target event report'!B:B,B:B,'Input - target event report'!D:D,"Private Investment")-_xlfn.MINIFS('Input - target event report'!E:E,'Input - target event report'!B:B,B:B,'Input - target event report'!D:D,"Private Investment"))/(I279-1))</f>
        <v>N/A</v>
      </c>
      <c r="H279" s="5" t="str">
        <f ca="1">IF(_xlfn.MAXIFS('Input - target event report'!E:E,'Input - target event report'!B:B,B:B,'Input - target event report'!D:D,"Private Investment") = 0, "N/A", TODAY() - _xlfn.MAXIFS('Input - target event report'!E:E,'Input - target event report'!B:B,B:B,'Input - target event report'!D:D,"Private Investment"))</f>
        <v>N/A</v>
      </c>
      <c r="I279" s="6">
        <f>COUNTIFS('Input - target event report'!B:B,B279,'Input - target event report'!D:D, "Private Investment")</f>
        <v>0</v>
      </c>
      <c r="J279">
        <f>INDEX('Input - companies list'!$1:$10000,MATCH(B279,'Input - companies list'!B:B,0),MATCH("Flow",'Input - companies list'!$1:$1,0 ))</f>
        <v>6.1071386623431001E-4</v>
      </c>
      <c r="K279">
        <f>INDEX('Input - companies list'!$1:$10000,MATCH(B279,'Input - companies list'!B:B,0),MATCH("Inter-Cluster Connectivity",'Input - companies list'!$1:$1,0 ))</f>
        <v>0</v>
      </c>
      <c r="L279" s="11">
        <f t="shared" si="33"/>
        <v>0</v>
      </c>
      <c r="M279" s="11">
        <f t="shared" si="34"/>
        <v>0</v>
      </c>
      <c r="N279" s="11">
        <f t="shared" ca="1" si="35"/>
        <v>0</v>
      </c>
      <c r="O279" s="11">
        <f t="shared" si="36"/>
        <v>0</v>
      </c>
      <c r="P279" s="11">
        <f t="shared" si="37"/>
        <v>0.86499999999999999</v>
      </c>
      <c r="Q279" s="11">
        <f t="shared" si="38"/>
        <v>0</v>
      </c>
      <c r="R279" s="11">
        <f t="shared" ca="1" si="39"/>
        <v>8.6500000000000007E-2</v>
      </c>
    </row>
    <row r="280" spans="1:18" x14ac:dyDescent="0.2">
      <c r="A280" s="14">
        <f t="shared" ca="1" si="32"/>
        <v>306</v>
      </c>
      <c r="B280" t="s">
        <v>3166</v>
      </c>
      <c r="C280" t="str">
        <f>VLOOKUP(B280,'Input - companies list'!B:L,2,FALSE)</f>
        <v>Precision Grinders Engineering</v>
      </c>
      <c r="D280" t="str">
        <f>VLOOKUP(B280,'Input - companies list'!B:L,11,FALSE)</f>
        <v xml:space="preserve">Bearing, Gears, Componentry </v>
      </c>
      <c r="E280" t="str">
        <f>VLOOKUP(B280,'Input - companies list'!B:E,4,FALSE)</f>
        <v>Precision Grinders Engineering, through its subsidiaries, manufactures and supplies a range of crop processing equipment in Zimbabwe. The companyÂ’s products include dehullers, decorticator milling plants, roller and peanut butter mills, threshers, combi mills, and stock feed mixtures. It also provides mining equipment, including ball and stamp mills, jaw crushers, concentrators, diamond pans, and gold processing plants to large and small-scale mines; and mine cars, mine car wheels and axles, and mine rail accessories. In addition, the company offers general engineering and fabrication services, including the fabrication of steel structures for warehousing; and aircraft hangers, stables, green housing, grading sheds, factories, assembly halls, and workshops. Further, it provides network towers and base stations. The company was founded in 1946 and is based in Harare, Zimbabwe. As of August 1, 2011, Precision Grinders Engineering operates as a subsidiary of Phoenix Consolidated Industries Ltd.</v>
      </c>
      <c r="F280" s="1">
        <f>SUMIFS('Input - target event report'!H:H,'Input - target event report'!B:B,B280,'Input - target event report'!D:D, "Private Investment")</f>
        <v>0</v>
      </c>
      <c r="G280" s="6" t="str">
        <f>IF(I280&lt;2, "N/A", (_xlfn.MAXIFS('Input - target event report'!E:E,'Input - target event report'!B:B,B:B,'Input - target event report'!D:D,"Private Investment")-_xlfn.MINIFS('Input - target event report'!E:E,'Input - target event report'!B:B,B:B,'Input - target event report'!D:D,"Private Investment"))/(I280-1))</f>
        <v>N/A</v>
      </c>
      <c r="H280" s="5" t="str">
        <f ca="1">IF(_xlfn.MAXIFS('Input - target event report'!E:E,'Input - target event report'!B:B,B:B,'Input - target event report'!D:D,"Private Investment") = 0, "N/A", TODAY() - _xlfn.MAXIFS('Input - target event report'!E:E,'Input - target event report'!B:B,B:B,'Input - target event report'!D:D,"Private Investment"))</f>
        <v>N/A</v>
      </c>
      <c r="I280" s="6">
        <f>COUNTIFS('Input - target event report'!B:B,B280,'Input - target event report'!D:D, "Private Investment")</f>
        <v>0</v>
      </c>
      <c r="J280">
        <f>INDEX('Input - companies list'!$1:$10000,MATCH(B280,'Input - companies list'!B:B,0),MATCH("Flow",'Input - companies list'!$1:$1,0 ))</f>
        <v>6.0804687792664599E-4</v>
      </c>
      <c r="K280">
        <f>INDEX('Input - companies list'!$1:$10000,MATCH(B280,'Input - companies list'!B:B,0),MATCH("Inter-Cluster Connectivity",'Input - companies list'!$1:$1,0 ))</f>
        <v>0</v>
      </c>
      <c r="L280" s="11">
        <f t="shared" si="33"/>
        <v>0</v>
      </c>
      <c r="M280" s="11">
        <f t="shared" si="34"/>
        <v>0</v>
      </c>
      <c r="N280" s="11">
        <f t="shared" ca="1" si="35"/>
        <v>0</v>
      </c>
      <c r="O280" s="11">
        <f t="shared" si="36"/>
        <v>0</v>
      </c>
      <c r="P280" s="11">
        <f t="shared" si="37"/>
        <v>0.86599999999999999</v>
      </c>
      <c r="Q280" s="11">
        <f t="shared" si="38"/>
        <v>0</v>
      </c>
      <c r="R280" s="11">
        <f t="shared" ca="1" si="39"/>
        <v>8.660000000000001E-2</v>
      </c>
    </row>
    <row r="281" spans="1:18" x14ac:dyDescent="0.2">
      <c r="A281" s="14">
        <f t="shared" ca="1" si="32"/>
        <v>305</v>
      </c>
      <c r="B281" t="s">
        <v>831</v>
      </c>
      <c r="C281" t="str">
        <f>VLOOKUP(B281,'Input - companies list'!B:L,2,FALSE)</f>
        <v>Industrial Scientific Corporation</v>
      </c>
      <c r="D281" t="str">
        <f>VLOOKUP(B281,'Input - companies list'!B:L,11,FALSE)</f>
        <v>Remote Monitoring</v>
      </c>
      <c r="E281" t="str">
        <f>VLOOKUP(B281,'Input - companies list'!B:E,4,FALSE)</f>
        <v>Industrial Scientific Corporation develops and manufactures gas detection products and accessories. The company focuses on providing systems for automated testing, calibration, and data management; and Gas Detection-as-a-Service and portable gas detectors. It offers single-gas detectors, multi-gas detectors, and docking stations for carbon monoxide, sulfur dioxide, hydrogen sulfide, and oxygen gases applications. The company also provides face-to-face training, online training, gas detection rental program, instrument repairs and service, and general gas education services. It offers its products through distributors in the United States and internationally. Industrial Scientific Corporation was founded in 1985 and is based in Pittsburgh, Pennsylvania.</v>
      </c>
      <c r="F281" s="1">
        <f>SUMIFS('Input - target event report'!H:H,'Input - target event report'!B:B,B281,'Input - target event report'!D:D, "Private Investment")</f>
        <v>0</v>
      </c>
      <c r="G281" s="6" t="str">
        <f>IF(I281&lt;2, "N/A", (_xlfn.MAXIFS('Input - target event report'!E:E,'Input - target event report'!B:B,B:B,'Input - target event report'!D:D,"Private Investment")-_xlfn.MINIFS('Input - target event report'!E:E,'Input - target event report'!B:B,B:B,'Input - target event report'!D:D,"Private Investment"))/(I281-1))</f>
        <v>N/A</v>
      </c>
      <c r="H281" s="5" t="str">
        <f ca="1">IF(_xlfn.MAXIFS('Input - target event report'!E:E,'Input - target event report'!B:B,B:B,'Input - target event report'!D:D,"Private Investment") = 0, "N/A", TODAY() - _xlfn.MAXIFS('Input - target event report'!E:E,'Input - target event report'!B:B,B:B,'Input - target event report'!D:D,"Private Investment"))</f>
        <v>N/A</v>
      </c>
      <c r="I281" s="6">
        <f>COUNTIFS('Input - target event report'!B:B,B281,'Input - target event report'!D:D, "Private Investment")</f>
        <v>0</v>
      </c>
      <c r="J281">
        <f>INDEX('Input - companies list'!$1:$10000,MATCH(B281,'Input - companies list'!B:B,0),MATCH("Flow",'Input - companies list'!$1:$1,0 ))</f>
        <v>6.0667248565410899E-4</v>
      </c>
      <c r="K281">
        <f>INDEX('Input - companies list'!$1:$10000,MATCH(B281,'Input - companies list'!B:B,0),MATCH("Inter-Cluster Connectivity",'Input - companies list'!$1:$1,0 ))</f>
        <v>0</v>
      </c>
      <c r="L281" s="11">
        <f t="shared" si="33"/>
        <v>0</v>
      </c>
      <c r="M281" s="11">
        <f t="shared" si="34"/>
        <v>0</v>
      </c>
      <c r="N281" s="11">
        <f t="shared" ca="1" si="35"/>
        <v>0</v>
      </c>
      <c r="O281" s="11">
        <f t="shared" si="36"/>
        <v>0</v>
      </c>
      <c r="P281" s="11">
        <f t="shared" si="37"/>
        <v>0.86799999999999999</v>
      </c>
      <c r="Q281" s="11">
        <f t="shared" si="38"/>
        <v>0</v>
      </c>
      <c r="R281" s="11">
        <f t="shared" ca="1" si="39"/>
        <v>8.6800000000000002E-2</v>
      </c>
    </row>
    <row r="282" spans="1:18" x14ac:dyDescent="0.2">
      <c r="A282" s="14">
        <f t="shared" ca="1" si="32"/>
        <v>303</v>
      </c>
      <c r="B282" t="s">
        <v>3961</v>
      </c>
      <c r="C282" t="str">
        <f>VLOOKUP(B282,'Input - companies list'!B:L,2,FALSE)</f>
        <v>Zhejiang Citizenry Electrical Co., Ltd.</v>
      </c>
      <c r="D282" t="str">
        <f>VLOOKUP(B282,'Input - companies list'!B:L,11,FALSE)</f>
        <v>Castings</v>
      </c>
      <c r="E282" t="str">
        <f>VLOOKUP(B282,'Input - companies list'!B:E,4,FALSE)</f>
        <v>Zhejiang Citizenry Electrical Co., Ltd. designs, develops, and manufactures pumps. It provides ECV domestic automatic self-priming, QYK stainless steel oil-filled mine, WQ precision casting stainless steel sewage, DB self-priming centrifugal, IQ centrifugal clean water, ZDK self-priming clean water, AWZB/WZB automatic cool-heat self-priming, QXN built-in submersible, QD/QSS housing multistage submersible, QDX/QX SS engineering-level submersible, QDX/QX aluminum casing submersible, V sewage submersible, JYWQ auto-agitator sewage, WQX three-phase high-head sewage, and WQ sewage submersible C-type pumps. The companyÂ’s products are used in wastewater treatment, irrigation, mining, metallurgical, construction, cultivation, chemical engineering, oil production, heat input, and water supply fields. It serves clients in Russia; central, south, and southeast Asia; and internationally. The company was founded in 2002 and is based in Wenling, China.</v>
      </c>
      <c r="F282" s="1">
        <f>SUMIFS('Input - target event report'!H:H,'Input - target event report'!B:B,B282,'Input - target event report'!D:D, "Private Investment")</f>
        <v>0</v>
      </c>
      <c r="G282" s="6" t="str">
        <f>IF(I282&lt;2, "N/A", (_xlfn.MAXIFS('Input - target event report'!E:E,'Input - target event report'!B:B,B:B,'Input - target event report'!D:D,"Private Investment")-_xlfn.MINIFS('Input - target event report'!E:E,'Input - target event report'!B:B,B:B,'Input - target event report'!D:D,"Private Investment"))/(I282-1))</f>
        <v>N/A</v>
      </c>
      <c r="H282" s="5" t="str">
        <f ca="1">IF(_xlfn.MAXIFS('Input - target event report'!E:E,'Input - target event report'!B:B,B:B,'Input - target event report'!D:D,"Private Investment") = 0, "N/A", TODAY() - _xlfn.MAXIFS('Input - target event report'!E:E,'Input - target event report'!B:B,B:B,'Input - target event report'!D:D,"Private Investment"))</f>
        <v>N/A</v>
      </c>
      <c r="I282" s="6">
        <f>COUNTIFS('Input - target event report'!B:B,B282,'Input - target event report'!D:D, "Private Investment")</f>
        <v>0</v>
      </c>
      <c r="J282">
        <f>INDEX('Input - companies list'!$1:$10000,MATCH(B282,'Input - companies list'!B:B,0),MATCH("Flow",'Input - companies list'!$1:$1,0 ))</f>
        <v>5.9932941448049301E-4</v>
      </c>
      <c r="K282">
        <f>INDEX('Input - companies list'!$1:$10000,MATCH(B282,'Input - companies list'!B:B,0),MATCH("Inter-Cluster Connectivity",'Input - companies list'!$1:$1,0 ))</f>
        <v>0</v>
      </c>
      <c r="L282" s="11">
        <f t="shared" si="33"/>
        <v>0</v>
      </c>
      <c r="M282" s="11">
        <f t="shared" si="34"/>
        <v>0</v>
      </c>
      <c r="N282" s="11">
        <f t="shared" ca="1" si="35"/>
        <v>0</v>
      </c>
      <c r="O282" s="11">
        <f t="shared" si="36"/>
        <v>0</v>
      </c>
      <c r="P282" s="11">
        <f t="shared" si="37"/>
        <v>0.87</v>
      </c>
      <c r="Q282" s="11">
        <f t="shared" si="38"/>
        <v>0</v>
      </c>
      <c r="R282" s="11">
        <f t="shared" ca="1" si="39"/>
        <v>8.7000000000000008E-2</v>
      </c>
    </row>
    <row r="283" spans="1:18" x14ac:dyDescent="0.2">
      <c r="A283" s="14">
        <f t="shared" ca="1" si="32"/>
        <v>303</v>
      </c>
      <c r="B283" t="s">
        <v>949</v>
      </c>
      <c r="C283" t="str">
        <f>VLOOKUP(B283,'Input - companies list'!B:L,2,FALSE)</f>
        <v>Precision Machine and Manufacturing, Inc.</v>
      </c>
      <c r="D283" t="str">
        <f>VLOOKUP(B283,'Input - companies list'!B:L,11,FALSE)</f>
        <v>Machining &amp; tooling</v>
      </c>
      <c r="E283" t="str">
        <f>VLOOKUP(B283,'Input - companies list'!B:E,4,FALSE)</f>
        <v>Precision Machine and Manufacturing, Inc. manufactures and markets precision rotary valves, feeders, and screw conveyor material handling systems and components. The company offers machining, fabrication, rebuilding, and designing services. It caters to mining, cement, chemical, trucking, and pharmaceutical industries. Precision Machine and Manufacturing, Inc. was founded in 1977 and is headquartered in Eugene, Oregon. Precision Machine and Manufacturing, Inc. operated as a former subsidiary of Indoshell Precision Technologies, LLC.</v>
      </c>
      <c r="F283" s="1">
        <f>SUMIFS('Input - target event report'!H:H,'Input - target event report'!B:B,B283,'Input - target event report'!D:D, "Private Investment")</f>
        <v>0</v>
      </c>
      <c r="G283" s="6" t="str">
        <f>IF(I283&lt;2, "N/A", (_xlfn.MAXIFS('Input - target event report'!E:E,'Input - target event report'!B:B,B:B,'Input - target event report'!D:D,"Private Investment")-_xlfn.MINIFS('Input - target event report'!E:E,'Input - target event report'!B:B,B:B,'Input - target event report'!D:D,"Private Investment"))/(I283-1))</f>
        <v>N/A</v>
      </c>
      <c r="H283" s="5" t="str">
        <f ca="1">IF(_xlfn.MAXIFS('Input - target event report'!E:E,'Input - target event report'!B:B,B:B,'Input - target event report'!D:D,"Private Investment") = 0, "N/A", TODAY() - _xlfn.MAXIFS('Input - target event report'!E:E,'Input - target event report'!B:B,B:B,'Input - target event report'!D:D,"Private Investment"))</f>
        <v>N/A</v>
      </c>
      <c r="I283" s="6">
        <f>COUNTIFS('Input - target event report'!B:B,B283,'Input - target event report'!D:D, "Private Investment")</f>
        <v>0</v>
      </c>
      <c r="J283">
        <f>INDEX('Input - companies list'!$1:$10000,MATCH(B283,'Input - companies list'!B:B,0),MATCH("Flow",'Input - companies list'!$1:$1,0 ))</f>
        <v>1.9363746159399499E-3</v>
      </c>
      <c r="K283">
        <f>INDEX('Input - companies list'!$1:$10000,MATCH(B283,'Input - companies list'!B:B,0),MATCH("Inter-Cluster Connectivity",'Input - companies list'!$1:$1,0 ))</f>
        <v>0.11111111111111099</v>
      </c>
      <c r="L283" s="11">
        <f t="shared" si="33"/>
        <v>0</v>
      </c>
      <c r="M283" s="11">
        <f t="shared" si="34"/>
        <v>0</v>
      </c>
      <c r="N283" s="11">
        <f t="shared" ca="1" si="35"/>
        <v>0</v>
      </c>
      <c r="O283" s="11">
        <f t="shared" si="36"/>
        <v>0</v>
      </c>
      <c r="P283" s="11">
        <f t="shared" si="37"/>
        <v>0.21899999999999997</v>
      </c>
      <c r="Q283" s="11">
        <f t="shared" si="38"/>
        <v>0.65100000000000002</v>
      </c>
      <c r="R283" s="11">
        <f t="shared" ca="1" si="39"/>
        <v>8.7000000000000008E-2</v>
      </c>
    </row>
    <row r="284" spans="1:18" x14ac:dyDescent="0.2">
      <c r="A284" s="14">
        <f t="shared" ca="1" si="32"/>
        <v>302</v>
      </c>
      <c r="B284" t="s">
        <v>1526</v>
      </c>
      <c r="C284" t="str">
        <f>VLOOKUP(B284,'Input - companies list'!B:L,2,FALSE)</f>
        <v>KPM Analytics, Inc.</v>
      </c>
      <c r="D284" t="str">
        <f>VLOOKUP(B284,'Input - companies list'!B:L,11,FALSE)</f>
        <v>Advanced Materials &amp; Coatings</v>
      </c>
      <c r="E284" t="str">
        <f>VLOOKUP(B284,'Input - companies list'!B:E,4,FALSE)</f>
        <v>KPM Analytics, Inc. manufactures scientific instrumentation solutions. It offers solutions for customers in food quality and safety, agriculture, environmental, and industrial markets. The company manufactures and sells analytical instrumentation, such as near infrared spectrometers, wet chemistry analyzers, and sample preparation equipment for quality control applications in production processes and laboratory environments. It also manufactures and supplies near infrared moisture sensors for continuous monitoring and measurement of moisture, coatweight, oils, and other constituents in the manufacture of food products, animal food, wood products, tobacco, pharmaceutical products, as well as paper/converting, chemical, mineral and bulk material, and other manufacturing industries. The company was formerly known as Statera Analytics, Inc. and changed its name to KPM Analytics, Inc. in May 2016. KPM Analytics, Inc. was founded in 2015 and is based in Milford, Massachusetts with direct offices in the United States. It also has locations in Frankfurt, Germany; and service and support facilities in the United Kingdom, Poland, and Malaysia.</v>
      </c>
      <c r="F284" s="1">
        <f>SUMIFS('Input - target event report'!H:H,'Input - target event report'!B:B,B284,'Input - target event report'!D:D, "Private Investment")</f>
        <v>0</v>
      </c>
      <c r="G284" s="6" t="str">
        <f>IF(I284&lt;2, "N/A", (_xlfn.MAXIFS('Input - target event report'!E:E,'Input - target event report'!B:B,B:B,'Input - target event report'!D:D,"Private Investment")-_xlfn.MINIFS('Input - target event report'!E:E,'Input - target event report'!B:B,B:B,'Input - target event report'!D:D,"Private Investment"))/(I284-1))</f>
        <v>N/A</v>
      </c>
      <c r="H284" s="5" t="str">
        <f ca="1">IF(_xlfn.MAXIFS('Input - target event report'!E:E,'Input - target event report'!B:B,B:B,'Input - target event report'!D:D,"Private Investment") = 0, "N/A", TODAY() - _xlfn.MAXIFS('Input - target event report'!E:E,'Input - target event report'!B:B,B:B,'Input - target event report'!D:D,"Private Investment"))</f>
        <v>N/A</v>
      </c>
      <c r="I284" s="6">
        <f>COUNTIFS('Input - target event report'!B:B,B284,'Input - target event report'!D:D, "Private Investment")</f>
        <v>0</v>
      </c>
      <c r="J284">
        <f>INDEX('Input - companies list'!$1:$10000,MATCH(B284,'Input - companies list'!B:B,0),MATCH("Flow",'Input - companies list'!$1:$1,0 ))</f>
        <v>5.9006691531579005E-4</v>
      </c>
      <c r="K284">
        <f>INDEX('Input - companies list'!$1:$10000,MATCH(B284,'Input - companies list'!B:B,0),MATCH("Inter-Cluster Connectivity",'Input - companies list'!$1:$1,0 ))</f>
        <v>0</v>
      </c>
      <c r="L284" s="11">
        <f t="shared" si="33"/>
        <v>0</v>
      </c>
      <c r="M284" s="11">
        <f t="shared" si="34"/>
        <v>0</v>
      </c>
      <c r="N284" s="11">
        <f t="shared" ca="1" si="35"/>
        <v>0</v>
      </c>
      <c r="O284" s="11">
        <f t="shared" si="36"/>
        <v>0</v>
      </c>
      <c r="P284" s="11">
        <f t="shared" si="37"/>
        <v>0.873</v>
      </c>
      <c r="Q284" s="11">
        <f t="shared" si="38"/>
        <v>0</v>
      </c>
      <c r="R284" s="11">
        <f t="shared" ca="1" si="39"/>
        <v>8.7300000000000003E-2</v>
      </c>
    </row>
    <row r="285" spans="1:18" x14ac:dyDescent="0.2">
      <c r="A285" s="14">
        <f t="shared" ca="1" si="32"/>
        <v>300</v>
      </c>
      <c r="B285" s="2" t="s">
        <v>1199</v>
      </c>
      <c r="C285" t="str">
        <f>VLOOKUP(B285,'Input - companies list'!B:L,2,FALSE)</f>
        <v>Mobile Telecommunication Company of Iran</v>
      </c>
      <c r="D285" t="str">
        <f>VLOOKUP(B285,'Input - companies list'!B:L,11,FALSE)</f>
        <v>Smart Grid, Fiber Networks</v>
      </c>
      <c r="E285" t="str">
        <f>VLOOKUP(B285,'Input - companies list'!B:E,4,FALSE)</f>
        <v>Mobile Telecommunication Company of Iran provides mobile communication solutions. The companyÂ’s products and services include enterprise SIM cards, SMS boxes, enterprise bundles, enterprise data bundles, corporate ring back tones, virtual private network, machine-to-machine, voice messages, cell broadcasts, USSD, m-Health, enterprise VAS, and intelligent routing systems. It serves organizations and companies, such as government agencies, large corporations, medium and small businesses, small offices, and home offices in various sectors, including industry and mine, banking and financial institutions, contracting and construction, water and power plants, transportation and distribution, information and communication technology, food, health, education, trading, media and advertising, and tourism, as well as oil, gas, and petroleum sectors. The company was founded in 1994 and is headquartered in Tehran, Iran.</v>
      </c>
      <c r="F285" s="1">
        <f>SUMIFS('Input - target event report'!H:H,'Input - target event report'!B:B,B285,'Input - target event report'!D:D, "Private Investment")</f>
        <v>0</v>
      </c>
      <c r="G285" s="6" t="str">
        <f>IF(I285&lt;2, "N/A", (_xlfn.MAXIFS('Input - target event report'!E:E,'Input - target event report'!B:B,B:B,'Input - target event report'!D:D,"Private Investment")-_xlfn.MINIFS('Input - target event report'!E:E,'Input - target event report'!B:B,B:B,'Input - target event report'!D:D,"Private Investment"))/(I285-1))</f>
        <v>N/A</v>
      </c>
      <c r="H285" s="5" t="str">
        <f ca="1">IF(_xlfn.MAXIFS('Input - target event report'!E:E,'Input - target event report'!B:B,B:B,'Input - target event report'!D:D,"Private Investment") = 0, "N/A", TODAY() - _xlfn.MAXIFS('Input - target event report'!E:E,'Input - target event report'!B:B,B:B,'Input - target event report'!D:D,"Private Investment"))</f>
        <v>N/A</v>
      </c>
      <c r="I285" s="6">
        <f>COUNTIFS('Input - target event report'!B:B,B285,'Input - target event report'!D:D, "Private Investment")</f>
        <v>0</v>
      </c>
      <c r="J285">
        <f>INDEX('Input - companies list'!$1:$10000,MATCH(B285,'Input - companies list'!B:B,0),MATCH("Flow",'Input - companies list'!$1:$1,0 ))</f>
        <v>5.8972710693903701E-4</v>
      </c>
      <c r="K285">
        <f>INDEX('Input - companies list'!$1:$10000,MATCH(B285,'Input - companies list'!B:B,0),MATCH("Inter-Cluster Connectivity",'Input - companies list'!$1:$1,0 ))</f>
        <v>0</v>
      </c>
      <c r="L285" s="11">
        <f t="shared" si="33"/>
        <v>0</v>
      </c>
      <c r="M285" s="11">
        <f t="shared" si="34"/>
        <v>0</v>
      </c>
      <c r="N285" s="11">
        <f t="shared" ca="1" si="35"/>
        <v>0</v>
      </c>
      <c r="O285" s="11">
        <f t="shared" si="36"/>
        <v>0</v>
      </c>
      <c r="P285" s="11">
        <f t="shared" si="37"/>
        <v>0.875</v>
      </c>
      <c r="Q285" s="11">
        <f t="shared" si="38"/>
        <v>0</v>
      </c>
      <c r="R285" s="11">
        <f t="shared" ca="1" si="39"/>
        <v>8.7500000000000008E-2</v>
      </c>
    </row>
    <row r="286" spans="1:18" x14ac:dyDescent="0.2">
      <c r="A286" s="14">
        <f t="shared" ca="1" si="32"/>
        <v>300</v>
      </c>
      <c r="B286" t="s">
        <v>1701</v>
      </c>
      <c r="C286" t="str">
        <f>VLOOKUP(B286,'Input - companies list'!B:L,2,FALSE)</f>
        <v>Eneida Wireless &amp; Sensors, S.A.</v>
      </c>
      <c r="D286" t="str">
        <f>VLOOKUP(B286,'Input - companies list'!B:L,11,FALSE)</f>
        <v>Smart Grid, Fiber Networks</v>
      </c>
      <c r="E286" t="str">
        <f>VLOOKUP(B286,'Input - companies list'!B:E,4,FALSE)</f>
        <v>Eneida Wireless &amp; Sensors, S.A. designs, develops, and delivers smart sensors networks for the electric utilities and large process industries providing remote and online monitoring, control, and optimization of the condition and operation of their critical assets. The companyÂ’s solutions include LV networks, power substations, photovoltaic parks, eMining, RTLS, and pipelines. It serves energy and mining, as well as oil and gas, and chemical industries. The company is headquartered in Coimbra, Portugal.</v>
      </c>
      <c r="F286" s="1">
        <f>SUMIFS('Input - target event report'!H:H,'Input - target event report'!B:B,B286,'Input - target event report'!D:D, "Private Investment")</f>
        <v>0</v>
      </c>
      <c r="G286" s="6" t="str">
        <f>IF(I286&lt;2, "N/A", (_xlfn.MAXIFS('Input - target event report'!E:E,'Input - target event report'!B:B,B:B,'Input - target event report'!D:D,"Private Investment")-_xlfn.MINIFS('Input - target event report'!E:E,'Input - target event report'!B:B,B:B,'Input - target event report'!D:D,"Private Investment"))/(I286-1))</f>
        <v>N/A</v>
      </c>
      <c r="H286" s="5" t="str">
        <f ca="1">IF(_xlfn.MAXIFS('Input - target event report'!E:E,'Input - target event report'!B:B,B:B,'Input - target event report'!D:D,"Private Investment") = 0, "N/A", TODAY() - _xlfn.MAXIFS('Input - target event report'!E:E,'Input - target event report'!B:B,B:B,'Input - target event report'!D:D,"Private Investment"))</f>
        <v>N/A</v>
      </c>
      <c r="I286" s="6">
        <f>COUNTIFS('Input - target event report'!B:B,B286,'Input - target event report'!D:D, "Private Investment")</f>
        <v>0</v>
      </c>
      <c r="J286">
        <f>INDEX('Input - companies list'!$1:$10000,MATCH(B286,'Input - companies list'!B:B,0),MATCH("Flow",'Input - companies list'!$1:$1,0 ))</f>
        <v>1.93157337143996E-3</v>
      </c>
      <c r="K286">
        <f>INDEX('Input - companies list'!$1:$10000,MATCH(B286,'Input - companies list'!B:B,0),MATCH("Inter-Cluster Connectivity",'Input - companies list'!$1:$1,0 ))</f>
        <v>0.11111111111111099</v>
      </c>
      <c r="L286" s="11">
        <f t="shared" si="33"/>
        <v>0</v>
      </c>
      <c r="M286" s="11">
        <f t="shared" si="34"/>
        <v>0</v>
      </c>
      <c r="N286" s="11">
        <f t="shared" ca="1" si="35"/>
        <v>0</v>
      </c>
      <c r="O286" s="11">
        <f t="shared" si="36"/>
        <v>0</v>
      </c>
      <c r="P286" s="11">
        <f t="shared" si="37"/>
        <v>0.22399999999999998</v>
      </c>
      <c r="Q286" s="11">
        <f t="shared" si="38"/>
        <v>0.65100000000000002</v>
      </c>
      <c r="R286" s="11">
        <f t="shared" ca="1" si="39"/>
        <v>8.7500000000000008E-2</v>
      </c>
    </row>
    <row r="287" spans="1:18" x14ac:dyDescent="0.2">
      <c r="A287" s="14">
        <f t="shared" ca="1" si="32"/>
        <v>299</v>
      </c>
      <c r="B287" t="s">
        <v>33</v>
      </c>
      <c r="C287" t="str">
        <f>VLOOKUP(B287,'Input - companies list'!B:L,2,FALSE)</f>
        <v>Marshalls Hard Metals Ltd</v>
      </c>
      <c r="D287" t="str">
        <f>VLOOKUP(B287,'Input - companies list'!B:L,11,FALSE)</f>
        <v>Remote Monitoring</v>
      </c>
      <c r="E287" t="str">
        <f>VLOOKUP(B287,'Input - companies list'!B:E,4,FALSE)</f>
        <v>Marshalls Hard Metals Ltd. designs, manufactures, and supplies tungsten carbide products to DTH, drifter, and tricone drill bit manufacturers. It offers various products for oil and gas applications, such as substrates, nozzles, sleeves, retainers, stabilizer tips, needles, chokes, and wear carbide that are used in PDC drill bits, tricone bits, stabilizers, MWDs, well completion, and sub-sea valves. The company also offers tungsten carbide drilling inserts that are used in DTH, drifter, and tricone drill bits for mining, construction, quarrying, exploration, water well drilling, blast hole drilling, and water well and civil engineering operations. In addition, it offers intricate tool sets and precision components for aerospace and specialist engineering applications. The companyÂ’s products are also used for agriculture, automotive, utility, building, chemical, pharmaceutical, paper, timber, and transportation applications. It serves clients in China, India, the Russian Federation, and internationally. The company is based in Sheffield, United Kingdom with operations in the United Kingdom and internationally. As of March 27, 2015, Marshalls Hard Metals Ltd operates as a subsidiary of Mincon Group Plc.</v>
      </c>
      <c r="F287" s="1">
        <f>SUMIFS('Input - target event report'!H:H,'Input - target event report'!B:B,B287,'Input - target event report'!D:D, "Private Investment")</f>
        <v>0</v>
      </c>
      <c r="G287" s="6" t="str">
        <f>IF(I287&lt;2, "N/A", (_xlfn.MAXIFS('Input - target event report'!E:E,'Input - target event report'!B:B,B:B,'Input - target event report'!D:D,"Private Investment")-_xlfn.MINIFS('Input - target event report'!E:E,'Input - target event report'!B:B,B:B,'Input - target event report'!D:D,"Private Investment"))/(I287-1))</f>
        <v>N/A</v>
      </c>
      <c r="H287" s="5" t="str">
        <f ca="1">IF(_xlfn.MAXIFS('Input - target event report'!E:E,'Input - target event report'!B:B,B:B,'Input - target event report'!D:D,"Private Investment") = 0, "N/A", TODAY() - _xlfn.MAXIFS('Input - target event report'!E:E,'Input - target event report'!B:B,B:B,'Input - target event report'!D:D,"Private Investment"))</f>
        <v>N/A</v>
      </c>
      <c r="I287" s="6">
        <f>COUNTIFS('Input - target event report'!B:B,B287,'Input - target event report'!D:D, "Private Investment")</f>
        <v>0</v>
      </c>
      <c r="J287">
        <f>INDEX('Input - companies list'!$1:$10000,MATCH(B287,'Input - companies list'!B:B,0),MATCH("Flow",'Input - companies list'!$1:$1,0 ))</f>
        <v>5.8800397241016305E-4</v>
      </c>
      <c r="K287">
        <f>INDEX('Input - companies list'!$1:$10000,MATCH(B287,'Input - companies list'!B:B,0),MATCH("Inter-Cluster Connectivity",'Input - companies list'!$1:$1,0 ))</f>
        <v>0</v>
      </c>
      <c r="L287" s="11">
        <f t="shared" si="33"/>
        <v>0</v>
      </c>
      <c r="M287" s="11">
        <f t="shared" si="34"/>
        <v>0</v>
      </c>
      <c r="N287" s="11">
        <f t="shared" ca="1" si="35"/>
        <v>0</v>
      </c>
      <c r="O287" s="11">
        <f t="shared" si="36"/>
        <v>0</v>
      </c>
      <c r="P287" s="11">
        <f t="shared" si="37"/>
        <v>0.877</v>
      </c>
      <c r="Q287" s="11">
        <f t="shared" si="38"/>
        <v>0</v>
      </c>
      <c r="R287" s="11">
        <f t="shared" ca="1" si="39"/>
        <v>8.77E-2</v>
      </c>
    </row>
    <row r="288" spans="1:18" x14ac:dyDescent="0.2">
      <c r="A288" s="14">
        <f t="shared" ca="1" si="32"/>
        <v>298</v>
      </c>
      <c r="B288" t="s">
        <v>76</v>
      </c>
      <c r="C288" t="str">
        <f>VLOOKUP(B288,'Input - companies list'!B:L,2,FALSE)</f>
        <v>SVT Holdings Pty Ltd</v>
      </c>
      <c r="D288" t="str">
        <f>VLOOKUP(B288,'Input - companies list'!B:L,11,FALSE)</f>
        <v>Geological Surveying, Remote Sensing</v>
      </c>
      <c r="E288" t="str">
        <f>VLOOKUP(B288,'Input - companies list'!B:E,4,FALSE)</f>
        <v>SVT Holdings Pty Ltd., doing business as SVT Engineering Consultants, provides engineering consultancy services in the areas of noise, vibration, corrosion, and pressure to customers worldwide. The company offers design and asset support, as well as troubleshooting services. It also provides acoustical design, environmental noise impact assessment, human vibration, industrial noise troubleshooting, occupational noise management, strategic exposure elimination and reduction, and underwater noise services; and acoustic induced vibration studies, computational fluid dynamics, dynamic stress and fatigue analysis, finite element analysis, flow induced vibration studies, pipe stress analysis, piping noise and vibration troubleshooting, pulsation analysis and control, risk based SBF management, structural dynamics troubleshooting, and water hammer and surge analysis. In addition, the company offers cathodic protection, failure analysis, fitness for service, high temperature service, laboratory and site evaluation, and risk based inspection; machine performance analysis, machine troubleshooting, predictive maintenance, rotor dynamics, and others; and non-intrusive inspection, pressure equipment, advanced finite element analysis, and integrity assessment. It serves oil and gas, mining and minerals processing, and utility sectors. The company was founded in 1987 and is based in West Leederville, Australia. As of April 5, 2016, SVT Holdings Pty Ltd. operates as a subsidiary of John Wood Group PLC.</v>
      </c>
      <c r="F288" s="1">
        <f>SUMIFS('Input - target event report'!H:H,'Input - target event report'!B:B,B288,'Input - target event report'!D:D, "Private Investment")</f>
        <v>0</v>
      </c>
      <c r="G288" s="6" t="str">
        <f>IF(I288&lt;2, "N/A", (_xlfn.MAXIFS('Input - target event report'!E:E,'Input - target event report'!B:B,B:B,'Input - target event report'!D:D,"Private Investment")-_xlfn.MINIFS('Input - target event report'!E:E,'Input - target event report'!B:B,B:B,'Input - target event report'!D:D,"Private Investment"))/(I288-1))</f>
        <v>N/A</v>
      </c>
      <c r="H288" s="5" t="str">
        <f ca="1">IF(_xlfn.MAXIFS('Input - target event report'!E:E,'Input - target event report'!B:B,B:B,'Input - target event report'!D:D,"Private Investment") = 0, "N/A", TODAY() - _xlfn.MAXIFS('Input - target event report'!E:E,'Input - target event report'!B:B,B:B,'Input - target event report'!D:D,"Private Investment"))</f>
        <v>N/A</v>
      </c>
      <c r="I288" s="6">
        <f>COUNTIFS('Input - target event report'!B:B,B288,'Input - target event report'!D:D, "Private Investment")</f>
        <v>0</v>
      </c>
      <c r="J288">
        <f>INDEX('Input - companies list'!$1:$10000,MATCH(B288,'Input - companies list'!B:B,0),MATCH("Flow",'Input - companies list'!$1:$1,0 ))</f>
        <v>5.8120105178694295E-4</v>
      </c>
      <c r="K288">
        <f>INDEX('Input - companies list'!$1:$10000,MATCH(B288,'Input - companies list'!B:B,0),MATCH("Inter-Cluster Connectivity",'Input - companies list'!$1:$1,0 ))</f>
        <v>0</v>
      </c>
      <c r="L288" s="11">
        <f t="shared" si="33"/>
        <v>0</v>
      </c>
      <c r="M288" s="11">
        <f t="shared" si="34"/>
        <v>0</v>
      </c>
      <c r="N288" s="11">
        <f t="shared" ca="1" si="35"/>
        <v>0</v>
      </c>
      <c r="O288" s="11">
        <f t="shared" si="36"/>
        <v>0</v>
      </c>
      <c r="P288" s="11">
        <f t="shared" si="37"/>
        <v>0.879</v>
      </c>
      <c r="Q288" s="11">
        <f t="shared" si="38"/>
        <v>0</v>
      </c>
      <c r="R288" s="11">
        <f t="shared" ca="1" si="39"/>
        <v>8.7900000000000006E-2</v>
      </c>
    </row>
    <row r="289" spans="1:18" x14ac:dyDescent="0.2">
      <c r="A289" s="14">
        <f t="shared" ca="1" si="32"/>
        <v>297</v>
      </c>
      <c r="B289" t="s">
        <v>2856</v>
      </c>
      <c r="C289" t="str">
        <f>VLOOKUP(B289,'Input - companies list'!B:L,2,FALSE)</f>
        <v>Yokogawa India Ltd.</v>
      </c>
      <c r="D289" t="str">
        <f>VLOOKUP(B289,'Input - companies list'!B:L,11,FALSE)</f>
        <v>Smart Grid, Fiber Networks</v>
      </c>
      <c r="E289" t="str">
        <f>VLOOKUP(B289,'Input - companies list'!B:E,4,FALSE)</f>
        <v>Yokogawa India Limited manufactures and sells industrial automation systems in India and internationally. The company offers control systems, including distributed control, safety instrumented, supervisory control, programmable logic controller (PLC), and process control PLC/RTU systems, as well as controllers and indicators, and film/sheet thickness gauges; and solution-based software, such as information management, alarm management, optimization, production management, plant asset management, process safety management, logistics, operator effectiveness, and data connectivity software products. It also provides panel mount recorders, portable and high speed data acquisition products, data loggers, chart recorders, and data acquisition software; and field instruments comprising pressure transmitters, flow meters, temperature transmitters, level meters, field wireless products, device smart communicators, pressure calibrators, remote indicators, valve positioners and converters, fiber optic sensors, and valve manifolds. In addition, the company offers gas and liquid analyzers; industrial networking products; signal conditioners, surge arresters, power monitors, network converters, and closed circuit televisions; and oscilloscopes, digital power analyzers, portable and handheld instruments, optical measuring instruments, panel meters and transducers, and other test and measurement instruments, as well as generators. Further, it provides lifecycle performance care, consulting, project execution, upgradation and migration, secured remote, asset performance monitoring, and basic maintenance services. The company serves oil and gas, oil and gas downstream, LNG supply chain, chemical, power, water and wastewater, mining and metal, pharmaceutical, food and beverage, pulp and paper, and iron and steel industries. The company was founded in 1987 and is based in Bengaluru, India. Yokogawa India Limited is a subsidiary of Yokogawa Electric Corporation.</v>
      </c>
      <c r="F289" s="1">
        <f>SUMIFS('Input - target event report'!H:H,'Input - target event report'!B:B,B289,'Input - target event report'!D:D, "Private Investment")</f>
        <v>0</v>
      </c>
      <c r="G289" s="6" t="str">
        <f>IF(I289&lt;2, "N/A", (_xlfn.MAXIFS('Input - target event report'!E:E,'Input - target event report'!B:B,B:B,'Input - target event report'!D:D,"Private Investment")-_xlfn.MINIFS('Input - target event report'!E:E,'Input - target event report'!B:B,B:B,'Input - target event report'!D:D,"Private Investment"))/(I289-1))</f>
        <v>N/A</v>
      </c>
      <c r="H289" s="5" t="str">
        <f ca="1">IF(_xlfn.MAXIFS('Input - target event report'!E:E,'Input - target event report'!B:B,B:B,'Input - target event report'!D:D,"Private Investment") = 0, "N/A", TODAY() - _xlfn.MAXIFS('Input - target event report'!E:E,'Input - target event report'!B:B,B:B,'Input - target event report'!D:D,"Private Investment"))</f>
        <v>N/A</v>
      </c>
      <c r="I289" s="6">
        <f>COUNTIFS('Input - target event report'!B:B,B289,'Input - target event report'!D:D, "Private Investment")</f>
        <v>0</v>
      </c>
      <c r="J289">
        <f>INDEX('Input - companies list'!$1:$10000,MATCH(B289,'Input - companies list'!B:B,0),MATCH("Flow",'Input - companies list'!$1:$1,0 ))</f>
        <v>1.92560853963087E-3</v>
      </c>
      <c r="K289">
        <f>INDEX('Input - companies list'!$1:$10000,MATCH(B289,'Input - companies list'!B:B,0),MATCH("Inter-Cluster Connectivity",'Input - companies list'!$1:$1,0 ))</f>
        <v>0.11111111111111099</v>
      </c>
      <c r="L289" s="11">
        <f t="shared" si="33"/>
        <v>0</v>
      </c>
      <c r="M289" s="11">
        <f t="shared" si="34"/>
        <v>0</v>
      </c>
      <c r="N289" s="11">
        <f t="shared" ca="1" si="35"/>
        <v>0</v>
      </c>
      <c r="O289" s="11">
        <f t="shared" si="36"/>
        <v>0</v>
      </c>
      <c r="P289" s="11">
        <f t="shared" si="37"/>
        <v>0.23099999999999998</v>
      </c>
      <c r="Q289" s="11">
        <f t="shared" si="38"/>
        <v>0.65100000000000002</v>
      </c>
      <c r="R289" s="11">
        <f t="shared" ca="1" si="39"/>
        <v>8.8200000000000001E-2</v>
      </c>
    </row>
    <row r="290" spans="1:18" x14ac:dyDescent="0.2">
      <c r="A290" s="14">
        <f t="shared" ca="1" si="32"/>
        <v>296</v>
      </c>
      <c r="B290" t="s">
        <v>2783</v>
      </c>
      <c r="C290" t="str">
        <f>VLOOKUP(B290,'Input - companies list'!B:L,2,FALSE)</f>
        <v>Imaging Locators, Inc.</v>
      </c>
      <c r="D290" t="str">
        <f>VLOOKUP(B290,'Input - companies list'!B:L,11,FALSE)</f>
        <v xml:space="preserve">Bearing, Gears, Componentry </v>
      </c>
      <c r="E290" t="str">
        <f>VLOOKUP(B290,'Input - companies list'!B:E,4,FALSE)</f>
        <v>Imaging Locators, Inc. manufactures and distributes metal detecting equipment and instruments. The company specializes in underground surveyor apparatus units, ground penetrating radars, pulse induction metal detectors, and tunnel locators for use in locating meteorites, gold prospecting, mining, treasure hunting, and tunnel or utility locating. It also provides geo-resistivity meters; USA GEO PINPOINTER ART, a pinpointer system for pinpoint target locating and depth estimation, and PinPointer Pro ART, a visual imaging sensor system for utility locator, as well as the professional gold prospector and treasure hunter. The company sells products through sales representatives. Imaging Locators, Inc. was incorporated in 2004 and is based in Pahrump, Nevada. As of June 13, 2013, Imaging Locators, Inc. opeartes as a subsidiary of Gold Hill Resources, Inc.</v>
      </c>
      <c r="F290" s="1">
        <f>SUMIFS('Input - target event report'!H:H,'Input - target event report'!B:B,B290,'Input - target event report'!D:D, "Private Investment")</f>
        <v>0</v>
      </c>
      <c r="G290" s="6" t="str">
        <f>IF(I290&lt;2, "N/A", (_xlfn.MAXIFS('Input - target event report'!E:E,'Input - target event report'!B:B,B:B,'Input - target event report'!D:D,"Private Investment")-_xlfn.MINIFS('Input - target event report'!E:E,'Input - target event report'!B:B,B:B,'Input - target event report'!D:D,"Private Investment"))/(I290-1))</f>
        <v>N/A</v>
      </c>
      <c r="H290" s="5" t="str">
        <f ca="1">IF(_xlfn.MAXIFS('Input - target event report'!E:E,'Input - target event report'!B:B,B:B,'Input - target event report'!D:D,"Private Investment") = 0, "N/A", TODAY() - _xlfn.MAXIFS('Input - target event report'!E:E,'Input - target event report'!B:B,B:B,'Input - target event report'!D:D,"Private Investment"))</f>
        <v>N/A</v>
      </c>
      <c r="I290" s="6">
        <f>COUNTIFS('Input - target event report'!B:B,B290,'Input - target event report'!D:D, "Private Investment")</f>
        <v>0</v>
      </c>
      <c r="J290">
        <f>INDEX('Input - companies list'!$1:$10000,MATCH(B290,'Input - companies list'!B:B,0),MATCH("Flow",'Input - companies list'!$1:$1,0 ))</f>
        <v>4.4189397005051399E-4</v>
      </c>
      <c r="K290">
        <f>INDEX('Input - companies list'!$1:$10000,MATCH(B290,'Input - companies list'!B:B,0),MATCH("Inter-Cluster Connectivity",'Input - companies list'!$1:$1,0 ))</f>
        <v>0</v>
      </c>
      <c r="L290" s="11">
        <f t="shared" si="33"/>
        <v>0</v>
      </c>
      <c r="M290" s="11">
        <f t="shared" si="34"/>
        <v>0</v>
      </c>
      <c r="N290" s="11">
        <f t="shared" ca="1" si="35"/>
        <v>0</v>
      </c>
      <c r="O290" s="11">
        <f t="shared" si="36"/>
        <v>0</v>
      </c>
      <c r="P290" s="11">
        <f t="shared" si="37"/>
        <v>0.88500000000000001</v>
      </c>
      <c r="Q290" s="11">
        <f t="shared" si="38"/>
        <v>0</v>
      </c>
      <c r="R290" s="11">
        <f t="shared" ca="1" si="39"/>
        <v>8.8500000000000009E-2</v>
      </c>
    </row>
    <row r="291" spans="1:18" x14ac:dyDescent="0.2">
      <c r="A291" s="14">
        <f t="shared" ca="1" si="32"/>
        <v>295</v>
      </c>
      <c r="B291" t="s">
        <v>1575</v>
      </c>
      <c r="C291" t="str">
        <f>VLOOKUP(B291,'Input - companies list'!B:L,2,FALSE)</f>
        <v>MachLink Corp.</v>
      </c>
      <c r="D291" t="str">
        <f>VLOOKUP(B291,'Input - companies list'!B:L,11,FALSE)</f>
        <v>Smart Grid, Fiber Networks</v>
      </c>
      <c r="E291" t="str">
        <f>VLOOKUP(B291,'Input - companies list'!B:E,4,FALSE)</f>
        <v>MachLink Corp. provides wireless broadband solutions for under serviced rural Internet users in Canada. It offers high speed wireless broadband Internet solutions, including Voice over IP, wireless telephone, digital phone, multiÂ–channel digital TV, and FM radio solutions; and integrated communication systems. The company also provides H2SCAPE, an early warning system for sour gas monitoring and protection for oilfield, refining, mining, food processing, mills, wastewater, and other sectors. In addition, it offers video surveillance technology and software/hardware video behavior detection technology; SmrtCOUNT, which identifies and counts persons, vehicles, and objects in indoor and outdoor environments using video analytics technologies; In Vehicle View, a mobile smart digital video in-vehicle system; Tailings Ponds Solution, a solution to detect environmental hazards; Automatic License Plate Recognition, a software that identifies, records, and organizes license plates; Secure Perimeter Surveillance, a video software solution to secure perimeters and sensitive areas; Industrial Smart Video, a security and data collection solution for vehicle identification, intelligence gathering, and intrusion monitoring; analytics that turns passive cameras into intelligent video devices; and Mobile Smart Video Solution, a self-contained crime prevention video surveillance solution. It offers services to homes, offices, and remote industry sites and camps. MachLink Corp. is based in Edmonton, Canada.</v>
      </c>
      <c r="F291" s="1">
        <f>SUMIFS('Input - target event report'!H:H,'Input - target event report'!B:B,B291,'Input - target event report'!D:D, "Private Investment")</f>
        <v>0</v>
      </c>
      <c r="G291" s="6" t="str">
        <f>IF(I291&lt;2, "N/A", (_xlfn.MAXIFS('Input - target event report'!E:E,'Input - target event report'!B:B,B:B,'Input - target event report'!D:D,"Private Investment")-_xlfn.MINIFS('Input - target event report'!E:E,'Input - target event report'!B:B,B:B,'Input - target event report'!D:D,"Private Investment"))/(I291-1))</f>
        <v>N/A</v>
      </c>
      <c r="H291" s="5" t="str">
        <f ca="1">IF(_xlfn.MAXIFS('Input - target event report'!E:E,'Input - target event report'!B:B,B:B,'Input - target event report'!D:D,"Private Investment") = 0, "N/A", TODAY() - _xlfn.MAXIFS('Input - target event report'!E:E,'Input - target event report'!B:B,B:B,'Input - target event report'!D:D,"Private Investment"))</f>
        <v>N/A</v>
      </c>
      <c r="I291" s="6">
        <f>COUNTIFS('Input - target event report'!B:B,B291,'Input - target event report'!D:D, "Private Investment")</f>
        <v>0</v>
      </c>
      <c r="J291">
        <f>INDEX('Input - companies list'!$1:$10000,MATCH(B291,'Input - companies list'!B:B,0),MATCH("Flow",'Input - companies list'!$1:$1,0 ))</f>
        <v>2.38502957184108E-3</v>
      </c>
      <c r="K291">
        <f>INDEX('Input - companies list'!$1:$10000,MATCH(B291,'Input - companies list'!B:B,0),MATCH("Inter-Cluster Connectivity",'Input - companies list'!$1:$1,0 ))</f>
        <v>0.18181818181818099</v>
      </c>
      <c r="L291" s="11">
        <f t="shared" si="33"/>
        <v>0</v>
      </c>
      <c r="M291" s="11">
        <f t="shared" si="34"/>
        <v>0</v>
      </c>
      <c r="N291" s="11">
        <f t="shared" ca="1" si="35"/>
        <v>0</v>
      </c>
      <c r="O291" s="11">
        <f t="shared" si="36"/>
        <v>0</v>
      </c>
      <c r="P291" s="11">
        <f t="shared" si="37"/>
        <v>0.129</v>
      </c>
      <c r="Q291" s="11">
        <f t="shared" si="38"/>
        <v>0.75700000000000001</v>
      </c>
      <c r="R291" s="11">
        <f t="shared" ca="1" si="39"/>
        <v>8.8600000000000012E-2</v>
      </c>
    </row>
    <row r="292" spans="1:18" x14ac:dyDescent="0.2">
      <c r="A292" s="14">
        <f t="shared" ca="1" si="32"/>
        <v>294</v>
      </c>
      <c r="B292" t="s">
        <v>774</v>
      </c>
      <c r="C292" t="str">
        <f>VLOOKUP(B292,'Input - companies list'!B:L,2,FALSE)</f>
        <v>PCME Ltd.</v>
      </c>
      <c r="D292" t="str">
        <f>VLOOKUP(B292,'Input - companies list'!B:L,11,FALSE)</f>
        <v>Mining Ops &amp; Analytics</v>
      </c>
      <c r="E292" t="str">
        <f>VLOOKUP(B292,'Input - companies list'!B:E,4,FALSE)</f>
        <v>PCME Ltd. engages in the design, development, manufacture, and supply of compliance measurement instruments, continuous particulate emission monitors, and filter performance monitors for industrial processes worldwide. It offers particulate measurement systems, filter leak monitors, dust gross filter failure detectors, rugged sensor options, and software; and setup packages, calibration, configuration and alarm setting, and service support contracts and responsive services. The company serves pharmaceutical, lead and non-ferrous, chemical, incineration, mineral, metals, food, tobacco, power generation and combustion, ceramic, detergent, and cement industries. PCME Ltd. was founded in 1990 and is based in St. Ives, United Kingdom. As of July 20, 2014, PCME Ltd. operates as a subsidiary of Environnement S.A.</v>
      </c>
      <c r="F292" s="1">
        <f>SUMIFS('Input - target event report'!H:H,'Input - target event report'!B:B,B292,'Input - target event report'!D:D, "Private Investment")</f>
        <v>0</v>
      </c>
      <c r="G292" s="6" t="str">
        <f>IF(I292&lt;2, "N/A", (_xlfn.MAXIFS('Input - target event report'!E:E,'Input - target event report'!B:B,B:B,'Input - target event report'!D:D,"Private Investment")-_xlfn.MINIFS('Input - target event report'!E:E,'Input - target event report'!B:B,B:B,'Input - target event report'!D:D,"Private Investment"))/(I292-1))</f>
        <v>N/A</v>
      </c>
      <c r="H292" s="5" t="str">
        <f ca="1">IF(_xlfn.MAXIFS('Input - target event report'!E:E,'Input - target event report'!B:B,B:B,'Input - target event report'!D:D,"Private Investment") = 0, "N/A", TODAY() - _xlfn.MAXIFS('Input - target event report'!E:E,'Input - target event report'!B:B,B:B,'Input - target event report'!D:D,"Private Investment"))</f>
        <v>N/A</v>
      </c>
      <c r="I292" s="6">
        <f>COUNTIFS('Input - target event report'!B:B,B292,'Input - target event report'!D:D, "Private Investment")</f>
        <v>0</v>
      </c>
      <c r="J292">
        <f>INDEX('Input - companies list'!$1:$10000,MATCH(B292,'Input - companies list'!B:B,0),MATCH("Flow",'Input - companies list'!$1:$1,0 ))</f>
        <v>1.9135084349477199E-3</v>
      </c>
      <c r="K292">
        <f>INDEX('Input - companies list'!$1:$10000,MATCH(B292,'Input - companies list'!B:B,0),MATCH("Inter-Cluster Connectivity",'Input - companies list'!$1:$1,0 ))</f>
        <v>0.11111111111111099</v>
      </c>
      <c r="L292" s="11">
        <f t="shared" si="33"/>
        <v>0</v>
      </c>
      <c r="M292" s="11">
        <f t="shared" si="34"/>
        <v>0</v>
      </c>
      <c r="N292" s="11">
        <f t="shared" ca="1" si="35"/>
        <v>0</v>
      </c>
      <c r="O292" s="11">
        <f t="shared" si="36"/>
        <v>0</v>
      </c>
      <c r="P292" s="11">
        <f t="shared" si="37"/>
        <v>0.23599999999999999</v>
      </c>
      <c r="Q292" s="11">
        <f t="shared" si="38"/>
        <v>0.65100000000000002</v>
      </c>
      <c r="R292" s="11">
        <f t="shared" ca="1" si="39"/>
        <v>8.8700000000000001E-2</v>
      </c>
    </row>
    <row r="293" spans="1:18" x14ac:dyDescent="0.2">
      <c r="A293" s="14">
        <f t="shared" ca="1" si="32"/>
        <v>293</v>
      </c>
      <c r="B293" t="s">
        <v>2769</v>
      </c>
      <c r="C293" t="str">
        <f>VLOOKUP(B293,'Input - companies list'!B:L,2,FALSE)</f>
        <v>Automsoft International Limited</v>
      </c>
      <c r="D293" t="str">
        <f>VLOOKUP(B293,'Input - companies list'!B:L,11,FALSE)</f>
        <v>Cloud, IoT, Predictive Analytics</v>
      </c>
      <c r="E293" t="str">
        <f>VLOOKUP(B293,'Input - companies list'!B:E,4,FALSE)</f>
        <v>Automsoft International Limited provides data management solutions. The company offers RAPID, a database technology that stores, enriches, and analyses time series, binary, alarm, and condition data generated by control systems, sensor networks, metering systems, and other devices. It serves renewable energy, maritime, power and utilities, life sciences, manufacturing, smart grid, and oil and gas sectors. The company was founded in 1997 and is based in Dublin, Ireland with an additional location in Princeton, New Jersey.</v>
      </c>
      <c r="F293" s="1">
        <f>SUMIFS('Input - target event report'!H:H,'Input - target event report'!B:B,B293,'Input - target event report'!D:D, "Private Investment")</f>
        <v>0</v>
      </c>
      <c r="G293" s="6" t="str">
        <f>IF(I293&lt;2, "N/A", (_xlfn.MAXIFS('Input - target event report'!E:E,'Input - target event report'!B:B,B:B,'Input - target event report'!D:D,"Private Investment")-_xlfn.MINIFS('Input - target event report'!E:E,'Input - target event report'!B:B,B:B,'Input - target event report'!D:D,"Private Investment"))/(I293-1))</f>
        <v>N/A</v>
      </c>
      <c r="H293" s="5" t="str">
        <f ca="1">IF(_xlfn.MAXIFS('Input - target event report'!E:E,'Input - target event report'!B:B,B:B,'Input - target event report'!D:D,"Private Investment") = 0, "N/A", TODAY() - _xlfn.MAXIFS('Input - target event report'!E:E,'Input - target event report'!B:B,B:B,'Input - target event report'!D:D,"Private Investment"))</f>
        <v>N/A</v>
      </c>
      <c r="I293" s="6">
        <f>COUNTIFS('Input - target event report'!B:B,B293,'Input - target event report'!D:D, "Private Investment")</f>
        <v>0</v>
      </c>
      <c r="J293">
        <f>INDEX('Input - companies list'!$1:$10000,MATCH(B293,'Input - companies list'!B:B,0),MATCH("Flow",'Input - companies list'!$1:$1,0 ))</f>
        <v>4.3687925622879999E-4</v>
      </c>
      <c r="K293">
        <f>INDEX('Input - companies list'!$1:$10000,MATCH(B293,'Input - companies list'!B:B,0),MATCH("Inter-Cluster Connectivity",'Input - companies list'!$1:$1,0 ))</f>
        <v>0</v>
      </c>
      <c r="L293" s="11">
        <f t="shared" si="33"/>
        <v>0</v>
      </c>
      <c r="M293" s="11">
        <f t="shared" si="34"/>
        <v>0</v>
      </c>
      <c r="N293" s="11">
        <f t="shared" ca="1" si="35"/>
        <v>0</v>
      </c>
      <c r="O293" s="11">
        <f t="shared" si="36"/>
        <v>0</v>
      </c>
      <c r="P293" s="11">
        <f t="shared" si="37"/>
        <v>0.88900000000000001</v>
      </c>
      <c r="Q293" s="11">
        <f t="shared" si="38"/>
        <v>0</v>
      </c>
      <c r="R293" s="11">
        <f t="shared" ca="1" si="39"/>
        <v>8.8900000000000007E-2</v>
      </c>
    </row>
    <row r="294" spans="1:18" x14ac:dyDescent="0.2">
      <c r="A294" s="14">
        <f t="shared" ca="1" si="32"/>
        <v>292</v>
      </c>
      <c r="B294" t="s">
        <v>4209</v>
      </c>
      <c r="C294" t="str">
        <f>VLOOKUP(B294,'Input - companies list'!B:L,2,FALSE)</f>
        <v>Zeox Performance Materials, LLC</v>
      </c>
      <c r="D294" t="str">
        <f>VLOOKUP(B294,'Input - companies list'!B:L,11,FALSE)</f>
        <v>Advanced Materials &amp; Coatings</v>
      </c>
      <c r="E294" t="str">
        <f>VLOOKUP(B294,'Input - companies list'!B:E,4,FALSE)</f>
        <v>Zeox Performance Materials, LLC offers smectite raw materials. The company offers a fractal fluid that is soluble in hydrophobic phases, such as mineral oil, polyethylene, and polypropylene. It also engages in the research and development of technologies primarily focused on fine particle processing, surfactant design, engineered surfactant-particle systems, polymer nucleating agents/clarifiers, polymer composites, and polymer nanocomposites. In addition, the company offers technical; organoclays pilot-plant preparation; and pelletized polymer composites and mineral/additive concentrates compounding services. Further, it licenses nanoparticle technologies. The companyÂ’s technologies are used to convert materials into self-dispersing nano-clays suitable for use in thermoplastic, thermoset, and elastomer applications, as well as in barrier coatings for OLED systems, additives, cosmetic applications, time released therapeutic agents, time released insect repellants, sensor materials, heat transfer fluids, single-ion conductors, homeland security applications, non-migratory surfactants, and liquid crystal systems. The company was incorporated in 2000 and is based in Tucson, Arizona. Zeox Performance Materials, LLC operates as a subsidiary of Zeox Corporation.</v>
      </c>
      <c r="F294" s="1">
        <f>SUMIFS('Input - target event report'!H:H,'Input - target event report'!B:B,B294,'Input - target event report'!D:D, "Private Investment")</f>
        <v>0</v>
      </c>
      <c r="G294" s="6" t="str">
        <f>IF(I294&lt;2, "N/A", (_xlfn.MAXIFS('Input - target event report'!E:E,'Input - target event report'!B:B,B:B,'Input - target event report'!D:D,"Private Investment")-_xlfn.MINIFS('Input - target event report'!E:E,'Input - target event report'!B:B,B:B,'Input - target event report'!D:D,"Private Investment"))/(I294-1))</f>
        <v>N/A</v>
      </c>
      <c r="H294" s="5" t="str">
        <f ca="1">IF(_xlfn.MAXIFS('Input - target event report'!E:E,'Input - target event report'!B:B,B:B,'Input - target event report'!D:D,"Private Investment") = 0, "N/A", TODAY() - _xlfn.MAXIFS('Input - target event report'!E:E,'Input - target event report'!B:B,B:B,'Input - target event report'!D:D,"Private Investment"))</f>
        <v>N/A</v>
      </c>
      <c r="I294" s="6">
        <f>COUNTIFS('Input - target event report'!B:B,B294,'Input - target event report'!D:D, "Private Investment")</f>
        <v>0</v>
      </c>
      <c r="J294">
        <f>INDEX('Input - companies list'!$1:$10000,MATCH(B294,'Input - companies list'!B:B,0),MATCH("Flow",'Input - companies list'!$1:$1,0 ))</f>
        <v>4.3504845881837798E-4</v>
      </c>
      <c r="K294">
        <f>INDEX('Input - companies list'!$1:$10000,MATCH(B294,'Input - companies list'!B:B,0),MATCH("Inter-Cluster Connectivity",'Input - companies list'!$1:$1,0 ))</f>
        <v>0</v>
      </c>
      <c r="L294" s="11">
        <f t="shared" si="33"/>
        <v>0</v>
      </c>
      <c r="M294" s="11">
        <f t="shared" si="34"/>
        <v>0</v>
      </c>
      <c r="N294" s="11">
        <f t="shared" ca="1" si="35"/>
        <v>0</v>
      </c>
      <c r="O294" s="11">
        <f t="shared" si="36"/>
        <v>0</v>
      </c>
      <c r="P294" s="11">
        <f t="shared" si="37"/>
        <v>0.89100000000000001</v>
      </c>
      <c r="Q294" s="11">
        <f t="shared" si="38"/>
        <v>0</v>
      </c>
      <c r="R294" s="11">
        <f t="shared" ca="1" si="39"/>
        <v>8.9100000000000013E-2</v>
      </c>
    </row>
    <row r="295" spans="1:18" x14ac:dyDescent="0.2">
      <c r="A295" s="14">
        <f t="shared" ca="1" si="32"/>
        <v>290</v>
      </c>
      <c r="B295" t="s">
        <v>1111</v>
      </c>
      <c r="C295" t="str">
        <f>VLOOKUP(B295,'Input - companies list'!B:L,2,FALSE)</f>
        <v>V&amp;T Technologies Co.</v>
      </c>
      <c r="D295" t="str">
        <f>VLOOKUP(B295,'Input - companies list'!B:L,11,FALSE)</f>
        <v xml:space="preserve">Bearing, Gears, Componentry </v>
      </c>
      <c r="E295" t="str">
        <f>VLOOKUP(B295,'Input - companies list'!B:E,4,FALSE)</f>
        <v>Industrial automation, motor control. V&amp;T Technologies Co., Ltd. engages in variable frequency drive (frequency inverter), servo drive, electric vehicle controller, motor soft starter, AC reactor, inverter and other power electronics products._x000D__x000D_The inverters are applied in all the industries, such as metallurgy, crane, oil, chemicals, machine tools, metal processing, stone, wood processing, air compressor, washing machine, water supply, air conditioning, municipal engineering, textile, printing, mining._x000D__x000D_The voltage is from 200VAC to 1140 VAC. The power rating is from 0.4KW to 3MW. The drives include: low voltage sensorless vector control (SVC) AC drives, vector and torque control frequency inverters, special vector variable speed drives for different industries and applications.</v>
      </c>
      <c r="F295" s="1">
        <f>SUMIFS('Input - target event report'!H:H,'Input - target event report'!B:B,B295,'Input - target event report'!D:D, "Private Investment")</f>
        <v>0</v>
      </c>
      <c r="G295" s="6" t="str">
        <f>IF(I295&lt;2, "N/A", (_xlfn.MAXIFS('Input - target event report'!E:E,'Input - target event report'!B:B,B:B,'Input - target event report'!D:D,"Private Investment")-_xlfn.MINIFS('Input - target event report'!E:E,'Input - target event report'!B:B,B:B,'Input - target event report'!D:D,"Private Investment"))/(I295-1))</f>
        <v>N/A</v>
      </c>
      <c r="H295" s="5" t="str">
        <f ca="1">IF(_xlfn.MAXIFS('Input - target event report'!E:E,'Input - target event report'!B:B,B:B,'Input - target event report'!D:D,"Private Investment") = 0, "N/A", TODAY() - _xlfn.MAXIFS('Input - target event report'!E:E,'Input - target event report'!B:B,B:B,'Input - target event report'!D:D,"Private Investment"))</f>
        <v>N/A</v>
      </c>
      <c r="I295" s="6">
        <f>COUNTIFS('Input - target event report'!B:B,B295,'Input - target event report'!D:D, "Private Investment")</f>
        <v>0</v>
      </c>
      <c r="J295">
        <f>INDEX('Input - companies list'!$1:$10000,MATCH(B295,'Input - companies list'!B:B,0),MATCH("Flow",'Input - companies list'!$1:$1,0 ))</f>
        <v>4.3294787502084499E-4</v>
      </c>
      <c r="K295">
        <f>INDEX('Input - companies list'!$1:$10000,MATCH(B295,'Input - companies list'!B:B,0),MATCH("Inter-Cluster Connectivity",'Input - companies list'!$1:$1,0 ))</f>
        <v>0</v>
      </c>
      <c r="L295" s="11">
        <f t="shared" si="33"/>
        <v>0</v>
      </c>
      <c r="M295" s="11">
        <f t="shared" si="34"/>
        <v>0</v>
      </c>
      <c r="N295" s="11">
        <f t="shared" ca="1" si="35"/>
        <v>0</v>
      </c>
      <c r="O295" s="11">
        <f t="shared" si="36"/>
        <v>0</v>
      </c>
      <c r="P295" s="11">
        <f t="shared" si="37"/>
        <v>0.89200000000000002</v>
      </c>
      <c r="Q295" s="11">
        <f t="shared" si="38"/>
        <v>0</v>
      </c>
      <c r="R295" s="11">
        <f t="shared" ca="1" si="39"/>
        <v>8.9200000000000002E-2</v>
      </c>
    </row>
    <row r="296" spans="1:18" x14ac:dyDescent="0.2">
      <c r="A296" s="14">
        <f t="shared" ca="1" si="32"/>
        <v>290</v>
      </c>
      <c r="B296" t="s">
        <v>3623</v>
      </c>
      <c r="C296" t="str">
        <f>VLOOKUP(B296,'Input - companies list'!B:L,2,FALSE)</f>
        <v>ALS Limited</v>
      </c>
      <c r="D296" t="str">
        <f>VLOOKUP(B296,'Input - companies list'!B:L,11,FALSE)</f>
        <v>Remote Monitoring</v>
      </c>
      <c r="E296" t="str">
        <f>VLOOKUP(B296,'Input - companies list'!B:E,4,FALSE)</f>
        <v>ALS Limited, together with its subsidiaries, provides analytical testing services in Australia, Canada, the United States, and internationally. It operates through four segments: ALS Life Sciences, ALS Minerals, ALS Energy, and ALS Industrial. The ALS Life Sciences segment offers analytical testing and sampling, and remote monitoring services for the environmental, food, pharmaceutical, and consumer products markets. It provides analytical testing data to consulting and engineering firms, industries, and governments. The ALS Minerals segment provides testing services for mining industry in the areas of geochemistry, metallurgy, mine site services, and inspection. Its services cover the resource life-cycle, including exploration, feasibility, production, design, development, trade, and rehabilitation. This segment serves explorers, miners, and traders. The ALS Energy offers technical solutions and products to the coal, and oil and gas industries. It provides coal sampling, analysis and certification, hydrocarbon formation evaluation services, specialist well services, and related analytical testing services. This segment also offers field and laboratory services, exploration, resource characterization, production enhancement, quality management, and trade-related services. Its services and tools cover the solids, liquids, and gas hydrocarbon markets. The ALS Industrial segment provides diagnostic testing and engineering solutions for the energy, resources, transportation, and infrastructure sectors. This segment serves asset owners, operators, constructors, and equipment manufacturers in the power, petrochemical, mining, minerals processing, water, infrastructure, and transportation industries. The company was formerly known as Campbell Brothers Limited and changed its name to ALS Limited in August 2012. ALS Limited was founded in 1863 and is based in Brisbane, Australia.</v>
      </c>
      <c r="F296" s="1">
        <f>SUMIFS('Input - target event report'!H:H,'Input - target event report'!B:B,B296,'Input - target event report'!D:D, "Private Investment")</f>
        <v>0</v>
      </c>
      <c r="G296" s="6" t="str">
        <f>IF(I296&lt;2, "N/A", (_xlfn.MAXIFS('Input - target event report'!E:E,'Input - target event report'!B:B,B:B,'Input - target event report'!D:D,"Private Investment")-_xlfn.MINIFS('Input - target event report'!E:E,'Input - target event report'!B:B,B:B,'Input - target event report'!D:D,"Private Investment"))/(I296-1))</f>
        <v>N/A</v>
      </c>
      <c r="H296" s="5" t="str">
        <f ca="1">IF(_xlfn.MAXIFS('Input - target event report'!E:E,'Input - target event report'!B:B,B:B,'Input - target event report'!D:D,"Private Investment") = 0, "N/A", TODAY() - _xlfn.MAXIFS('Input - target event report'!E:E,'Input - target event report'!B:B,B:B,'Input - target event report'!D:D,"Private Investment"))</f>
        <v>N/A</v>
      </c>
      <c r="I296" s="6">
        <f>COUNTIFS('Input - target event report'!B:B,B296,'Input - target event report'!D:D, "Private Investment")</f>
        <v>0</v>
      </c>
      <c r="J296">
        <f>INDEX('Input - companies list'!$1:$10000,MATCH(B296,'Input - companies list'!B:B,0),MATCH("Flow",'Input - companies list'!$1:$1,0 ))</f>
        <v>2.3747707496617099E-3</v>
      </c>
      <c r="K296">
        <f>INDEX('Input - companies list'!$1:$10000,MATCH(B296,'Input - companies list'!B:B,0),MATCH("Inter-Cluster Connectivity",'Input - companies list'!$1:$1,0 ))</f>
        <v>0.18181818181818099</v>
      </c>
      <c r="L296" s="11">
        <f t="shared" si="33"/>
        <v>0</v>
      </c>
      <c r="M296" s="11">
        <f t="shared" si="34"/>
        <v>0</v>
      </c>
      <c r="N296" s="11">
        <f t="shared" ca="1" si="35"/>
        <v>0</v>
      </c>
      <c r="O296" s="11">
        <f t="shared" si="36"/>
        <v>0</v>
      </c>
      <c r="P296" s="11">
        <f t="shared" si="37"/>
        <v>0.13500000000000001</v>
      </c>
      <c r="Q296" s="11">
        <f t="shared" si="38"/>
        <v>0.75700000000000001</v>
      </c>
      <c r="R296" s="11">
        <f t="shared" ca="1" si="39"/>
        <v>8.9200000000000002E-2</v>
      </c>
    </row>
    <row r="297" spans="1:18" x14ac:dyDescent="0.2">
      <c r="A297" s="14">
        <f t="shared" ca="1" si="32"/>
        <v>289</v>
      </c>
      <c r="B297" t="s">
        <v>2469</v>
      </c>
      <c r="C297" t="str">
        <f>VLOOKUP(B297,'Input - companies list'!B:L,2,FALSE)</f>
        <v>Isentropic Limited</v>
      </c>
      <c r="D297" t="str">
        <f>VLOOKUP(B297,'Input - companies list'!B:L,11,FALSE)</f>
        <v>Mining Ops &amp; Analytics</v>
      </c>
      <c r="E297" t="str">
        <f>VLOOKUP(B297,'Input - companies list'!B:E,4,FALSE)</f>
        <v>Isentropic Limited develops pumped heat electricity storage (PHES) technology to store and recover electricity. The companyÂ’s PHES device enables to store and recover electrical energy to prevent disruptions to the electricity supply. Its PHES devices are used in power generation and distribution companies in the United Kingdom. The company was founded in 2007 and is based in Fareham, United Kingdom.</v>
      </c>
      <c r="F297" s="1">
        <f>SUMIFS('Input - target event report'!H:H,'Input - target event report'!B:B,B297,'Input - target event report'!D:D, "Private Investment")</f>
        <v>0</v>
      </c>
      <c r="G297" s="6" t="str">
        <f>IF(I297&lt;2, "N/A", (_xlfn.MAXIFS('Input - target event report'!E:E,'Input - target event report'!B:B,B:B,'Input - target event report'!D:D,"Private Investment")-_xlfn.MINIFS('Input - target event report'!E:E,'Input - target event report'!B:B,B:B,'Input - target event report'!D:D,"Private Investment"))/(I297-1))</f>
        <v>N/A</v>
      </c>
      <c r="H297" s="5" t="str">
        <f ca="1">IF(_xlfn.MAXIFS('Input - target event report'!E:E,'Input - target event report'!B:B,B:B,'Input - target event report'!D:D,"Private Investment") = 0, "N/A", TODAY() - _xlfn.MAXIFS('Input - target event report'!E:E,'Input - target event report'!B:B,B:B,'Input - target event report'!D:D,"Private Investment"))</f>
        <v>N/A</v>
      </c>
      <c r="I297" s="6">
        <f>COUNTIFS('Input - target event report'!B:B,B297,'Input - target event report'!D:D, "Private Investment")</f>
        <v>0</v>
      </c>
      <c r="J297">
        <f>INDEX('Input - companies list'!$1:$10000,MATCH(B297,'Input - companies list'!B:B,0),MATCH("Flow",'Input - companies list'!$1:$1,0 ))</f>
        <v>4.3132616322792998E-4</v>
      </c>
      <c r="K297">
        <f>INDEX('Input - companies list'!$1:$10000,MATCH(B297,'Input - companies list'!B:B,0),MATCH("Inter-Cluster Connectivity",'Input - companies list'!$1:$1,0 ))</f>
        <v>0</v>
      </c>
      <c r="L297" s="11">
        <f t="shared" si="33"/>
        <v>0</v>
      </c>
      <c r="M297" s="11">
        <f t="shared" si="34"/>
        <v>0</v>
      </c>
      <c r="N297" s="11">
        <f t="shared" ca="1" si="35"/>
        <v>0</v>
      </c>
      <c r="O297" s="11">
        <f t="shared" si="36"/>
        <v>0</v>
      </c>
      <c r="P297" s="11">
        <f t="shared" si="37"/>
        <v>0.89400000000000002</v>
      </c>
      <c r="Q297" s="11">
        <f t="shared" si="38"/>
        <v>0</v>
      </c>
      <c r="R297" s="11">
        <f t="shared" ca="1" si="39"/>
        <v>8.9400000000000007E-2</v>
      </c>
    </row>
    <row r="298" spans="1:18" x14ac:dyDescent="0.2">
      <c r="A298" s="14">
        <f t="shared" ca="1" si="32"/>
        <v>288</v>
      </c>
      <c r="B298" t="s">
        <v>3737</v>
      </c>
      <c r="C298" t="str">
        <f>VLOOKUP(B298,'Input - companies list'!B:L,2,FALSE)</f>
        <v>Inkonova</v>
      </c>
      <c r="D298" t="str">
        <f>VLOOKUP(B298,'Input - companies list'!B:L,11,FALSE)</f>
        <v>Autonomous Vehicles, Artificial Intelligence</v>
      </c>
      <c r="E298" t="str">
        <f>VLOOKUP(B298,'Input - companies list'!B:E,4,FALSE)</f>
        <v>Inkonova develops drones for special mission profiles, including first specialized drone solution for underground mines and tunnels. Inkonova AB is a fast-growing startup, that develops one of the fastest drones in the world, utilizing a novel tilting-rotor technology which provides superior performance in acceleration, camera view, stability and other parameters. _x000D__x000D__x000D_Inkonova is also expanding into the industrial and commercial market, aiming to be the premiere customized and specialized drone manufacturer and solution provider for the energy, renewables, mining, construction, humanitarian, real estate, search and rescue sectors amongst others.</v>
      </c>
      <c r="F298" s="1">
        <f>SUMIFS('Input - target event report'!H:H,'Input - target event report'!B:B,B298,'Input - target event report'!D:D, "Private Investment")</f>
        <v>0</v>
      </c>
      <c r="G298" s="6" t="str">
        <f>IF(I298&lt;2, "N/A", (_xlfn.MAXIFS('Input - target event report'!E:E,'Input - target event report'!B:B,B:B,'Input - target event report'!D:D,"Private Investment")-_xlfn.MINIFS('Input - target event report'!E:E,'Input - target event report'!B:B,B:B,'Input - target event report'!D:D,"Private Investment"))/(I298-1))</f>
        <v>N/A</v>
      </c>
      <c r="H298" s="5" t="str">
        <f ca="1">IF(_xlfn.MAXIFS('Input - target event report'!E:E,'Input - target event report'!B:B,B:B,'Input - target event report'!D:D,"Private Investment") = 0, "N/A", TODAY() - _xlfn.MAXIFS('Input - target event report'!E:E,'Input - target event report'!B:B,B:B,'Input - target event report'!D:D,"Private Investment"))</f>
        <v>N/A</v>
      </c>
      <c r="I298" s="6">
        <f>COUNTIFS('Input - target event report'!B:B,B298,'Input - target event report'!D:D, "Private Investment")</f>
        <v>0</v>
      </c>
      <c r="J298">
        <f>INDEX('Input - companies list'!$1:$10000,MATCH(B298,'Input - companies list'!B:B,0),MATCH("Flow",'Input - companies list'!$1:$1,0 ))</f>
        <v>1.91752402665898E-3</v>
      </c>
      <c r="K298">
        <f>INDEX('Input - companies list'!$1:$10000,MATCH(B298,'Input - companies list'!B:B,0),MATCH("Inter-Cluster Connectivity",'Input - companies list'!$1:$1,0 ))</f>
        <v>0.125</v>
      </c>
      <c r="L298" s="11">
        <f t="shared" si="33"/>
        <v>0</v>
      </c>
      <c r="M298" s="11">
        <f t="shared" si="34"/>
        <v>0</v>
      </c>
      <c r="N298" s="11">
        <f t="shared" ca="1" si="35"/>
        <v>0</v>
      </c>
      <c r="O298" s="11">
        <f t="shared" si="36"/>
        <v>0</v>
      </c>
      <c r="P298" s="11">
        <f t="shared" si="37"/>
        <v>0.23399999999999999</v>
      </c>
      <c r="Q298" s="11">
        <f t="shared" si="38"/>
        <v>0.66100000000000003</v>
      </c>
      <c r="R298" s="11">
        <f t="shared" ca="1" si="39"/>
        <v>8.950000000000001E-2</v>
      </c>
    </row>
    <row r="299" spans="1:18" x14ac:dyDescent="0.2">
      <c r="A299" s="14">
        <f t="shared" ca="1" si="32"/>
        <v>287</v>
      </c>
      <c r="B299" t="s">
        <v>4481</v>
      </c>
      <c r="C299" t="str">
        <f>VLOOKUP(B299,'Input - companies list'!B:L,2,FALSE)</f>
        <v>Hanwha Corporation</v>
      </c>
      <c r="D299" t="str">
        <f>VLOOKUP(B299,'Input - companies list'!B:L,11,FALSE)</f>
        <v>Aerial Surveying, Drones</v>
      </c>
      <c r="E299" t="str">
        <f>VLOOKUP(B299,'Input - companies list'!B:E,4,FALSE)</f>
        <v>Hanwha Corporation operates in explosives, defense, trade, and machinery businesses worldwide. The company offers industrial explosives and initiation systems; cladding and demolition materials, fireworks, and drilling and blasting services; nitric acid, liquid ammonium nitrate, and ammonia; and mining services. It also provides precision guided munitions; ammunitions; unmanned systems and underwater surveillance equipment; and weapons. In addition, the company trades in petroleum products, petrochemicals, chemical products, and polymers; raw materials and various steel products; and beef and pork products, paper and forest products, construction materials, and grains. Further, it provides engineering and construction services; manufactures and trades in industrial machinery; operates athletic facilities, sports clubs, golf course and resort, and convenience and department stores; engages in tourism and lodge, hotel and catering, wholesale, and retail businesses; develops, manages, and leases real estate properties; offers shipping, leasing, asset management, life insurance, and insurance agency and brokerage services, as well as mortgage and personal loans; supplies utilities; and develops mines. Additionally, the company manufactures and sells compounds, silicon ingots, bearings, CCTV, blast gunpowder, solar batteries, car parts, and photovoltaic equipment; and generates solar energy. It also engages in architecture and housing construction, urban development, industrial plant, civil engineering, water treatment, environmental pollution, aquarium operation, incinerator, institutional food service and restaurant, packaging, forest development, reforestation, coal, EPC, investment consulting, bank, and resources development businesses. The company was formerly known as Korea Explosives Corp. and changed its name to Hanwha Corporation in March 1993. Hanwha Corporation was founded in 1952 and is headquartered in Seoul, South Korea.</v>
      </c>
      <c r="F299" s="1">
        <f>SUMIFS('Input - target event report'!H:H,'Input - target event report'!B:B,B299,'Input - target event report'!D:D, "Private Investment")</f>
        <v>0</v>
      </c>
      <c r="G299" s="6" t="str">
        <f>IF(I299&lt;2, "N/A", (_xlfn.MAXIFS('Input - target event report'!E:E,'Input - target event report'!B:B,B:B,'Input - target event report'!D:D,"Private Investment")-_xlfn.MINIFS('Input - target event report'!E:E,'Input - target event report'!B:B,B:B,'Input - target event report'!D:D,"Private Investment"))/(I299-1))</f>
        <v>N/A</v>
      </c>
      <c r="H299" s="5" t="str">
        <f ca="1">IF(_xlfn.MAXIFS('Input - target event report'!E:E,'Input - target event report'!B:B,B:B,'Input - target event report'!D:D,"Private Investment") = 0, "N/A", TODAY() - _xlfn.MAXIFS('Input - target event report'!E:E,'Input - target event report'!B:B,B:B,'Input - target event report'!D:D,"Private Investment"))</f>
        <v>N/A</v>
      </c>
      <c r="I299" s="6">
        <f>COUNTIFS('Input - target event report'!B:B,B299,'Input - target event report'!D:D, "Private Investment")</f>
        <v>0</v>
      </c>
      <c r="J299">
        <f>INDEX('Input - companies list'!$1:$10000,MATCH(B299,'Input - companies list'!B:B,0),MATCH("Flow",'Input - companies list'!$1:$1,0 ))</f>
        <v>4.1356068919314899E-4</v>
      </c>
      <c r="K299">
        <f>INDEX('Input - companies list'!$1:$10000,MATCH(B299,'Input - companies list'!B:B,0),MATCH("Inter-Cluster Connectivity",'Input - companies list'!$1:$1,0 ))</f>
        <v>0</v>
      </c>
      <c r="L299" s="11">
        <f t="shared" si="33"/>
        <v>0</v>
      </c>
      <c r="M299" s="11">
        <f t="shared" si="34"/>
        <v>0</v>
      </c>
      <c r="N299" s="11">
        <f t="shared" ca="1" si="35"/>
        <v>0</v>
      </c>
      <c r="O299" s="11">
        <f t="shared" si="36"/>
        <v>0</v>
      </c>
      <c r="P299" s="11">
        <f t="shared" si="37"/>
        <v>0.89900000000000002</v>
      </c>
      <c r="Q299" s="11">
        <f t="shared" si="38"/>
        <v>0</v>
      </c>
      <c r="R299" s="11">
        <f t="shared" ca="1" si="39"/>
        <v>8.9900000000000008E-2</v>
      </c>
    </row>
    <row r="300" spans="1:18" x14ac:dyDescent="0.2">
      <c r="A300" s="14">
        <f t="shared" ca="1" si="32"/>
        <v>286</v>
      </c>
      <c r="B300" t="s">
        <v>2015</v>
      </c>
      <c r="C300" t="str">
        <f>VLOOKUP(B300,'Input - companies list'!B:L,2,FALSE)</f>
        <v>Reutech Radar Systems (Pty) Ltd.</v>
      </c>
      <c r="D300" t="str">
        <f>VLOOKUP(B300,'Input - companies list'!B:L,11,FALSE)</f>
        <v xml:space="preserve">Bearing, Gears, Componentry </v>
      </c>
      <c r="E300" t="str">
        <f>VLOOKUP(B300,'Input - companies list'!B:E,4,FALSE)</f>
        <v>Reutech Radar Systems (Pty) Ltd. develops and manufactures a range of search and tracking radars for the South African National Defense Forces, as well as the industrial market. The company offers 3D radars, 2D radars, and systems for the defense industry. It also offers renewable energy products, such as solar trackers and mounting products, wind farm radars, mobile hybrid power plant products; set top boxes; mobile sensor stations; and telescope products and self powered containers for the commercial market. In addition, the company offers geo-technical monitoring and surveying systems, including movement and surveying radars for the mining industry. The company was founded in 1987 and is based in Stellenbosch, South Africa. Reutech Radar Systems (Pty) Ltd. operates as a subsidiary of Reunert Ltd.</v>
      </c>
      <c r="F300" s="1">
        <f>SUMIFS('Input - target event report'!H:H,'Input - target event report'!B:B,B300,'Input - target event report'!D:D, "Private Investment")</f>
        <v>0</v>
      </c>
      <c r="G300" s="6" t="str">
        <f>IF(I300&lt;2, "N/A", (_xlfn.MAXIFS('Input - target event report'!E:E,'Input - target event report'!B:B,B:B,'Input - target event report'!D:D,"Private Investment")-_xlfn.MINIFS('Input - target event report'!E:E,'Input - target event report'!B:B,B:B,'Input - target event report'!D:D,"Private Investment"))/(I300-1))</f>
        <v>N/A</v>
      </c>
      <c r="H300" s="5" t="str">
        <f ca="1">IF(_xlfn.MAXIFS('Input - target event report'!E:E,'Input - target event report'!B:B,B:B,'Input - target event report'!D:D,"Private Investment") = 0, "N/A", TODAY() - _xlfn.MAXIFS('Input - target event report'!E:E,'Input - target event report'!B:B,B:B,'Input - target event report'!D:D,"Private Investment"))</f>
        <v>N/A</v>
      </c>
      <c r="I300" s="6">
        <f>COUNTIFS('Input - target event report'!B:B,B300,'Input - target event report'!D:D, "Private Investment")</f>
        <v>0</v>
      </c>
      <c r="J300">
        <f>INDEX('Input - companies list'!$1:$10000,MATCH(B300,'Input - companies list'!B:B,0),MATCH("Flow",'Input - companies list'!$1:$1,0 ))</f>
        <v>4.0682051646775502E-4</v>
      </c>
      <c r="K300">
        <f>INDEX('Input - companies list'!$1:$10000,MATCH(B300,'Input - companies list'!B:B,0),MATCH("Inter-Cluster Connectivity",'Input - companies list'!$1:$1,0 ))</f>
        <v>0</v>
      </c>
      <c r="L300" s="11">
        <f t="shared" si="33"/>
        <v>0</v>
      </c>
      <c r="M300" s="11">
        <f t="shared" si="34"/>
        <v>0</v>
      </c>
      <c r="N300" s="11">
        <f t="shared" ca="1" si="35"/>
        <v>0</v>
      </c>
      <c r="O300" s="11">
        <f t="shared" si="36"/>
        <v>0</v>
      </c>
      <c r="P300" s="11">
        <f t="shared" si="37"/>
        <v>0.90600000000000003</v>
      </c>
      <c r="Q300" s="11">
        <f t="shared" si="38"/>
        <v>0</v>
      </c>
      <c r="R300" s="11">
        <f t="shared" ca="1" si="39"/>
        <v>9.0600000000000014E-2</v>
      </c>
    </row>
    <row r="301" spans="1:18" x14ac:dyDescent="0.2">
      <c r="A301" s="14">
        <f t="shared" ca="1" si="32"/>
        <v>285</v>
      </c>
      <c r="B301" t="s">
        <v>4007</v>
      </c>
      <c r="C301" t="str">
        <f>VLOOKUP(B301,'Input - companies list'!B:L,2,FALSE)</f>
        <v>Gravitec Downhole Instruments Ltd.</v>
      </c>
      <c r="D301" t="str">
        <f>VLOOKUP(B301,'Input - companies list'!B:L,11,FALSE)</f>
        <v xml:space="preserve">Bearing, Gears, Componentry </v>
      </c>
      <c r="E301" t="str">
        <f>VLOOKUP(B301,'Input - companies list'!B:E,4,FALSE)</f>
        <v>Gravitec Downhole Instruments Ltd. engages in designing, developing, building, and commercializing gravity and magnetic gradiometers. The company offers sensors for mineral and petroleum surveying applications. Its products are used in airborne, ground-based mobile, static, borehole deployment, industrial, space, and defense applications, as well as in oil and gas wells. The companyÂ’s magnetic and gravity sensor systems are also used in the measurement of magnetic remanence in the moon; mineral mapping of asteroids, moons, and planets; and solar wind magnetic field measurements, as well as in the measurement of changes from uniformity of the earth's magnetic and gravitational, and moon's gravitational field. Gravitec Downhole Instruments Ltd. was formerly known as Gravitec Instruments Pty Ltd. It has a laboratory in Auckland, New Zealand; and research and development operations in Perth, Australia, as well as operations in the United Kingdom. The company was founded in 1996 and is based in Crawley, Australia.</v>
      </c>
      <c r="F301" s="1">
        <f>SUMIFS('Input - target event report'!H:H,'Input - target event report'!B:B,B301,'Input - target event report'!D:D, "Private Investment")</f>
        <v>0</v>
      </c>
      <c r="G301" s="6" t="str">
        <f>IF(I301&lt;2, "N/A", (_xlfn.MAXIFS('Input - target event report'!E:E,'Input - target event report'!B:B,B:B,'Input - target event report'!D:D,"Private Investment")-_xlfn.MINIFS('Input - target event report'!E:E,'Input - target event report'!B:B,B:B,'Input - target event report'!D:D,"Private Investment"))/(I301-1))</f>
        <v>N/A</v>
      </c>
      <c r="H301" s="5" t="str">
        <f ca="1">IF(_xlfn.MAXIFS('Input - target event report'!E:E,'Input - target event report'!B:B,B:B,'Input - target event report'!D:D,"Private Investment") = 0, "N/A", TODAY() - _xlfn.MAXIFS('Input - target event report'!E:E,'Input - target event report'!B:B,B:B,'Input - target event report'!D:D,"Private Investment"))</f>
        <v>N/A</v>
      </c>
      <c r="I301" s="6">
        <f>COUNTIFS('Input - target event report'!B:B,B301,'Input - target event report'!D:D, "Private Investment")</f>
        <v>0</v>
      </c>
      <c r="J301">
        <f>INDEX('Input - companies list'!$1:$10000,MATCH(B301,'Input - companies list'!B:B,0),MATCH("Flow",'Input - companies list'!$1:$1,0 ))</f>
        <v>4.04123038670431E-4</v>
      </c>
      <c r="K301">
        <f>INDEX('Input - companies list'!$1:$10000,MATCH(B301,'Input - companies list'!B:B,0),MATCH("Inter-Cluster Connectivity",'Input - companies list'!$1:$1,0 ))</f>
        <v>0</v>
      </c>
      <c r="L301" s="11">
        <f t="shared" si="33"/>
        <v>0</v>
      </c>
      <c r="M301" s="11">
        <f t="shared" si="34"/>
        <v>0</v>
      </c>
      <c r="N301" s="11">
        <f t="shared" ca="1" si="35"/>
        <v>0</v>
      </c>
      <c r="O301" s="11">
        <f t="shared" si="36"/>
        <v>0</v>
      </c>
      <c r="P301" s="11">
        <f t="shared" si="37"/>
        <v>0.90900000000000003</v>
      </c>
      <c r="Q301" s="11">
        <f t="shared" si="38"/>
        <v>0</v>
      </c>
      <c r="R301" s="11">
        <f t="shared" ca="1" si="39"/>
        <v>9.0900000000000009E-2</v>
      </c>
    </row>
    <row r="302" spans="1:18" x14ac:dyDescent="0.2">
      <c r="A302" s="14">
        <f t="shared" ca="1" si="32"/>
        <v>284</v>
      </c>
      <c r="B302" t="s">
        <v>4709</v>
      </c>
      <c r="C302" t="str">
        <f>VLOOKUP(B302,'Input - companies list'!B:L,2,FALSE)</f>
        <v>BAE Systems Integrated Defense Solutions, Inc.</v>
      </c>
      <c r="D302" t="str">
        <f>VLOOKUP(B302,'Input - companies list'!B:L,11,FALSE)</f>
        <v>RFID, Cables, Asset Tracking</v>
      </c>
      <c r="E302" t="str">
        <f>VLOOKUP(B302,'Input - companies list'!B:E,4,FALSE)</f>
        <v>BAE Systems Integrated Defense Solutions, Inc. develops and provides electronic and information technology products, systems, and services to the Department of Defense, other United States government agencies, foreign governments, and commercial customers. The company offers tactical products and services including mine countermeasures; chemical detection; camouflage; expendable countermeasures and dispenser systems; combat systems; and systems integration for air, space, land, and seagoing platforms and systems. It offers information systems, including enterprise systems, mission management, imagery products and services, such as softcopy mapping, charting, and geodesy, image-processing ground stations, interpretation and analysis centers, and test and space systems; aerospace products, including electronic warfare products and flight systems; and systems technologies comprising shipboard combat systems integration, command, control, and communications engineering services; and range systems and support. The company develops aircraft countermeasures dispenser systems capable of dispensing chaff, flares, active radio frequency decoys, and other decoys from military aircraft. In addition, it develops and manufactures chaff and flare decoys, which are ejected from countermeasures dispenser systems to protect aircraft, ships, and personnel from radar-guided or heat-seeking missiles. The company further offers radar warning systems, heads-up displays, mine neutralization and detection systems, and camouflage systems. The company was formerly known as Tracor, Inc. and changed its name to BAE Systems Integrated Defense Solutions, Inc. in November 1999. The company was founded in 1955 and is based in Austin, Texas. BAE Systems Integrated Defense Solutions, Inc. operates as a subsidiary of BAE Systems plc.</v>
      </c>
      <c r="F302" s="1">
        <f>SUMIFS('Input - target event report'!H:H,'Input - target event report'!B:B,B302,'Input - target event report'!D:D, "Private Investment")</f>
        <v>0</v>
      </c>
      <c r="G302" s="6" t="str">
        <f>IF(I302&lt;2, "N/A", (_xlfn.MAXIFS('Input - target event report'!E:E,'Input - target event report'!B:B,B:B,'Input - target event report'!D:D,"Private Investment")-_xlfn.MINIFS('Input - target event report'!E:E,'Input - target event report'!B:B,B:B,'Input - target event report'!D:D,"Private Investment"))/(I302-1))</f>
        <v>N/A</v>
      </c>
      <c r="H302" s="5" t="str">
        <f ca="1">IF(_xlfn.MAXIFS('Input - target event report'!E:E,'Input - target event report'!B:B,B:B,'Input - target event report'!D:D,"Private Investment") = 0, "N/A", TODAY() - _xlfn.MAXIFS('Input - target event report'!E:E,'Input - target event report'!B:B,B:B,'Input - target event report'!D:D,"Private Investment"))</f>
        <v>N/A</v>
      </c>
      <c r="I302" s="6">
        <f>COUNTIFS('Input - target event report'!B:B,B302,'Input - target event report'!D:D, "Private Investment")</f>
        <v>0</v>
      </c>
      <c r="J302">
        <f>INDEX('Input - companies list'!$1:$10000,MATCH(B302,'Input - companies list'!B:B,0),MATCH("Flow",'Input - companies list'!$1:$1,0 ))</f>
        <v>4.0386558099913302E-4</v>
      </c>
      <c r="K302">
        <f>INDEX('Input - companies list'!$1:$10000,MATCH(B302,'Input - companies list'!B:B,0),MATCH("Inter-Cluster Connectivity",'Input - companies list'!$1:$1,0 ))</f>
        <v>0</v>
      </c>
      <c r="L302" s="11">
        <f t="shared" si="33"/>
        <v>0</v>
      </c>
      <c r="M302" s="11">
        <f t="shared" si="34"/>
        <v>0</v>
      </c>
      <c r="N302" s="11">
        <f t="shared" ca="1" si="35"/>
        <v>0</v>
      </c>
      <c r="O302" s="11">
        <f t="shared" si="36"/>
        <v>0</v>
      </c>
      <c r="P302" s="11">
        <f t="shared" si="37"/>
        <v>0.91100000000000003</v>
      </c>
      <c r="Q302" s="11">
        <f t="shared" si="38"/>
        <v>0</v>
      </c>
      <c r="R302" s="11">
        <f t="shared" ca="1" si="39"/>
        <v>9.1100000000000014E-2</v>
      </c>
    </row>
    <row r="303" spans="1:18" x14ac:dyDescent="0.2">
      <c r="A303" s="14">
        <f t="shared" ca="1" si="32"/>
        <v>283</v>
      </c>
      <c r="B303" t="s">
        <v>3230</v>
      </c>
      <c r="C303" t="str">
        <f>VLOOKUP(B303,'Input - companies list'!B:L,2,FALSE)</f>
        <v>Joy Global Longview Operations LLC</v>
      </c>
      <c r="D303" t="str">
        <f>VLOOKUP(B303,'Input - companies list'!B:L,11,FALSE)</f>
        <v xml:space="preserve">Bearing, Gears, Componentry </v>
      </c>
      <c r="E303" t="str">
        <f>VLOOKUP(B303,'Input - companies list'!B:E,4,FALSE)</f>
        <v>Joy Global Longview Operations LLC designs and manufactures surface mining equipment. It offers electric rope shovels, hybrid shovels, blasthole drills, draglines, wheel loaders and dozers, mobile mining crushers, mine air systems, conveyor products, surface feeder-breakers, sizers, single roll crusher, and reclaim feeders for the mining industry. In addition, the company offers shovel, blasthole drill, and dragline parts; and dragline services that include audits, engineered solutions, relocations, shutdown management, training, and application studies. Further, it provides remote health monitoring system; track shield collision detection and mitigation system, a dipper-track collision avoidance technology solution for electric mining shovels; payload systems; and ShoveLink remote communications system that provides on-demand retrieval of operating, production, and maintenance information to help improve each machine's bottom-line performance. Further, the company offers alloy and mold steel plates; jib cranes and log stackers for the forestry industry. Its products are available through service and support network in the United States and internationally. Joy Global Longview Operations LLC was formerly known as LeTourneau Technologies LLC. The company was founded in 1929 and is based in Longview, Texas. Joy Global Longview Operations LLC operates as a subsidiary of JTI Acquisition Co (2011) Limited.</v>
      </c>
      <c r="F303" s="1">
        <f>SUMIFS('Input - target event report'!H:H,'Input - target event report'!B:B,B303,'Input - target event report'!D:D, "Private Investment")</f>
        <v>0</v>
      </c>
      <c r="G303" s="6" t="str">
        <f>IF(I303&lt;2, "N/A", (_xlfn.MAXIFS('Input - target event report'!E:E,'Input - target event report'!B:B,B:B,'Input - target event report'!D:D,"Private Investment")-_xlfn.MINIFS('Input - target event report'!E:E,'Input - target event report'!B:B,B:B,'Input - target event report'!D:D,"Private Investment"))/(I303-1))</f>
        <v>N/A</v>
      </c>
      <c r="H303" s="5" t="str">
        <f ca="1">IF(_xlfn.MAXIFS('Input - target event report'!E:E,'Input - target event report'!B:B,B:B,'Input - target event report'!D:D,"Private Investment") = 0, "N/A", TODAY() - _xlfn.MAXIFS('Input - target event report'!E:E,'Input - target event report'!B:B,B:B,'Input - target event report'!D:D,"Private Investment"))</f>
        <v>N/A</v>
      </c>
      <c r="I303" s="6">
        <f>COUNTIFS('Input - target event report'!B:B,B303,'Input - target event report'!D:D, "Private Investment")</f>
        <v>0</v>
      </c>
      <c r="J303">
        <f>INDEX('Input - companies list'!$1:$10000,MATCH(B303,'Input - companies list'!B:B,0),MATCH("Flow",'Input - companies list'!$1:$1,0 ))</f>
        <v>4.0306948379124799E-4</v>
      </c>
      <c r="K303">
        <f>INDEX('Input - companies list'!$1:$10000,MATCH(B303,'Input - companies list'!B:B,0),MATCH("Inter-Cluster Connectivity",'Input - companies list'!$1:$1,0 ))</f>
        <v>0</v>
      </c>
      <c r="L303" s="11">
        <f t="shared" si="33"/>
        <v>0</v>
      </c>
      <c r="M303" s="11">
        <f t="shared" si="34"/>
        <v>0</v>
      </c>
      <c r="N303" s="11">
        <f t="shared" ca="1" si="35"/>
        <v>0</v>
      </c>
      <c r="O303" s="11">
        <f t="shared" si="36"/>
        <v>0</v>
      </c>
      <c r="P303" s="11">
        <f t="shared" si="37"/>
        <v>0.91300000000000003</v>
      </c>
      <c r="Q303" s="11">
        <f t="shared" si="38"/>
        <v>0</v>
      </c>
      <c r="R303" s="11">
        <f t="shared" ca="1" si="39"/>
        <v>9.1300000000000006E-2</v>
      </c>
    </row>
    <row r="304" spans="1:18" x14ac:dyDescent="0.2">
      <c r="A304" s="14">
        <f t="shared" ca="1" si="32"/>
        <v>282</v>
      </c>
      <c r="B304" t="s">
        <v>2372</v>
      </c>
      <c r="C304" t="str">
        <f>VLOOKUP(B304,'Input - companies list'!B:L,2,FALSE)</f>
        <v>Daniel B. Stephens &amp; Associates, Inc.</v>
      </c>
      <c r="D304" t="str">
        <f>VLOOKUP(B304,'Input - companies list'!B:L,11,FALSE)</f>
        <v>Mining Ops &amp; Analytics</v>
      </c>
      <c r="E304" t="str">
        <f>VLOOKUP(B304,'Input - companies list'!B:E,4,FALSE)</f>
        <v>Daniel B. Stephens &amp; Associates, Inc. provides water, natural resources, and environmental solutions. It offers water resources services, including water supply development, water resources planning, water recycling and reuse, water infrastructure engineering, storm water quality management, hydrologic analyses, water quality investigations and treatment, watershed management, water rights, modeling, information solutions, public involvement, and instrumentation/automation; and environmental services, such as regulatory compliance, natural resource services, environmental site assessments, site characterization, remediation, landfill and disposal facility support, mining services, modeling, public involvement, instrumentation/automation, and information solutions. The company also provides environmental litigation and expert support services; soil testing and research services, including soil properties testing, instrumentation and automation, sensor calibration, and research and development; information solutions, such as site visualization and analysis, data management, geographic information systems, custom applications, instrumentation/automation, and modeling; and engineering services, including remediation, disposal facility support, mining services, and water infrastructure. It serves energy providers, government agencies, mining industry, landfill and disposal facilities, attorneys, transportation market, agriculture market, and land developers. Daniel B. Stephens &amp; Associates, Inc. was founded in 1984 and is based in Albuquerque, New Mexico with additional offices in Santa Barbara, Oakland, and Newport Beach, California; Austin and Lubbock, Texas; and Durango, Colorado.</v>
      </c>
      <c r="F304" s="1">
        <f>SUMIFS('Input - target event report'!H:H,'Input - target event report'!B:B,B304,'Input - target event report'!D:D, "Private Investment")</f>
        <v>0</v>
      </c>
      <c r="G304" s="6" t="str">
        <f>IF(I304&lt;2, "N/A", (_xlfn.MAXIFS('Input - target event report'!E:E,'Input - target event report'!B:B,B:B,'Input - target event report'!D:D,"Private Investment")-_xlfn.MINIFS('Input - target event report'!E:E,'Input - target event report'!B:B,B:B,'Input - target event report'!D:D,"Private Investment"))/(I304-1))</f>
        <v>N/A</v>
      </c>
      <c r="H304" s="5" t="str">
        <f ca="1">IF(_xlfn.MAXIFS('Input - target event report'!E:E,'Input - target event report'!B:B,B:B,'Input - target event report'!D:D,"Private Investment") = 0, "N/A", TODAY() - _xlfn.MAXIFS('Input - target event report'!E:E,'Input - target event report'!B:B,B:B,'Input - target event report'!D:D,"Private Investment"))</f>
        <v>N/A</v>
      </c>
      <c r="I304" s="6">
        <f>COUNTIFS('Input - target event report'!B:B,B304,'Input - target event report'!D:D, "Private Investment")</f>
        <v>0</v>
      </c>
      <c r="J304">
        <f>INDEX('Input - companies list'!$1:$10000,MATCH(B304,'Input - companies list'!B:B,0),MATCH("Flow",'Input - companies list'!$1:$1,0 ))</f>
        <v>4.0284830600224099E-4</v>
      </c>
      <c r="K304">
        <f>INDEX('Input - companies list'!$1:$10000,MATCH(B304,'Input - companies list'!B:B,0),MATCH("Inter-Cluster Connectivity",'Input - companies list'!$1:$1,0 ))</f>
        <v>0</v>
      </c>
      <c r="L304" s="11">
        <f t="shared" si="33"/>
        <v>0</v>
      </c>
      <c r="M304" s="11">
        <f t="shared" si="34"/>
        <v>0</v>
      </c>
      <c r="N304" s="11">
        <f t="shared" ca="1" si="35"/>
        <v>0</v>
      </c>
      <c r="O304" s="11">
        <f t="shared" si="36"/>
        <v>0</v>
      </c>
      <c r="P304" s="11">
        <f t="shared" si="37"/>
        <v>0.91500000000000004</v>
      </c>
      <c r="Q304" s="11">
        <f t="shared" si="38"/>
        <v>0</v>
      </c>
      <c r="R304" s="11">
        <f t="shared" ca="1" si="39"/>
        <v>9.1500000000000012E-2</v>
      </c>
    </row>
    <row r="305" spans="1:18" x14ac:dyDescent="0.2">
      <c r="A305" s="14">
        <f t="shared" ca="1" si="32"/>
        <v>281</v>
      </c>
      <c r="B305" t="s">
        <v>4085</v>
      </c>
      <c r="C305" t="str">
        <f>VLOOKUP(B305,'Input - companies list'!B:L,2,FALSE)</f>
        <v>ROTEC Ltd.</v>
      </c>
      <c r="D305" t="str">
        <f>VLOOKUP(B305,'Input - companies list'!B:L,11,FALSE)</f>
        <v>Remote Monitoring</v>
      </c>
      <c r="E305" t="str">
        <f>VLOOKUP(B305,'Input - companies list'!B:E,4,FALSE)</f>
        <v>ROTEC Ltd., a water treatment company, develops and commercializes tools for mineral scaling managing in desalination plants and industrial water treatment facilities. It offers scaling prevention, flat sheet scale sensor, pipe scaling, and smart pressure vessel systems for mineral scaling on the surface of membranes. The company also provides flat sheet scale sensors for monitoring water scaling potential; smart pressure vessels to signal fouling status of desalination membrane elements; and pipe scaling detectors for monitoring, detecting, preventing, and controlling pipe scaling. In addition, it engages in the design, construction, and operation of two demonstration pilot systems; and reverse osmosis systems that are designed to remove salts from brackish groundwater. The company serves brackish, sea, and municipal water markets. It has a strategic partnership with Mekorot. ROTEC Ltd. was formerly known as FR-SDS Ltd. The company was founded in 2009 and is based in Ashkelon, Israel.</v>
      </c>
      <c r="F305" s="1">
        <f>SUMIFS('Input - target event report'!H:H,'Input - target event report'!B:B,B305,'Input - target event report'!D:D, "Private Investment")</f>
        <v>0</v>
      </c>
      <c r="G305" s="6" t="str">
        <f>IF(I305&lt;2, "N/A", (_xlfn.MAXIFS('Input - target event report'!E:E,'Input - target event report'!B:B,B:B,'Input - target event report'!D:D,"Private Investment")-_xlfn.MINIFS('Input - target event report'!E:E,'Input - target event report'!B:B,B:B,'Input - target event report'!D:D,"Private Investment"))/(I305-1))</f>
        <v>N/A</v>
      </c>
      <c r="H305" s="5" t="str">
        <f ca="1">IF(_xlfn.MAXIFS('Input - target event report'!E:E,'Input - target event report'!B:B,B:B,'Input - target event report'!D:D,"Private Investment") = 0, "N/A", TODAY() - _xlfn.MAXIFS('Input - target event report'!E:E,'Input - target event report'!B:B,B:B,'Input - target event report'!D:D,"Private Investment"))</f>
        <v>N/A</v>
      </c>
      <c r="I305" s="6">
        <f>COUNTIFS('Input - target event report'!B:B,B305,'Input - target event report'!D:D, "Private Investment")</f>
        <v>0</v>
      </c>
      <c r="J305">
        <f>INDEX('Input - companies list'!$1:$10000,MATCH(B305,'Input - companies list'!B:B,0),MATCH("Flow",'Input - companies list'!$1:$1,0 ))</f>
        <v>3.9543006905262598E-4</v>
      </c>
      <c r="K305">
        <f>INDEX('Input - companies list'!$1:$10000,MATCH(B305,'Input - companies list'!B:B,0),MATCH("Inter-Cluster Connectivity",'Input - companies list'!$1:$1,0 ))</f>
        <v>0</v>
      </c>
      <c r="L305" s="11">
        <f t="shared" si="33"/>
        <v>0</v>
      </c>
      <c r="M305" s="11">
        <f t="shared" si="34"/>
        <v>0</v>
      </c>
      <c r="N305" s="11">
        <f t="shared" ca="1" si="35"/>
        <v>0</v>
      </c>
      <c r="O305" s="11">
        <f t="shared" si="36"/>
        <v>0</v>
      </c>
      <c r="P305" s="11">
        <f t="shared" si="37"/>
        <v>0.92300000000000004</v>
      </c>
      <c r="Q305" s="11">
        <f t="shared" si="38"/>
        <v>0</v>
      </c>
      <c r="R305" s="11">
        <f t="shared" ca="1" si="39"/>
        <v>9.2300000000000007E-2</v>
      </c>
    </row>
    <row r="306" spans="1:18" x14ac:dyDescent="0.2">
      <c r="A306" s="14">
        <f t="shared" ca="1" si="32"/>
        <v>280</v>
      </c>
      <c r="B306" t="s">
        <v>3665</v>
      </c>
      <c r="C306" t="str">
        <f>VLOOKUP(B306,'Input - companies list'!B:L,2,FALSE)</f>
        <v>Topcon Positioning Systems, Inc.</v>
      </c>
      <c r="D306" t="str">
        <f>VLOOKUP(B306,'Input - companies list'!B:L,11,FALSE)</f>
        <v>Aerial Surveying, Drones</v>
      </c>
      <c r="E306" t="str">
        <f>VLOOKUP(B306,'Input - companies list'!B:E,4,FALSE)</f>
        <v>Topcon Positioning Systems, Inc. designs, manufactures, and distributes precise positioning products and solutions for surveying, construction, agriculture, civil engineering, BIM, mapping and geographic information system (GIS), asset management, and mobile control markets. The company provides 3D and 2D excavator systems, haul trucks, 3D wheel loader systems, and software for excavating and mass hauling; profiling and milling systems, paving systems, and compaction systems; robotic and standard total stations; and mobile mapping systems, laser scanners, and aerial mapping systems. It also offers construction management software, construction design and planning, construction field software, geospatial software, agriculture software, and monitoring software; remote management tools and GNSS correction services; consoles and displays; crop canopy sensors; agriculture networking and data management solutions; and 3D dozer systems, 3D motor grader systems, and 2D grading systems. In addition, the company provides GNSS receivers, radios, antennas, and network solutions; touchscreen and full keyboard field controllers; lasers, levels, and theodolites; OEM components and technology; GNSS receivers for agriculture; and agricultural machine controls. It sells its products through dealers in the United States and internationally. Topcon Positioning Systems, Inc. was formerly known as Topcon Laser Systems, Inc. and changed its name to Topcon Positioning Systems, Inc. in July 2001. The company was founded in 1994 and is based in Livermore, California. Topcon Positioning Systems, Inc. operates as a subsidiary of Topcon Corporation.</v>
      </c>
      <c r="F306" s="1">
        <f>SUMIFS('Input - target event report'!H:H,'Input - target event report'!B:B,B306,'Input - target event report'!D:D, "Private Investment")</f>
        <v>0</v>
      </c>
      <c r="G306" s="6" t="str">
        <f>IF(I306&lt;2, "N/A", (_xlfn.MAXIFS('Input - target event report'!E:E,'Input - target event report'!B:B,B:B,'Input - target event report'!D:D,"Private Investment")-_xlfn.MINIFS('Input - target event report'!E:E,'Input - target event report'!B:B,B:B,'Input - target event report'!D:D,"Private Investment"))/(I306-1))</f>
        <v>N/A</v>
      </c>
      <c r="H306" s="5" t="str">
        <f ca="1">IF(_xlfn.MAXIFS('Input - target event report'!E:E,'Input - target event report'!B:B,B:B,'Input - target event report'!D:D,"Private Investment") = 0, "N/A", TODAY() - _xlfn.MAXIFS('Input - target event report'!E:E,'Input - target event report'!B:B,B:B,'Input - target event report'!D:D,"Private Investment"))</f>
        <v>N/A</v>
      </c>
      <c r="I306" s="6">
        <f>COUNTIFS('Input - target event report'!B:B,B306,'Input - target event report'!D:D, "Private Investment")</f>
        <v>0</v>
      </c>
      <c r="J306">
        <f>INDEX('Input - companies list'!$1:$10000,MATCH(B306,'Input - companies list'!B:B,0),MATCH("Flow",'Input - companies list'!$1:$1,0 ))</f>
        <v>1.82107355428744E-3</v>
      </c>
      <c r="K306">
        <f>INDEX('Input - companies list'!$1:$10000,MATCH(B306,'Input - companies list'!B:B,0),MATCH("Inter-Cluster Connectivity",'Input - companies list'!$1:$1,0 ))</f>
        <v>0.125</v>
      </c>
      <c r="L306" s="11">
        <f t="shared" si="33"/>
        <v>0</v>
      </c>
      <c r="M306" s="11">
        <f t="shared" si="34"/>
        <v>0</v>
      </c>
      <c r="N306" s="11">
        <f t="shared" ca="1" si="35"/>
        <v>0</v>
      </c>
      <c r="O306" s="11">
        <f t="shared" si="36"/>
        <v>0</v>
      </c>
      <c r="P306" s="11">
        <f t="shared" si="37"/>
        <v>0.26300000000000001</v>
      </c>
      <c r="Q306" s="11">
        <f t="shared" si="38"/>
        <v>0.66100000000000003</v>
      </c>
      <c r="R306" s="11">
        <f t="shared" ca="1" si="39"/>
        <v>9.240000000000001E-2</v>
      </c>
    </row>
    <row r="307" spans="1:18" x14ac:dyDescent="0.2">
      <c r="A307" s="14">
        <f t="shared" ca="1" si="32"/>
        <v>279</v>
      </c>
      <c r="B307" t="s">
        <v>2978</v>
      </c>
      <c r="C307" t="str">
        <f>VLOOKUP(B307,'Input - companies list'!B:L,2,FALSE)</f>
        <v>Horlivka Machine-Building Plant Open Joint Stock Company</v>
      </c>
      <c r="D307" t="str">
        <f>VLOOKUP(B307,'Input - companies list'!B:L,11,FALSE)</f>
        <v>Advanced Materials &amp; Coatings</v>
      </c>
      <c r="E307" t="str">
        <f>VLOOKUP(B307,'Input - companies list'!B:E,4,FALSE)</f>
        <v>Horlivka Machine-Building Plant Open Joint Stock Company manufactures cutter-loaders, tunneling machines, and plough systems. The company aslo manufactures mining and construction equipment. The company was founded in 2001 and is based in Horlivka, Ukraine. Horlivka Machine-Building Plant Open Joint Stock Company operates as a subsidiary of Horlivskyi Mashynobudivnyk PrivJSC.</v>
      </c>
      <c r="F307" s="1">
        <f>SUMIFS('Input - target event report'!H:H,'Input - target event report'!B:B,B307,'Input - target event report'!D:D, "Private Investment")</f>
        <v>0</v>
      </c>
      <c r="G307" s="6" t="str">
        <f>IF(I307&lt;2, "N/A", (_xlfn.MAXIFS('Input - target event report'!E:E,'Input - target event report'!B:B,B:B,'Input - target event report'!D:D,"Private Investment")-_xlfn.MINIFS('Input - target event report'!E:E,'Input - target event report'!B:B,B:B,'Input - target event report'!D:D,"Private Investment"))/(I307-1))</f>
        <v>N/A</v>
      </c>
      <c r="H307" s="5" t="str">
        <f ca="1">IF(_xlfn.MAXIFS('Input - target event report'!E:E,'Input - target event report'!B:B,B:B,'Input - target event report'!D:D,"Private Investment") = 0, "N/A", TODAY() - _xlfn.MAXIFS('Input - target event report'!E:E,'Input - target event report'!B:B,B:B,'Input - target event report'!D:D,"Private Investment"))</f>
        <v>N/A</v>
      </c>
      <c r="I307" s="6">
        <f>COUNTIFS('Input - target event report'!B:B,B307,'Input - target event report'!D:D, "Private Investment")</f>
        <v>0</v>
      </c>
      <c r="J307">
        <f>INDEX('Input - companies list'!$1:$10000,MATCH(B307,'Input - companies list'!B:B,0),MATCH("Flow",'Input - companies list'!$1:$1,0 ))</f>
        <v>3.9459568620763599E-4</v>
      </c>
      <c r="K307">
        <f>INDEX('Input - companies list'!$1:$10000,MATCH(B307,'Input - companies list'!B:B,0),MATCH("Inter-Cluster Connectivity",'Input - companies list'!$1:$1,0 ))</f>
        <v>0</v>
      </c>
      <c r="L307" s="11">
        <f t="shared" si="33"/>
        <v>0</v>
      </c>
      <c r="M307" s="11">
        <f t="shared" si="34"/>
        <v>0</v>
      </c>
      <c r="N307" s="11">
        <f t="shared" ca="1" si="35"/>
        <v>0</v>
      </c>
      <c r="O307" s="11">
        <f t="shared" si="36"/>
        <v>0</v>
      </c>
      <c r="P307" s="11">
        <f t="shared" si="37"/>
        <v>0.92500000000000004</v>
      </c>
      <c r="Q307" s="11">
        <f t="shared" si="38"/>
        <v>0</v>
      </c>
      <c r="R307" s="11">
        <f t="shared" ca="1" si="39"/>
        <v>9.2500000000000013E-2</v>
      </c>
    </row>
    <row r="308" spans="1:18" x14ac:dyDescent="0.2">
      <c r="A308" s="14">
        <f t="shared" ca="1" si="32"/>
        <v>278</v>
      </c>
      <c r="B308" t="s">
        <v>2100</v>
      </c>
      <c r="C308" t="str">
        <f>VLOOKUP(B308,'Input - companies list'!B:L,2,FALSE)</f>
        <v>Quake Global, Inc.</v>
      </c>
      <c r="D308" t="str">
        <f>VLOOKUP(B308,'Input - companies list'!B:L,11,FALSE)</f>
        <v>Smart Grid, Fiber Networks</v>
      </c>
      <c r="E308" t="str">
        <f>VLOOKUP(B308,'Input - companies list'!B:E,4,FALSE)</f>
        <v>Quake Global, Inc. designs, manufactures, installs, and markets machine-to-machine (M2M) communications systems for industrial asset monitoring and tracking projects worldwide. Its products include QPRO that is a small, rugged, and environmentally-sealed asset monitoring and tracking system; Q4000 and Q4000 GSM, which are rugged, versatile, customizable, and remote asset tracking systems; QPUCK, an integrated iridium transceiver antenna system; Q1000 that is a compact, self-contained, and basic satellite communicator; Q9612, which is a programmable, low-latency, and global asset monitoring and tracking device; QLOCATE that is a compact, low-latency, and low power asset monitoring and tracking system; and 9523, a voice and data satellite transceiver. The company also provides radio-frequency identification solutions that enables asset tracking capabilities from WAN to LAN for the healthcare, government, aerospace, industrial, and financial services markets. Its products operate on satellite, terrestrial, dual (satellite/terrestrial), GPS, cellular, and SBD networks. The company offers its products for heavy and mining equipment, aviation, maritime, trucking, utility, oil/gas, and rail markets. It sells its products through a network of strategic partners in the United States and internationally. Quake Global, Inc. has strategic partnership with Inmarsat plc; Iridium Communications Inc.; ORBCOMM Inc.; and Telenor Connexion. The company was founded in 1998 and is based in San Diego, California.</v>
      </c>
      <c r="F308" s="1">
        <f>SUMIFS('Input - target event report'!H:H,'Input - target event report'!B:B,B308,'Input - target event report'!D:D, "Private Investment")</f>
        <v>0</v>
      </c>
      <c r="G308" s="6" t="str">
        <f>IF(I308&lt;2, "N/A", (_xlfn.MAXIFS('Input - target event report'!E:E,'Input - target event report'!B:B,B:B,'Input - target event report'!D:D,"Private Investment")-_xlfn.MINIFS('Input - target event report'!E:E,'Input - target event report'!B:B,B:B,'Input - target event report'!D:D,"Private Investment"))/(I308-1))</f>
        <v>N/A</v>
      </c>
      <c r="H308" s="5" t="str">
        <f ca="1">IF(_xlfn.MAXIFS('Input - target event report'!E:E,'Input - target event report'!B:B,B:B,'Input - target event report'!D:D,"Private Investment") = 0, "N/A", TODAY() - _xlfn.MAXIFS('Input - target event report'!E:E,'Input - target event report'!B:B,B:B,'Input - target event report'!D:D,"Private Investment"))</f>
        <v>N/A</v>
      </c>
      <c r="I308" s="6">
        <f>COUNTIFS('Input - target event report'!B:B,B308,'Input - target event report'!D:D, "Private Investment")</f>
        <v>0</v>
      </c>
      <c r="J308">
        <f>INDEX('Input - companies list'!$1:$10000,MATCH(B308,'Input - companies list'!B:B,0),MATCH("Flow",'Input - companies list'!$1:$1,0 ))</f>
        <v>1.8165439530930701E-3</v>
      </c>
      <c r="K308">
        <f>INDEX('Input - companies list'!$1:$10000,MATCH(B308,'Input - companies list'!B:B,0),MATCH("Inter-Cluster Connectivity",'Input - companies list'!$1:$1,0 ))</f>
        <v>0.125</v>
      </c>
      <c r="L308" s="11">
        <f t="shared" si="33"/>
        <v>0</v>
      </c>
      <c r="M308" s="11">
        <f t="shared" si="34"/>
        <v>0</v>
      </c>
      <c r="N308" s="11">
        <f t="shared" ca="1" si="35"/>
        <v>0</v>
      </c>
      <c r="O308" s="11">
        <f t="shared" si="36"/>
        <v>0</v>
      </c>
      <c r="P308" s="11">
        <f t="shared" si="37"/>
        <v>0.26500000000000001</v>
      </c>
      <c r="Q308" s="11">
        <f t="shared" si="38"/>
        <v>0.66100000000000003</v>
      </c>
      <c r="R308" s="11">
        <f t="shared" ca="1" si="39"/>
        <v>9.2600000000000016E-2</v>
      </c>
    </row>
    <row r="309" spans="1:18" x14ac:dyDescent="0.2">
      <c r="A309" s="14">
        <f t="shared" ca="1" si="32"/>
        <v>277</v>
      </c>
      <c r="B309" t="s">
        <v>1441</v>
      </c>
      <c r="C309" t="str">
        <f>VLOOKUP(B309,'Input - companies list'!B:L,2,FALSE)</f>
        <v>Omnitech Robotics International, LLC</v>
      </c>
      <c r="D309" t="str">
        <f>VLOOKUP(B309,'Input - companies list'!B:L,11,FALSE)</f>
        <v>RFID, Cables, Asset Tracking</v>
      </c>
      <c r="E309" t="str">
        <f>VLOOKUP(B309,'Input - companies list'!B:E,4,FALSE)</f>
        <v>Omnitech Robotics International, LLC engages in designing, manufacturing, and supporting robotic components, controls, and systems for unmanned ground vehicles and broad-based automation in public safety, construction and mining, government and military, environmental, reconnaissance and surveillance, and emergency response markets. It offers standardized teleoperation system, standardized robotic system, command vehicle components, precision motion control and electromechanical systems, precision electronics, sheet metal, machined components, fisheye lens, UV and IR filters, lens adapters, and two-way safety radio systems for use in tractors; forklifts; tanks; and high-mobility multipurpose wheeled, all-terrain, unmanned ground, skid-steered, and military vehicles. The company also provides systems engineering and integration services. Omnitech Robotics International, LLC was incorporated in 1999 and is based in Englewood, Colorado.</v>
      </c>
      <c r="F309" s="1">
        <f>SUMIFS('Input - target event report'!H:H,'Input - target event report'!B:B,B309,'Input - target event report'!D:D, "Private Investment")</f>
        <v>0</v>
      </c>
      <c r="G309" s="6" t="str">
        <f>IF(I309&lt;2, "N/A", (_xlfn.MAXIFS('Input - target event report'!E:E,'Input - target event report'!B:B,B:B,'Input - target event report'!D:D,"Private Investment")-_xlfn.MINIFS('Input - target event report'!E:E,'Input - target event report'!B:B,B:B,'Input - target event report'!D:D,"Private Investment"))/(I309-1))</f>
        <v>N/A</v>
      </c>
      <c r="H309" s="5" t="str">
        <f ca="1">IF(_xlfn.MAXIFS('Input - target event report'!E:E,'Input - target event report'!B:B,B:B,'Input - target event report'!D:D,"Private Investment") = 0, "N/A", TODAY() - _xlfn.MAXIFS('Input - target event report'!E:E,'Input - target event report'!B:B,B:B,'Input - target event report'!D:D,"Private Investment"))</f>
        <v>N/A</v>
      </c>
      <c r="I309" s="6">
        <f>COUNTIFS('Input - target event report'!B:B,B309,'Input - target event report'!D:D, "Private Investment")</f>
        <v>0</v>
      </c>
      <c r="J309">
        <f>INDEX('Input - companies list'!$1:$10000,MATCH(B309,'Input - companies list'!B:B,0),MATCH("Flow",'Input - companies list'!$1:$1,0 ))</f>
        <v>3.8969162977097398E-4</v>
      </c>
      <c r="K309">
        <f>INDEX('Input - companies list'!$1:$10000,MATCH(B309,'Input - companies list'!B:B,0),MATCH("Inter-Cluster Connectivity",'Input - companies list'!$1:$1,0 ))</f>
        <v>0</v>
      </c>
      <c r="L309" s="11">
        <f t="shared" si="33"/>
        <v>0</v>
      </c>
      <c r="M309" s="11">
        <f t="shared" si="34"/>
        <v>0</v>
      </c>
      <c r="N309" s="11">
        <f t="shared" ca="1" si="35"/>
        <v>0</v>
      </c>
      <c r="O309" s="11">
        <f t="shared" si="36"/>
        <v>0</v>
      </c>
      <c r="P309" s="11">
        <f t="shared" si="37"/>
        <v>0.93199999999999994</v>
      </c>
      <c r="Q309" s="11">
        <f t="shared" si="38"/>
        <v>0</v>
      </c>
      <c r="R309" s="11">
        <f t="shared" ca="1" si="39"/>
        <v>9.3200000000000005E-2</v>
      </c>
    </row>
    <row r="310" spans="1:18" x14ac:dyDescent="0.2">
      <c r="A310" s="14">
        <f t="shared" ca="1" si="32"/>
        <v>276</v>
      </c>
      <c r="B310" t="s">
        <v>2776</v>
      </c>
      <c r="C310" t="str">
        <f>VLOOKUP(B310,'Input - companies list'!B:L,2,FALSE)</f>
        <v>Security &amp; Electronic Technologies GmbH</v>
      </c>
      <c r="D310" t="str">
        <f>VLOOKUP(B310,'Input - companies list'!B:L,11,FALSE)</f>
        <v>RFID, Cables, Asset Tracking</v>
      </c>
      <c r="E310" t="str">
        <f>VLOOKUP(B310,'Input - companies list'!B:E,4,FALSE)</f>
        <v>Security &amp; Electronic Technologies GmbH develops, manufactures, and distributes radio-controlled filling and overflow-protection systems, wireless measurement data transfer systems, and level measurement and probe-systems. Its products are used in mineral oil, petrochemical and chemical, tanker truck refuelling/unloading, aircraft, ship and train refuelling, stationary and mobile, military, process automatisation, LPG, food, marine, and bunker, as well as probe, sensor, and measurement system applications. The company is based in Leobersdorf, Austria.</v>
      </c>
      <c r="F310" s="1">
        <f>SUMIFS('Input - target event report'!H:H,'Input - target event report'!B:B,B310,'Input - target event report'!D:D, "Private Investment")</f>
        <v>0</v>
      </c>
      <c r="G310" s="6" t="str">
        <f>IF(I310&lt;2, "N/A", (_xlfn.MAXIFS('Input - target event report'!E:E,'Input - target event report'!B:B,B:B,'Input - target event report'!D:D,"Private Investment")-_xlfn.MINIFS('Input - target event report'!E:E,'Input - target event report'!B:B,B:B,'Input - target event report'!D:D,"Private Investment"))/(I310-1))</f>
        <v>N/A</v>
      </c>
      <c r="H310" s="5" t="str">
        <f ca="1">IF(_xlfn.MAXIFS('Input - target event report'!E:E,'Input - target event report'!B:B,B:B,'Input - target event report'!D:D,"Private Investment") = 0, "N/A", TODAY() - _xlfn.MAXIFS('Input - target event report'!E:E,'Input - target event report'!B:B,B:B,'Input - target event report'!D:D,"Private Investment"))</f>
        <v>N/A</v>
      </c>
      <c r="I310" s="6">
        <f>COUNTIFS('Input - target event report'!B:B,B310,'Input - target event report'!D:D, "Private Investment")</f>
        <v>0</v>
      </c>
      <c r="J310">
        <f>INDEX('Input - companies list'!$1:$10000,MATCH(B310,'Input - companies list'!B:B,0),MATCH("Flow",'Input - companies list'!$1:$1,0 ))</f>
        <v>3.8861804738351202E-4</v>
      </c>
      <c r="K310">
        <f>INDEX('Input - companies list'!$1:$10000,MATCH(B310,'Input - companies list'!B:B,0),MATCH("Inter-Cluster Connectivity",'Input - companies list'!$1:$1,0 ))</f>
        <v>0</v>
      </c>
      <c r="L310" s="11">
        <f t="shared" si="33"/>
        <v>0</v>
      </c>
      <c r="M310" s="11">
        <f t="shared" si="34"/>
        <v>0</v>
      </c>
      <c r="N310" s="11">
        <f t="shared" ca="1" si="35"/>
        <v>0</v>
      </c>
      <c r="O310" s="11">
        <f t="shared" si="36"/>
        <v>0</v>
      </c>
      <c r="P310" s="11">
        <f t="shared" si="37"/>
        <v>0.93300000000000005</v>
      </c>
      <c r="Q310" s="11">
        <f t="shared" si="38"/>
        <v>0</v>
      </c>
      <c r="R310" s="11">
        <f t="shared" ca="1" si="39"/>
        <v>9.3300000000000008E-2</v>
      </c>
    </row>
    <row r="311" spans="1:18" x14ac:dyDescent="0.2">
      <c r="A311" s="14">
        <f t="shared" ca="1" si="32"/>
        <v>274</v>
      </c>
      <c r="B311" t="s">
        <v>1766</v>
      </c>
      <c r="C311" t="str">
        <f>VLOOKUP(B311,'Input - companies list'!B:L,2,FALSE)</f>
        <v>BrÃŒ_el &amp; KjÃŒ_r Vibro A/S</v>
      </c>
      <c r="D311" t="str">
        <f>VLOOKUP(B311,'Input - companies list'!B:L,11,FALSE)</f>
        <v>Remote Monitoring</v>
      </c>
      <c r="E311" t="str">
        <f>VLOOKUP(B311,'Input - companies list'!B:E,4,FALSE)</f>
        <v>BrÃ¼el &amp; KjÃ¦r Vibro A/S manufactures and supplies rotating machine monitoring solutions. It offers machine protection, condition monitoring, and diagnostics solutions; and sensors and accessories. The company also provides service and support, which include hotline, repair and calibration, and rentals; and long-term service agreements, training in machine condition monitoring, and surveillance and diagnostics. It serves oil and gas, petrochemical, power generation, mining, steel, cement, maritime, pulp and paper and other manufacturing industries worldwide. The company was incorporated in 1942 and is based in Naerum, Denmark with an additional office in Darmstadt, Germany. BrÃ¼el &amp; KjÃ¦r Vibro A/S operates as a subsidiary of Spectris plc.</v>
      </c>
      <c r="F311" s="1">
        <f>SUMIFS('Input - target event report'!H:H,'Input - target event report'!B:B,B311,'Input - target event report'!D:D, "Private Investment")</f>
        <v>0</v>
      </c>
      <c r="G311" s="6" t="str">
        <f>IF(I311&lt;2, "N/A", (_xlfn.MAXIFS('Input - target event report'!E:E,'Input - target event report'!B:B,B:B,'Input - target event report'!D:D,"Private Investment")-_xlfn.MINIFS('Input - target event report'!E:E,'Input - target event report'!B:B,B:B,'Input - target event report'!D:D,"Private Investment"))/(I311-1))</f>
        <v>N/A</v>
      </c>
      <c r="H311" s="5" t="str">
        <f ca="1">IF(_xlfn.MAXIFS('Input - target event report'!E:E,'Input - target event report'!B:B,B:B,'Input - target event report'!D:D,"Private Investment") = 0, "N/A", TODAY() - _xlfn.MAXIFS('Input - target event report'!E:E,'Input - target event report'!B:B,B:B,'Input - target event report'!D:D,"Private Investment"))</f>
        <v>N/A</v>
      </c>
      <c r="I311" s="6">
        <f>COUNTIFS('Input - target event report'!B:B,B311,'Input - target event report'!D:D, "Private Investment")</f>
        <v>0</v>
      </c>
      <c r="J311">
        <f>INDEX('Input - companies list'!$1:$10000,MATCH(B311,'Input - companies list'!B:B,0),MATCH("Flow",'Input - companies list'!$1:$1,0 ))</f>
        <v>3.8833903513762401E-4</v>
      </c>
      <c r="K311">
        <f>INDEX('Input - companies list'!$1:$10000,MATCH(B311,'Input - companies list'!B:B,0),MATCH("Inter-Cluster Connectivity",'Input - companies list'!$1:$1,0 ))</f>
        <v>0</v>
      </c>
      <c r="L311" s="11">
        <f t="shared" si="33"/>
        <v>0</v>
      </c>
      <c r="M311" s="11">
        <f t="shared" si="34"/>
        <v>0</v>
      </c>
      <c r="N311" s="11">
        <f t="shared" ca="1" si="35"/>
        <v>0</v>
      </c>
      <c r="O311" s="11">
        <f t="shared" si="36"/>
        <v>0</v>
      </c>
      <c r="P311" s="11">
        <f t="shared" si="37"/>
        <v>0.93500000000000005</v>
      </c>
      <c r="Q311" s="11">
        <f t="shared" si="38"/>
        <v>0</v>
      </c>
      <c r="R311" s="11">
        <f t="shared" ca="1" si="39"/>
        <v>9.3500000000000014E-2</v>
      </c>
    </row>
    <row r="312" spans="1:18" x14ac:dyDescent="0.2">
      <c r="A312" s="14">
        <f t="shared" ca="1" si="32"/>
        <v>274</v>
      </c>
      <c r="B312" t="s">
        <v>3906</v>
      </c>
      <c r="C312" t="str">
        <f>VLOOKUP(B312,'Input - companies list'!B:L,2,FALSE)</f>
        <v>Emerson Electric Co.</v>
      </c>
      <c r="D312" t="str">
        <f>VLOOKUP(B312,'Input - companies list'!B:L,11,FALSE)</f>
        <v>Remote Monitoring</v>
      </c>
      <c r="E312" t="str">
        <f>VLOOKUP(B312,'Input - companies list'!B:E,4,FALSE)</f>
        <v>Emerson Electric Co. designs and manufactures products, and delivers services to industrial, commercial, and consumer markets worldwide. The companyÂ’s Process Management segment offers systems and software; measurement and analytical instrumentation; valves, actuators, and regulators; industry services and solutions; and digital plant architecture solutions. It also provides consulting services for precision measurement, control, monitoring, asset optimization, and safety and reliability of oil and gas reservoirs and plants. This segment serves oil and gas, refining, chemicals, power generation, pharmaceuticals, food and beverages, pulp and paper, metal and mining, and municipal water supplies markets. Its Industrial Automation segment provides fluid power and control products; electrical distribution equipment; and materials joining and precision cleaning products, as well as hermetic motors. The companyÂ’s Climate Technologies segment supplies compressors, temperature sensors and controls, thermostats, flow controls, and remote monitoring technology and services to residential heating and cooling, commercial air conditioning, commercial and industrial refrigeration, and marine control areas. Its Commercial &amp; Residential Solutions segment provides tools for professionals and homeowners; home storage systems; and appliance solutions. The company was formerly known as The Emerson Electric Manufacturing Company and changed its name to Emerson Electric Co. in 2000. Emerson Electric Co. was founded in 1890 and is headquartered in St. Louis, Missouri.</v>
      </c>
      <c r="F312" s="1">
        <f>SUMIFS('Input - target event report'!H:H,'Input - target event report'!B:B,B312,'Input - target event report'!D:D, "Private Investment")</f>
        <v>0</v>
      </c>
      <c r="G312" s="6" t="str">
        <f>IF(I312&lt;2, "N/A", (_xlfn.MAXIFS('Input - target event report'!E:E,'Input - target event report'!B:B,B:B,'Input - target event report'!D:D,"Private Investment")-_xlfn.MINIFS('Input - target event report'!E:E,'Input - target event report'!B:B,B:B,'Input - target event report'!D:D,"Private Investment"))/(I312-1))</f>
        <v>N/A</v>
      </c>
      <c r="H312" s="5" t="str">
        <f ca="1">IF(_xlfn.MAXIFS('Input - target event report'!E:E,'Input - target event report'!B:B,B:B,'Input - target event report'!D:D,"Private Investment") = 0, "N/A", TODAY() - _xlfn.MAXIFS('Input - target event report'!E:E,'Input - target event report'!B:B,B:B,'Input - target event report'!D:D,"Private Investment"))</f>
        <v>N/A</v>
      </c>
      <c r="I312" s="6">
        <f>COUNTIFS('Input - target event report'!B:B,B312,'Input - target event report'!D:D, "Private Investment")</f>
        <v>0</v>
      </c>
      <c r="J312">
        <f>INDEX('Input - companies list'!$1:$10000,MATCH(B312,'Input - companies list'!B:B,0),MATCH("Flow",'Input - companies list'!$1:$1,0 ))</f>
        <v>1.79059995032041E-3</v>
      </c>
      <c r="K312">
        <f>INDEX('Input - companies list'!$1:$10000,MATCH(B312,'Input - companies list'!B:B,0),MATCH("Inter-Cluster Connectivity",'Input - companies list'!$1:$1,0 ))</f>
        <v>0.125</v>
      </c>
      <c r="L312" s="11">
        <f t="shared" si="33"/>
        <v>0</v>
      </c>
      <c r="M312" s="11">
        <f t="shared" si="34"/>
        <v>0</v>
      </c>
      <c r="N312" s="11">
        <f t="shared" ca="1" si="35"/>
        <v>0</v>
      </c>
      <c r="O312" s="11">
        <f t="shared" si="36"/>
        <v>0</v>
      </c>
      <c r="P312" s="11">
        <f t="shared" si="37"/>
        <v>0.27400000000000002</v>
      </c>
      <c r="Q312" s="11">
        <f t="shared" si="38"/>
        <v>0.66100000000000003</v>
      </c>
      <c r="R312" s="11">
        <f t="shared" ca="1" si="39"/>
        <v>9.3500000000000014E-2</v>
      </c>
    </row>
    <row r="313" spans="1:18" x14ac:dyDescent="0.2">
      <c r="A313" s="14">
        <f t="shared" ca="1" si="32"/>
        <v>273</v>
      </c>
      <c r="B313" t="s">
        <v>3651</v>
      </c>
      <c r="C313" t="str">
        <f>VLOOKUP(B313,'Input - companies list'!B:L,2,FALSE)</f>
        <v>Teledyne Optech Incorporated</v>
      </c>
      <c r="D313" t="str">
        <f>VLOOKUP(B313,'Input - companies list'!B:L,11,FALSE)</f>
        <v>Aerial Surveying, Drones</v>
      </c>
      <c r="E313" t="str">
        <f>VLOOKUP(B313,'Input - companies list'!B:E,4,FALSE)</f>
        <v>Teledyne Optech Incorporated is engaged in the development and manufacture of advanced lidar and camera survey instruments for airborne, mobile, and terrestrial mapping. The company offers lidar systems, airborne coastal zone mapping and camera systems, and integrated sensor mounts and systems for airborne surveying; mobile mapping systems, which include cameras, GPS, inertial navigation, and high-resolution lidars; and laser-based range finding instruments for level monitoring and positioning applications. It also provides ILRIS terrestrial laser scanner for commercial survey, engineering, mining, and industrial markets; and cavity monitoring systems. In addition, the company offers flight management suite, an integrated workflow tool that handles flight planning, multiple sensor system control and monitoring, and navigation; LMS pro lidar mapping suite for high volume and complex 3D data processing; PixelPhysics, an image pre-processor that automatically prepares raw camera data from OptechÂ’s CS-series of cameras for input into third-party software; HydroFusion, a software suite for the airborne bathymetric mapper that accelerates data and product delivery, as well as improves the quality of information products derived from fused lidar and imagery datasets; and ILRIS scan software solution, which is a scanning, viewing, and processing software tool developed for the Optech ILRIS terrestrial laser scanner. Further, it provides technologies for civilian custom applications, such as agriculture, environmental, forestry, atmospheric measurement, structural scanning, planetary landing and space docking, and 3D imaging; and defense and security custom applications, such as GEOInt base mapping, tactical surveillance and intelligence, mobile and stationary applications, and 3D imaging. The company was incorporated in 1974 and is based in Vaughan, Canada. Teledyne Optech Incorporated operates as a subsidiary of Alia Corporation Inc.</v>
      </c>
      <c r="F313" s="1">
        <f>SUMIFS('Input - target event report'!H:H,'Input - target event report'!B:B,B313,'Input - target event report'!D:D, "Private Investment")</f>
        <v>0</v>
      </c>
      <c r="G313" s="6" t="str">
        <f>IF(I313&lt;2, "N/A", (_xlfn.MAXIFS('Input - target event report'!E:E,'Input - target event report'!B:B,B:B,'Input - target event report'!D:D,"Private Investment")-_xlfn.MINIFS('Input - target event report'!E:E,'Input - target event report'!B:B,B:B,'Input - target event report'!D:D,"Private Investment"))/(I313-1))</f>
        <v>N/A</v>
      </c>
      <c r="H313" s="5" t="str">
        <f ca="1">IF(_xlfn.MAXIFS('Input - target event report'!E:E,'Input - target event report'!B:B,B:B,'Input - target event report'!D:D,"Private Investment") = 0, "N/A", TODAY() - _xlfn.MAXIFS('Input - target event report'!E:E,'Input - target event report'!B:B,B:B,'Input - target event report'!D:D,"Private Investment"))</f>
        <v>N/A</v>
      </c>
      <c r="I313" s="6">
        <f>COUNTIFS('Input - target event report'!B:B,B313,'Input - target event report'!D:D, "Private Investment")</f>
        <v>0</v>
      </c>
      <c r="J313">
        <f>INDEX('Input - companies list'!$1:$10000,MATCH(B313,'Input - companies list'!B:B,0),MATCH("Flow",'Input - companies list'!$1:$1,0 ))</f>
        <v>3.88175997028442E-4</v>
      </c>
      <c r="K313">
        <f>INDEX('Input - companies list'!$1:$10000,MATCH(B313,'Input - companies list'!B:B,0),MATCH("Inter-Cluster Connectivity",'Input - companies list'!$1:$1,0 ))</f>
        <v>0</v>
      </c>
      <c r="L313" s="11">
        <f t="shared" si="33"/>
        <v>0</v>
      </c>
      <c r="M313" s="11">
        <f t="shared" si="34"/>
        <v>0</v>
      </c>
      <c r="N313" s="11">
        <f t="shared" ca="1" si="35"/>
        <v>0</v>
      </c>
      <c r="O313" s="11">
        <f t="shared" si="36"/>
        <v>0</v>
      </c>
      <c r="P313" s="11">
        <f t="shared" si="37"/>
        <v>0.93700000000000006</v>
      </c>
      <c r="Q313" s="11">
        <f t="shared" si="38"/>
        <v>0</v>
      </c>
      <c r="R313" s="11">
        <f t="shared" ca="1" si="39"/>
        <v>9.3700000000000006E-2</v>
      </c>
    </row>
    <row r="314" spans="1:18" x14ac:dyDescent="0.2">
      <c r="A314" s="14">
        <f t="shared" ca="1" si="32"/>
        <v>272</v>
      </c>
      <c r="B314" s="2" t="s">
        <v>3366</v>
      </c>
      <c r="C314" t="str">
        <f>VLOOKUP(B314,'Input - companies list'!B:L,2,FALSE)</f>
        <v>General Sciences, Inc.</v>
      </c>
      <c r="D314" t="str">
        <f>VLOOKUP(B314,'Input - companies list'!B:L,11,FALSE)</f>
        <v>Castings</v>
      </c>
      <c r="E314" t="str">
        <f>VLOOKUP(B314,'Input - companies list'!B:E,4,FALSE)</f>
        <v>General Sciences, Inc. engages in the application of reactive materials. It offers lethality concepts/materials for MDA interceptors; warhead development, such as thermobaric munition research, chem/bio agent defeat, and thermal accelerent materials for facility defeat; and countermeasures, including decoys, obscurants, high altitude flares, heated objects, and surfaces. The company also provides mine neutralization solutions, which include military land and beach/surf humanitarian applications; and advanced materials, such as reactive shaped charge liners, reactive fragments, ceramics, metal matrix composites, reentry reactive heat shield materials for lethality enhancement, and intermetallic reactive composites. In addition, its products/services include high temperature torch products, sensor blinding munitions, various materials to defeat targets, and oximet filled mine killer projectiles, as well as oximet filled mine killer projectile in action against TNT mine targets. The company was incorporated in 1982 and is based in Souderton, Pennsylvania.</v>
      </c>
      <c r="F314" s="1">
        <f>SUMIFS('Input - target event report'!H:H,'Input - target event report'!B:B,B314,'Input - target event report'!D:D, "Private Investment")</f>
        <v>0</v>
      </c>
      <c r="G314" s="6" t="str">
        <f>IF(I314&lt;2, "N/A", (_xlfn.MAXIFS('Input - target event report'!E:E,'Input - target event report'!B:B,B:B,'Input - target event report'!D:D,"Private Investment")-_xlfn.MINIFS('Input - target event report'!E:E,'Input - target event report'!B:B,B:B,'Input - target event report'!D:D,"Private Investment"))/(I314-1))</f>
        <v>N/A</v>
      </c>
      <c r="H314" s="5" t="str">
        <f ca="1">IF(_xlfn.MAXIFS('Input - target event report'!E:E,'Input - target event report'!B:B,B:B,'Input - target event report'!D:D,"Private Investment") = 0, "N/A", TODAY() - _xlfn.MAXIFS('Input - target event report'!E:E,'Input - target event report'!B:B,B:B,'Input - target event report'!D:D,"Private Investment"))</f>
        <v>N/A</v>
      </c>
      <c r="I314" s="6">
        <f>COUNTIFS('Input - target event report'!B:B,B314,'Input - target event report'!D:D, "Private Investment")</f>
        <v>0</v>
      </c>
      <c r="J314">
        <f>INDEX('Input - companies list'!$1:$10000,MATCH(B314,'Input - companies list'!B:B,0),MATCH("Flow",'Input - companies list'!$1:$1,0 ))</f>
        <v>3.8734268456215598E-4</v>
      </c>
      <c r="K314">
        <f>INDEX('Input - companies list'!$1:$10000,MATCH(B314,'Input - companies list'!B:B,0),MATCH("Inter-Cluster Connectivity",'Input - companies list'!$1:$1,0 ))</f>
        <v>0</v>
      </c>
      <c r="L314" s="11">
        <f t="shared" si="33"/>
        <v>0</v>
      </c>
      <c r="M314" s="11">
        <f t="shared" si="34"/>
        <v>0</v>
      </c>
      <c r="N314" s="11">
        <f t="shared" ca="1" si="35"/>
        <v>0</v>
      </c>
      <c r="O314" s="11">
        <f t="shared" si="36"/>
        <v>0</v>
      </c>
      <c r="P314" s="11">
        <f t="shared" si="37"/>
        <v>0.94</v>
      </c>
      <c r="Q314" s="11">
        <f t="shared" si="38"/>
        <v>0</v>
      </c>
      <c r="R314" s="11">
        <f t="shared" ca="1" si="39"/>
        <v>9.4E-2</v>
      </c>
    </row>
    <row r="315" spans="1:18" x14ac:dyDescent="0.2">
      <c r="A315" s="14">
        <f t="shared" ca="1" si="32"/>
        <v>271</v>
      </c>
      <c r="B315" t="s">
        <v>1679</v>
      </c>
      <c r="C315" t="str">
        <f>VLOOKUP(B315,'Input - companies list'!B:L,2,FALSE)</f>
        <v>Merrill Technologies Group</v>
      </c>
      <c r="D315" t="str">
        <f>VLOOKUP(B315,'Input - companies list'!B:L,11,FALSE)</f>
        <v>Castings</v>
      </c>
      <c r="E315" t="str">
        <f>VLOOKUP(B315,'Input - companies list'!B:E,4,FALSE)</f>
        <v>Merrill Technologies Group engages in machining services; metal fabrication and welding services; automation, system integration, and machine design for machining, assembly, and testing; and aerospace manufacturing and maintenance activities. Its precision machining services include grinding, milling, turning, solid model machining, electrical discharge machining, water jet cutting, industrial painting, inspection, testing, validation, and large part machining; and metal fabrication and welding services comprise certifications, training, cutting, forming, straightening, stress relief, abrasive blasting, painting and finishing, delivery, precision and efficiency, and welding processes. The company manufactures, repairs, overhauls, and tests aircraft components. Merrill Technologies Group serves automotive, aerospace/aviation, chemical processing, construction, defense, energy, food systems, machine build, machine tool, mining, plastic injection, prototype, rail systems, and wind power industries. The company was formerly known as Merrill Tool Holding Company. Merrill Technologies Group was founded in 1968 and is based in Saginaw, Michigan.</v>
      </c>
      <c r="F315" s="1">
        <f>SUMIFS('Input - target event report'!H:H,'Input - target event report'!B:B,B315,'Input - target event report'!D:D, "Private Investment")</f>
        <v>0</v>
      </c>
      <c r="G315" s="6" t="str">
        <f>IF(I315&lt;2, "N/A", (_xlfn.MAXIFS('Input - target event report'!E:E,'Input - target event report'!B:B,B:B,'Input - target event report'!D:D,"Private Investment")-_xlfn.MINIFS('Input - target event report'!E:E,'Input - target event report'!B:B,B:B,'Input - target event report'!D:D,"Private Investment"))/(I315-1))</f>
        <v>N/A</v>
      </c>
      <c r="H315" s="5" t="str">
        <f ca="1">IF(_xlfn.MAXIFS('Input - target event report'!E:E,'Input - target event report'!B:B,B:B,'Input - target event report'!D:D,"Private Investment") = 0, "N/A", TODAY() - _xlfn.MAXIFS('Input - target event report'!E:E,'Input - target event report'!B:B,B:B,'Input - target event report'!D:D,"Private Investment"))</f>
        <v>N/A</v>
      </c>
      <c r="I315" s="6">
        <f>COUNTIFS('Input - target event report'!B:B,B315,'Input - target event report'!D:D, "Private Investment")</f>
        <v>0</v>
      </c>
      <c r="J315">
        <f>INDEX('Input - companies list'!$1:$10000,MATCH(B315,'Input - companies list'!B:B,0),MATCH("Flow",'Input - companies list'!$1:$1,0 ))</f>
        <v>3.8426369350140699E-4</v>
      </c>
      <c r="K315">
        <f>INDEX('Input - companies list'!$1:$10000,MATCH(B315,'Input - companies list'!B:B,0),MATCH("Inter-Cluster Connectivity",'Input - companies list'!$1:$1,0 ))</f>
        <v>0</v>
      </c>
      <c r="L315" s="11">
        <f t="shared" si="33"/>
        <v>0</v>
      </c>
      <c r="M315" s="11">
        <f t="shared" si="34"/>
        <v>0</v>
      </c>
      <c r="N315" s="11">
        <f t="shared" ca="1" si="35"/>
        <v>0</v>
      </c>
      <c r="O315" s="11">
        <f t="shared" si="36"/>
        <v>0</v>
      </c>
      <c r="P315" s="11">
        <f t="shared" si="37"/>
        <v>0.94399999999999995</v>
      </c>
      <c r="Q315" s="11">
        <f t="shared" si="38"/>
        <v>0</v>
      </c>
      <c r="R315" s="11">
        <f t="shared" ca="1" si="39"/>
        <v>9.4399999999999998E-2</v>
      </c>
    </row>
    <row r="316" spans="1:18" x14ac:dyDescent="0.2">
      <c r="A316" s="14">
        <f t="shared" ca="1" si="32"/>
        <v>270</v>
      </c>
      <c r="B316" t="s">
        <v>3134</v>
      </c>
      <c r="C316" t="str">
        <f>VLOOKUP(B316,'Input - companies list'!B:L,2,FALSE)</f>
        <v>Shenyang Machine Tool (Group) Co., Ltd.</v>
      </c>
      <c r="D316" t="str">
        <f>VLOOKUP(B316,'Input - companies list'!B:L,11,FALSE)</f>
        <v>Machining &amp; tooling</v>
      </c>
      <c r="E316" t="str">
        <f>VLOOKUP(B316,'Input - companies list'!B:E,4,FALSE)</f>
        <v>Shenyang Machine Tool (Group) Co., Ltd., together with its subsidiaries, manufactures and markets metal cutting machine tools. The companyÂ’s products include CNC machine tools, numerical control systems, mechanical equipment, conventional machine tools, and cylinder block and head production lines. Additionally, it offers lathes, milling and boring machines, drilling machines, high speed milling machines, heavy duty machines, and spare parts. The company also engages in construction of machine tools manufacturing plants, technology trade, housing rental, and economic information consulting services. It caters to mining, oil and gas, national defense and military, aviation and aerospace, rail, automotive, and transportation industries. Shenyang Machine Tool (Group) Co., Ltd. was founded in 1995 and is based in Shenyang, China.</v>
      </c>
      <c r="F316" s="1">
        <f>SUMIFS('Input - target event report'!H:H,'Input - target event report'!B:B,B316,'Input - target event report'!D:D, "Private Investment")</f>
        <v>0</v>
      </c>
      <c r="G316" s="6" t="str">
        <f>IF(I316&lt;2, "N/A", (_xlfn.MAXIFS('Input - target event report'!E:E,'Input - target event report'!B:B,B:B,'Input - target event report'!D:D,"Private Investment")-_xlfn.MINIFS('Input - target event report'!E:E,'Input - target event report'!B:B,B:B,'Input - target event report'!D:D,"Private Investment"))/(I316-1))</f>
        <v>N/A</v>
      </c>
      <c r="H316" s="5" t="str">
        <f ca="1">IF(_xlfn.MAXIFS('Input - target event report'!E:E,'Input - target event report'!B:B,B:B,'Input - target event report'!D:D,"Private Investment") = 0, "N/A", TODAY() - _xlfn.MAXIFS('Input - target event report'!E:E,'Input - target event report'!B:B,B:B,'Input - target event report'!D:D,"Private Investment"))</f>
        <v>N/A</v>
      </c>
      <c r="I316" s="6">
        <f>COUNTIFS('Input - target event report'!B:B,B316,'Input - target event report'!D:D, "Private Investment")</f>
        <v>0</v>
      </c>
      <c r="J316">
        <f>INDEX('Input - companies list'!$1:$10000,MATCH(B316,'Input - companies list'!B:B,0),MATCH("Flow",'Input - companies list'!$1:$1,0 ))</f>
        <v>1.7819117900929201E-3</v>
      </c>
      <c r="K316">
        <f>INDEX('Input - companies list'!$1:$10000,MATCH(B316,'Input - companies list'!B:B,0),MATCH("Inter-Cluster Connectivity",'Input - companies list'!$1:$1,0 ))</f>
        <v>0.125</v>
      </c>
      <c r="L316" s="11">
        <f t="shared" si="33"/>
        <v>0</v>
      </c>
      <c r="M316" s="11">
        <f t="shared" si="34"/>
        <v>0</v>
      </c>
      <c r="N316" s="11">
        <f t="shared" ca="1" si="35"/>
        <v>0</v>
      </c>
      <c r="O316" s="11">
        <f t="shared" si="36"/>
        <v>0</v>
      </c>
      <c r="P316" s="11">
        <f t="shared" si="37"/>
        <v>0.28400000000000003</v>
      </c>
      <c r="Q316" s="11">
        <f t="shared" si="38"/>
        <v>0.66100000000000003</v>
      </c>
      <c r="R316" s="11">
        <f t="shared" ca="1" si="39"/>
        <v>9.4500000000000015E-2</v>
      </c>
    </row>
    <row r="317" spans="1:18" x14ac:dyDescent="0.2">
      <c r="A317" s="14">
        <f t="shared" ca="1" si="32"/>
        <v>269</v>
      </c>
      <c r="B317" t="s">
        <v>2885</v>
      </c>
      <c r="C317" t="str">
        <f>VLOOKUP(B317,'Input - companies list'!B:L,2,FALSE)</f>
        <v>Flo-Tork Inc.</v>
      </c>
      <c r="D317" t="str">
        <f>VLOOKUP(B317,'Input - companies list'!B:L,11,FALSE)</f>
        <v>Hydraulics, Valves &amp; Pumps</v>
      </c>
      <c r="E317" t="str">
        <f>VLOOKUP(B317,'Input - companies list'!B:E,4,FALSE)</f>
        <v>As of January 2, 2013, Flo-Tork, Inc. was merged into Moog, Inc. Flo-Tork, Inc. manufactures pneumatic and hydraulic rack and pinion rotary actuators for industrial and valve applications in the United States. It provides control solutions for exploration, production, refinement, and transmission of oil and gas; motion control solutions to the renewable energy industry; and process valves, coal sampling actuation systems, chute operation, and spray down systems solutions for coal fired, natural gas, and nuclear power plants. The company also offers factory automation solutions; rack and pinion actuators for the iron, steel, and mining industries; and solutions for mobile applications in the waste management, rail, and fire equipment markets. In addition, it provides electro hydraulic, electro hydrostatic, and electromechanical motion control devices for nuclear submarines, aircraft carriers, surface ships, and deep submersibles; and electromechanical actuators and control electronics for steering unmanned underwater vehicles and remotely operated vehicles. The company was founded in 1957 and is based in Orrville, Ohio.</v>
      </c>
      <c r="F317" s="1">
        <f>SUMIFS('Input - target event report'!H:H,'Input - target event report'!B:B,B317,'Input - target event report'!D:D, "Private Investment")</f>
        <v>0</v>
      </c>
      <c r="G317" s="6" t="str">
        <f>IF(I317&lt;2, "N/A", (_xlfn.MAXIFS('Input - target event report'!E:E,'Input - target event report'!B:B,B:B,'Input - target event report'!D:D,"Private Investment")-_xlfn.MINIFS('Input - target event report'!E:E,'Input - target event report'!B:B,B:B,'Input - target event report'!D:D,"Private Investment"))/(I317-1))</f>
        <v>N/A</v>
      </c>
      <c r="H317" s="5" t="str">
        <f ca="1">IF(_xlfn.MAXIFS('Input - target event report'!E:E,'Input - target event report'!B:B,B:B,'Input - target event report'!D:D,"Private Investment") = 0, "N/A", TODAY() - _xlfn.MAXIFS('Input - target event report'!E:E,'Input - target event report'!B:B,B:B,'Input - target event report'!D:D,"Private Investment"))</f>
        <v>N/A</v>
      </c>
      <c r="I317" s="6">
        <f>COUNTIFS('Input - target event report'!B:B,B317,'Input - target event report'!D:D, "Private Investment")</f>
        <v>0</v>
      </c>
      <c r="J317">
        <f>INDEX('Input - companies list'!$1:$10000,MATCH(B317,'Input - companies list'!B:B,0),MATCH("Flow",'Input - companies list'!$1:$1,0 ))</f>
        <v>3.8397996777242199E-4</v>
      </c>
      <c r="K317">
        <f>INDEX('Input - companies list'!$1:$10000,MATCH(B317,'Input - companies list'!B:B,0),MATCH("Inter-Cluster Connectivity",'Input - companies list'!$1:$1,0 ))</f>
        <v>0</v>
      </c>
      <c r="L317" s="11">
        <f t="shared" si="33"/>
        <v>0</v>
      </c>
      <c r="M317" s="11">
        <f t="shared" si="34"/>
        <v>0</v>
      </c>
      <c r="N317" s="11">
        <f t="shared" ca="1" si="35"/>
        <v>0</v>
      </c>
      <c r="O317" s="11">
        <f t="shared" si="36"/>
        <v>0</v>
      </c>
      <c r="P317" s="11">
        <f t="shared" si="37"/>
        <v>0.94599999999999995</v>
      </c>
      <c r="Q317" s="11">
        <f t="shared" si="38"/>
        <v>0</v>
      </c>
      <c r="R317" s="11">
        <f t="shared" ca="1" si="39"/>
        <v>9.4600000000000004E-2</v>
      </c>
    </row>
    <row r="318" spans="1:18" x14ac:dyDescent="0.2">
      <c r="A318" s="14">
        <f t="shared" ca="1" si="32"/>
        <v>268</v>
      </c>
      <c r="B318" t="s">
        <v>71</v>
      </c>
      <c r="C318" t="str">
        <f>VLOOKUP(B318,'Input - companies list'!B:L,2,FALSE)</f>
        <v>Petro-Canada Lubricants Inc.</v>
      </c>
      <c r="D318" t="str">
        <f>VLOOKUP(B318,'Input - companies list'!B:L,11,FALSE)</f>
        <v>Advanced Materials &amp; Coatings</v>
      </c>
      <c r="E318" t="str">
        <f>VLOOKUP(B318,'Input - companies list'!B:E,4,FALSE)</f>
        <v>Petro-Canada Lubricants Inc. develops, produces, and sells lubricants, specialty fluids, and greases in Canada and internationally. The company offers transportation lubricants, including automatic transmission fluids, automotive gear fluids, heavy duty and small engine oils, railway and marine engine oils, passenger car motor oils, and transmission/drive train/hydraulic fluids; industrial lubricants comprising chain oils, compressor fluids, industrial gear oils, machine tool and way lubricants, metal working oils, natural gas engine oils, paper machine oils, rock drill lubricants, saw guide oils, turbine fluids, and vacuum pump fluids; and mining, multi-application, and specialty greases. It also provides food-grade lubricants, such as aerosols, heat transfer fluids, trolley fluids, and white mineral oils; specialty fluids/non-lubricants, including compressor cleaners, concrete form oils, drill mud fluid bases, dust suppressant fluids, and transformer fluids; and specialty base oils and waxes. The company serves customers in various industries, including food and beverage canning, general manufacturing, transportation, power generation, mining, forestry, agriculture, plastics processing, adhesives, construction, drilling/oil field, gas plants/pipelines, health and beauty aids, and pharmaceutical. It sells its products through a network of its retail and wholesale outlets in Canada, as well as through a network of distributors internationally. The company was founded in 1943 and is based in Mississauga, Canada. It has locations in Oak Park, Illinois; Solihul, United Kingdom; and Shanghai, China. The company also has refineries in Edmonton, Sarnia, and Montreal, Canada; and Commerce City, Colorado. Petro-Canada Lubricants Inc. operates as a subsidiary of Suncor Energy Inc.</v>
      </c>
      <c r="F318" s="1">
        <f>SUMIFS('Input - target event report'!H:H,'Input - target event report'!B:B,B318,'Input - target event report'!D:D, "Private Investment")</f>
        <v>0</v>
      </c>
      <c r="G318" s="6" t="str">
        <f>IF(I318&lt;2, "N/A", (_xlfn.MAXIFS('Input - target event report'!E:E,'Input - target event report'!B:B,B:B,'Input - target event report'!D:D,"Private Investment")-_xlfn.MINIFS('Input - target event report'!E:E,'Input - target event report'!B:B,B:B,'Input - target event report'!D:D,"Private Investment"))/(I318-1))</f>
        <v>N/A</v>
      </c>
      <c r="H318" s="5" t="str">
        <f ca="1">IF(_xlfn.MAXIFS('Input - target event report'!E:E,'Input - target event report'!B:B,B:B,'Input - target event report'!D:D,"Private Investment") = 0, "N/A", TODAY() - _xlfn.MAXIFS('Input - target event report'!E:E,'Input - target event report'!B:B,B:B,'Input - target event report'!D:D,"Private Investment"))</f>
        <v>N/A</v>
      </c>
      <c r="I318" s="6">
        <f>COUNTIFS('Input - target event report'!B:B,B318,'Input - target event report'!D:D, "Private Investment")</f>
        <v>0</v>
      </c>
      <c r="J318">
        <f>INDEX('Input - companies list'!$1:$10000,MATCH(B318,'Input - companies list'!B:B,0),MATCH("Flow",'Input - companies list'!$1:$1,0 ))</f>
        <v>3.8351731317376399E-4</v>
      </c>
      <c r="K318">
        <f>INDEX('Input - companies list'!$1:$10000,MATCH(B318,'Input - companies list'!B:B,0),MATCH("Inter-Cluster Connectivity",'Input - companies list'!$1:$1,0 ))</f>
        <v>0</v>
      </c>
      <c r="L318" s="11">
        <f t="shared" si="33"/>
        <v>0</v>
      </c>
      <c r="M318" s="11">
        <f t="shared" si="34"/>
        <v>0</v>
      </c>
      <c r="N318" s="11">
        <f t="shared" ca="1" si="35"/>
        <v>0</v>
      </c>
      <c r="O318" s="11">
        <f t="shared" si="36"/>
        <v>0</v>
      </c>
      <c r="P318" s="11">
        <f t="shared" si="37"/>
        <v>0.94699999999999995</v>
      </c>
      <c r="Q318" s="11">
        <f t="shared" si="38"/>
        <v>0</v>
      </c>
      <c r="R318" s="11">
        <f t="shared" ca="1" si="39"/>
        <v>9.4700000000000006E-2</v>
      </c>
    </row>
    <row r="319" spans="1:18" x14ac:dyDescent="0.2">
      <c r="A319" s="14">
        <f t="shared" ca="1" si="32"/>
        <v>267</v>
      </c>
      <c r="B319" t="s">
        <v>2074</v>
      </c>
      <c r="C319" t="str">
        <f>VLOOKUP(B319,'Input - companies list'!B:L,2,FALSE)</f>
        <v>Southern Erectors, Inc.</v>
      </c>
      <c r="D319" t="str">
        <f>VLOOKUP(B319,'Input - companies list'!B:L,11,FALSE)</f>
        <v xml:space="preserve">Bearing, Gears, Componentry </v>
      </c>
      <c r="E319" t="str">
        <f>VLOOKUP(B319,'Input - companies list'!B:E,4,FALSE)</f>
        <v>Southern Erectors, Inc., a mechanical contractor, engages in industrial metal fabrication and erection work in the United States and internationally. The company provides fabrication and erection services in the areas of general machine room and plant ventilation, hood air systems, paper machine hoods, boiler breeching, baghouses, scrubbers, and electrostatic precipitators to customers in power generation, pulp and paper, iron and steel, mining, cement, incineration, and petrochemical industries. It also designs and engineers industrial air systems, paper machine hoods, computational fluid dynamics, and structural steel solutions, as well as OEM spare parts, including fan wheels and shafts, replacement liquid coils, fan bearings and motors, drive components, fan/motor belts, filters, replacement steam coils, actuators, PV nozzles, and sheaves; and offers analysis of flow and heat transfer applications. In addition, the company designs and manufactures industrial air pollution control systems that include dry and wet electrostatic precipitators (ESP), fabric filters, and ACI and DSI integrated systems; and direct replacement parts for various types of ESPs for power, recovery, refinery, steel, and cement markets. Southern Erectors, Inc. was founded in 1973 and is based in Pensacola, Florida.</v>
      </c>
      <c r="F319" s="1">
        <f>SUMIFS('Input - target event report'!H:H,'Input - target event report'!B:B,B319,'Input - target event report'!D:D, "Private Investment")</f>
        <v>0</v>
      </c>
      <c r="G319" s="6" t="str">
        <f>IF(I319&lt;2, "N/A", (_xlfn.MAXIFS('Input - target event report'!E:E,'Input - target event report'!B:B,B:B,'Input - target event report'!D:D,"Private Investment")-_xlfn.MINIFS('Input - target event report'!E:E,'Input - target event report'!B:B,B:B,'Input - target event report'!D:D,"Private Investment"))/(I319-1))</f>
        <v>N/A</v>
      </c>
      <c r="H319" s="5" t="str">
        <f ca="1">IF(_xlfn.MAXIFS('Input - target event report'!E:E,'Input - target event report'!B:B,B:B,'Input - target event report'!D:D,"Private Investment") = 0, "N/A", TODAY() - _xlfn.MAXIFS('Input - target event report'!E:E,'Input - target event report'!B:B,B:B,'Input - target event report'!D:D,"Private Investment"))</f>
        <v>N/A</v>
      </c>
      <c r="I319" s="6">
        <f>COUNTIFS('Input - target event report'!B:B,B319,'Input - target event report'!D:D, "Private Investment")</f>
        <v>0</v>
      </c>
      <c r="J319">
        <f>INDEX('Input - companies list'!$1:$10000,MATCH(B319,'Input - companies list'!B:B,0),MATCH("Flow",'Input - companies list'!$1:$1,0 ))</f>
        <v>3.8301027693548201E-4</v>
      </c>
      <c r="K319">
        <f>INDEX('Input - companies list'!$1:$10000,MATCH(B319,'Input - companies list'!B:B,0),MATCH("Inter-Cluster Connectivity",'Input - companies list'!$1:$1,0 ))</f>
        <v>0</v>
      </c>
      <c r="L319" s="11">
        <f t="shared" si="33"/>
        <v>0</v>
      </c>
      <c r="M319" s="11">
        <f t="shared" si="34"/>
        <v>0</v>
      </c>
      <c r="N319" s="11">
        <f t="shared" ca="1" si="35"/>
        <v>0</v>
      </c>
      <c r="O319" s="11">
        <f t="shared" si="36"/>
        <v>0</v>
      </c>
      <c r="P319" s="11">
        <f t="shared" si="37"/>
        <v>0.94899999999999995</v>
      </c>
      <c r="Q319" s="11">
        <f t="shared" si="38"/>
        <v>0</v>
      </c>
      <c r="R319" s="11">
        <f t="shared" ca="1" si="39"/>
        <v>9.4899999999999998E-2</v>
      </c>
    </row>
    <row r="320" spans="1:18" x14ac:dyDescent="0.2">
      <c r="A320" s="14">
        <f t="shared" ca="1" si="32"/>
        <v>266</v>
      </c>
      <c r="B320" t="s">
        <v>2379</v>
      </c>
      <c r="C320" t="str">
        <f>VLOOKUP(B320,'Input - companies list'!B:L,2,FALSE)</f>
        <v>Byrne Engineering Inc.</v>
      </c>
      <c r="D320" t="str">
        <f>VLOOKUP(B320,'Input - companies list'!B:L,11,FALSE)</f>
        <v>Remote Monitoring</v>
      </c>
      <c r="E320" t="str">
        <f>VLOOKUP(B320,'Input - companies list'!B:E,4,FALSE)</f>
        <v>Byrne Engineering Inc. provides consulting engineering services in Canada and internationally. It offers civil, structural, mechanical, and electrical engineering services. Its areas of expertise includes mining, smelting, and mineral processing; movable structures, including bridges, jetty cranes, jib cranes, and marine locks; fixed bridge rehabilitation; and building rehabilitation, structures and manufacturing facilities, recreation and sports facilities, machine design and product development, failure analysis and advanced finite element analysis, pre-start health and safety reviews, and steel processing, as well as industrial equipment design, installation, and commissioning. The company also provides consulting services to other engineering firms and to corporate engineering groups who may require specialized experience in a specific field or temporary assistance in connection with peak workload. It serves sectors, such as design/build, industrial, bridges and heavy moving structures, municipal, residential rehabilitation, and pre-start health and safety reviews. The company was founded in 1966 and is based in Burlington, Canada. As of September 28, 2009, Byrne Engineering Inc. operates as a subsidiary of Ameresco Canada Inc.</v>
      </c>
      <c r="F320" s="1">
        <f>SUMIFS('Input - target event report'!H:H,'Input - target event report'!B:B,B320,'Input - target event report'!D:D, "Private Investment")</f>
        <v>0</v>
      </c>
      <c r="G320" s="6" t="str">
        <f>IF(I320&lt;2, "N/A", (_xlfn.MAXIFS('Input - target event report'!E:E,'Input - target event report'!B:B,B:B,'Input - target event report'!D:D,"Private Investment")-_xlfn.MINIFS('Input - target event report'!E:E,'Input - target event report'!B:B,B:B,'Input - target event report'!D:D,"Private Investment"))/(I320-1))</f>
        <v>N/A</v>
      </c>
      <c r="H320" s="5" t="str">
        <f ca="1">IF(_xlfn.MAXIFS('Input - target event report'!E:E,'Input - target event report'!B:B,B:B,'Input - target event report'!D:D,"Private Investment") = 0, "N/A", TODAY() - _xlfn.MAXIFS('Input - target event report'!E:E,'Input - target event report'!B:B,B:B,'Input - target event report'!D:D,"Private Investment"))</f>
        <v>N/A</v>
      </c>
      <c r="I320" s="6">
        <f>COUNTIFS('Input - target event report'!B:B,B320,'Input - target event report'!D:D, "Private Investment")</f>
        <v>0</v>
      </c>
      <c r="J320">
        <f>INDEX('Input - companies list'!$1:$10000,MATCH(B320,'Input - companies list'!B:B,0),MATCH("Flow",'Input - companies list'!$1:$1,0 ))</f>
        <v>2.0865830810753E-3</v>
      </c>
      <c r="K320">
        <f>INDEX('Input - companies list'!$1:$10000,MATCH(B320,'Input - companies list'!B:B,0),MATCH("Inter-Cluster Connectivity",'Input - companies list'!$1:$1,0 ))</f>
        <v>0.19999999999999901</v>
      </c>
      <c r="L320" s="11">
        <f t="shared" si="33"/>
        <v>0</v>
      </c>
      <c r="M320" s="11">
        <f t="shared" si="34"/>
        <v>0</v>
      </c>
      <c r="N320" s="11">
        <f t="shared" ca="1" si="35"/>
        <v>0</v>
      </c>
      <c r="O320" s="11">
        <f t="shared" si="36"/>
        <v>0</v>
      </c>
      <c r="P320" s="11">
        <f t="shared" si="37"/>
        <v>0.19099999999999995</v>
      </c>
      <c r="Q320" s="11">
        <f t="shared" si="38"/>
        <v>0.76100000000000001</v>
      </c>
      <c r="R320" s="11">
        <f t="shared" ca="1" si="39"/>
        <v>9.5199999999999993E-2</v>
      </c>
    </row>
    <row r="321" spans="1:18" x14ac:dyDescent="0.2">
      <c r="A321" s="14">
        <f t="shared" ca="1" si="32"/>
        <v>265</v>
      </c>
      <c r="B321" s="2" t="s">
        <v>1260</v>
      </c>
      <c r="C321" t="str">
        <f>VLOOKUP(B321,'Input - companies list'!B:L,2,FALSE)</f>
        <v>AFP Transformers , LLC.</v>
      </c>
      <c r="D321" t="str">
        <f>VLOOKUP(B321,'Input - companies list'!B:L,11,FALSE)</f>
        <v>Advanced Materials &amp; Coatings</v>
      </c>
      <c r="E321" t="str">
        <f>VLOOKUP(B321,'Input - companies list'!B:E,4,FALSE)</f>
        <v>AFP Transformers , LLC. designs and manufactures power distribution and management products. Its products include control power transformers in metal-clad switchgear; neutral grounding transformers in electric utility networks and cubicles; pad-mount distribution transformers in industrial plants, high-rise buildings, hotels, schools, refineries, oil drilling platforms, or airports; power transformers for mining equipment; and replacement of oil filled or other types of liquid cooled transformers. The companyÂ’s products also comprise power transformers; harmonic filter inductors that range from small single or three phase, low voltage units to large single-phase devices used in medium voltage applications; specialty and custom transformers for UPS machines, PDU/PDM equipment for data centers, voltage regulators, power conditioners, and active and passive filter systems; standard and specialty magnetic components for the motor drive and motor control center industries; and transformers and power distribution assemblies for furnace or heating applications. Its products also include custom transformers/products, such as control power, drive isolation, K-factor, zig-zag, phase-shifting, rectifier, plate, scott-T and LaBlanc configured transformers, as well as autotransformers, chokes/inductors/reactors, contactor coil assemblies, saturable reactors, and medium voltage fuse holder assemblies. AFP Transformers serves medium and low voltage switchgear, motor control center, power factor correcting equipment, power conditioning equipment, industrial heating equipment, mining machine, waste water and water purification equipment/system, and OEM machine manufacturers, as well as utilities and municipalities globally. The company was founded in 1992 and is based in Edison, New Jersey. AFP Transformers , LLC. operates as a subsidiary of United Capital Corp.</v>
      </c>
      <c r="F321" s="1">
        <f>SUMIFS('Input - target event report'!H:H,'Input - target event report'!B:B,B321,'Input - target event report'!D:D, "Private Investment")</f>
        <v>0</v>
      </c>
      <c r="G321" s="6" t="str">
        <f>IF(I321&lt;2, "N/A", (_xlfn.MAXIFS('Input - target event report'!E:E,'Input - target event report'!B:B,B:B,'Input - target event report'!D:D,"Private Investment")-_xlfn.MINIFS('Input - target event report'!E:E,'Input - target event report'!B:B,B:B,'Input - target event report'!D:D,"Private Investment"))/(I321-1))</f>
        <v>N/A</v>
      </c>
      <c r="H321" s="5" t="str">
        <f ca="1">IF(_xlfn.MAXIFS('Input - target event report'!E:E,'Input - target event report'!B:B,B:B,'Input - target event report'!D:D,"Private Investment") = 0, "N/A", TODAY() - _xlfn.MAXIFS('Input - target event report'!E:E,'Input - target event report'!B:B,B:B,'Input - target event report'!D:D,"Private Investment"))</f>
        <v>N/A</v>
      </c>
      <c r="I321" s="6">
        <f>COUNTIFS('Input - target event report'!B:B,B321,'Input - target event report'!D:D, "Private Investment")</f>
        <v>0</v>
      </c>
      <c r="J321">
        <f>INDEX('Input - companies list'!$1:$10000,MATCH(B321,'Input - companies list'!B:B,0),MATCH("Flow",'Input - companies list'!$1:$1,0 ))</f>
        <v>2.0822018389395299E-3</v>
      </c>
      <c r="K321">
        <f>INDEX('Input - companies list'!$1:$10000,MATCH(B321,'Input - companies list'!B:B,0),MATCH("Inter-Cluster Connectivity",'Input - companies list'!$1:$1,0 ))</f>
        <v>0.19999999999999901</v>
      </c>
      <c r="L321" s="11">
        <f t="shared" si="33"/>
        <v>0</v>
      </c>
      <c r="M321" s="11">
        <f t="shared" si="34"/>
        <v>0</v>
      </c>
      <c r="N321" s="11">
        <f t="shared" ca="1" si="35"/>
        <v>0</v>
      </c>
      <c r="O321" s="11">
        <f t="shared" si="36"/>
        <v>0</v>
      </c>
      <c r="P321" s="11">
        <f t="shared" si="37"/>
        <v>0.19299999999999995</v>
      </c>
      <c r="Q321" s="11">
        <f t="shared" si="38"/>
        <v>0.76100000000000001</v>
      </c>
      <c r="R321" s="11">
        <f t="shared" ca="1" si="39"/>
        <v>9.5399999999999999E-2</v>
      </c>
    </row>
    <row r="322" spans="1:18" x14ac:dyDescent="0.2">
      <c r="A322" s="14">
        <f t="shared" ca="1" si="32"/>
        <v>264</v>
      </c>
      <c r="B322" t="s">
        <v>1745</v>
      </c>
      <c r="C322" t="str">
        <f>VLOOKUP(B322,'Input - companies list'!B:L,2,FALSE)</f>
        <v>Elyria Foundry Company, LLC</v>
      </c>
      <c r="D322" t="str">
        <f>VLOOKUP(B322,'Input - companies list'!B:L,11,FALSE)</f>
        <v>Castings</v>
      </c>
      <c r="E322" t="str">
        <f>VLOOKUP(B322,'Input - companies list'!B:E,4,FALSE)</f>
        <v>Elyria Foundry Company, LLC manufactures iron castings for plastic and rubber processing, food processing, printing and paper making, petrochemical, and oil and gas field equipment. The company offers refrigeration and gas compressors, pumps and valves, process machinery, internal combustion engines, power and transmission equipment, and metal cutting and metal forming machine tools. It also provides large cylinder blocks, pans, and heads for stationary engines; and tighter grained iron for machine tools used in boring, broaching, milling, drilling, turning, grinding, and polishing. In addition, the company offers statistical process control, bar coding, and CAD/solidification analysis services. It serves air compressor, wind power, mining, wind, fossil fuel, machine tool, construction equipment, agriculture, gas compression, power generation, and refrigeration markets. The company was founded in 1905 and is based in Elyria, Ohio.</v>
      </c>
      <c r="F322" s="1">
        <f>SUMIFS('Input - target event report'!H:H,'Input - target event report'!B:B,B322,'Input - target event report'!D:D, "Private Investment")</f>
        <v>0</v>
      </c>
      <c r="G322" s="6" t="str">
        <f>IF(I322&lt;2, "N/A", (_xlfn.MAXIFS('Input - target event report'!E:E,'Input - target event report'!B:B,B:B,'Input - target event report'!D:D,"Private Investment")-_xlfn.MINIFS('Input - target event report'!E:E,'Input - target event report'!B:B,B:B,'Input - target event report'!D:D,"Private Investment"))/(I322-1))</f>
        <v>N/A</v>
      </c>
      <c r="H322" s="5" t="str">
        <f ca="1">IF(_xlfn.MAXIFS('Input - target event report'!E:E,'Input - target event report'!B:B,B:B,'Input - target event report'!D:D,"Private Investment") = 0, "N/A", TODAY() - _xlfn.MAXIFS('Input - target event report'!E:E,'Input - target event report'!B:B,B:B,'Input - target event report'!D:D,"Private Investment"))</f>
        <v>N/A</v>
      </c>
      <c r="I322" s="6">
        <f>COUNTIFS('Input - target event report'!B:B,B322,'Input - target event report'!D:D, "Private Investment")</f>
        <v>0</v>
      </c>
      <c r="J322">
        <f>INDEX('Input - companies list'!$1:$10000,MATCH(B322,'Input - companies list'!B:B,0),MATCH("Flow",'Input - companies list'!$1:$1,0 ))</f>
        <v>3.7938711279257001E-4</v>
      </c>
      <c r="K322">
        <f>INDEX('Input - companies list'!$1:$10000,MATCH(B322,'Input - companies list'!B:B,0),MATCH("Inter-Cluster Connectivity",'Input - companies list'!$1:$1,0 ))</f>
        <v>0</v>
      </c>
      <c r="L322" s="11">
        <f t="shared" si="33"/>
        <v>0</v>
      </c>
      <c r="M322" s="11">
        <f t="shared" si="34"/>
        <v>0</v>
      </c>
      <c r="N322" s="11">
        <f t="shared" ca="1" si="35"/>
        <v>0</v>
      </c>
      <c r="O322" s="11">
        <f t="shared" si="36"/>
        <v>0</v>
      </c>
      <c r="P322" s="11">
        <f t="shared" si="37"/>
        <v>0.95899999999999996</v>
      </c>
      <c r="Q322" s="11">
        <f t="shared" si="38"/>
        <v>0</v>
      </c>
      <c r="R322" s="11">
        <f t="shared" ca="1" si="39"/>
        <v>9.5899999999999999E-2</v>
      </c>
    </row>
    <row r="323" spans="1:18" x14ac:dyDescent="0.2">
      <c r="A323" s="14">
        <f t="shared" ref="A323:A386" ca="1" si="40">RANK(R323,R:R)</f>
        <v>263</v>
      </c>
      <c r="B323" t="s">
        <v>2303</v>
      </c>
      <c r="C323" t="str">
        <f>VLOOKUP(B323,'Input - companies list'!B:L,2,FALSE)</f>
        <v>Kaydon Ring and Seal, Inc.</v>
      </c>
      <c r="D323" t="str">
        <f>VLOOKUP(B323,'Input - companies list'!B:L,11,FALSE)</f>
        <v xml:space="preserve">Bearing, Gears, Componentry </v>
      </c>
      <c r="E323" t="str">
        <f>VLOOKUP(B323,'Input - companies list'!B:E,4,FALSE)</f>
        <v>Kaydon Ring and Seal, Inc. engages in engineering and manufacturing rings and seals. It offers industrial seals, such as dry gas face seals, multi ring circumferential compressor seals, circumferential barrier seals, oil buffered face and bushing seals, labyrinth seals, bushing ring seals, piston rings, and compressors. The company also provides aerospace products, such as bearing compartment seals and sealing rings used in turbine engines, actuators, auxiliary power units, environmental control units, and high temperature valve applications for military and commercial platforms. In addition, it offers high-precision balls nuclear and petrochemical applications; and oil and fuel filtration equipment for power generation, military fuel handling, pulp and paper, steel, marine, mining, cryogenic, fluid power, and machine tool applications, as well as cooper bearings. Further, the company provides tin/lead alloys; ultra-precision tooling, fixtures, gauges, and components; gas-phase air filtration media, systems, and air quality monitors; and evaporators and condensers used in manufacturing air conditioning and refrigeration systems. Furthermore, it offers seal repair services. The company was founded in 1986 and is based in Baltimore, Maryland. Kaydon Ring and Seal, Inc. operates as a subsidiary of Kaydon Corporation.</v>
      </c>
      <c r="F323" s="1">
        <f>SUMIFS('Input - target event report'!H:H,'Input - target event report'!B:B,B323,'Input - target event report'!D:D, "Private Investment")</f>
        <v>0</v>
      </c>
      <c r="G323" s="6" t="str">
        <f>IF(I323&lt;2, "N/A", (_xlfn.MAXIFS('Input - target event report'!E:E,'Input - target event report'!B:B,B:B,'Input - target event report'!D:D,"Private Investment")-_xlfn.MINIFS('Input - target event report'!E:E,'Input - target event report'!B:B,B:B,'Input - target event report'!D:D,"Private Investment"))/(I323-1))</f>
        <v>N/A</v>
      </c>
      <c r="H323" s="5" t="str">
        <f ca="1">IF(_xlfn.MAXIFS('Input - target event report'!E:E,'Input - target event report'!B:B,B:B,'Input - target event report'!D:D,"Private Investment") = 0, "N/A", TODAY() - _xlfn.MAXIFS('Input - target event report'!E:E,'Input - target event report'!B:B,B:B,'Input - target event report'!D:D,"Private Investment"))</f>
        <v>N/A</v>
      </c>
      <c r="I323" s="6">
        <f>COUNTIFS('Input - target event report'!B:B,B323,'Input - target event report'!D:D, "Private Investment")</f>
        <v>0</v>
      </c>
      <c r="J323">
        <f>INDEX('Input - companies list'!$1:$10000,MATCH(B323,'Input - companies list'!B:B,0),MATCH("Flow",'Input - companies list'!$1:$1,0 ))</f>
        <v>3.7935604703950003E-4</v>
      </c>
      <c r="K323">
        <f>INDEX('Input - companies list'!$1:$10000,MATCH(B323,'Input - companies list'!B:B,0),MATCH("Inter-Cluster Connectivity",'Input - companies list'!$1:$1,0 ))</f>
        <v>0</v>
      </c>
      <c r="L323" s="11">
        <f t="shared" ref="L323:L386" si="41">IFERROR(PERCENTRANK(F:F,F323),0)</f>
        <v>0</v>
      </c>
      <c r="M323" s="11">
        <f t="shared" ref="M323:M386" si="42">IFERROR(1 - PERCENTRANK(G:G,G323),0)</f>
        <v>0</v>
      </c>
      <c r="N323" s="11">
        <f t="shared" ref="N323:N386" ca="1" si="43">IFERROR(1 - PERCENTRANK(H:H,H323),0)</f>
        <v>0</v>
      </c>
      <c r="O323" s="11">
        <f t="shared" ref="O323:O386" si="44">IFERROR(PERCENTRANK(I:I,I323),0)</f>
        <v>0</v>
      </c>
      <c r="P323" s="11">
        <f t="shared" ref="P323:P386" si="45">IFERROR(1 - PERCENTRANK(J:J,J323),0)</f>
        <v>0.96099999999999997</v>
      </c>
      <c r="Q323" s="11">
        <f t="shared" ref="Q323:Q386" si="46">IFERROR(PERCENTRANK(K:K,K323),0)</f>
        <v>0</v>
      </c>
      <c r="R323" s="11">
        <f t="shared" ref="R323:R386" ca="1" si="47">L323*weight1+M323*weight2+N323*weight3+O323*weight4+P323*weight5+Q323*weight6</f>
        <v>9.6100000000000005E-2</v>
      </c>
    </row>
    <row r="324" spans="1:18" x14ac:dyDescent="0.2">
      <c r="A324" s="14">
        <f t="shared" ca="1" si="40"/>
        <v>262</v>
      </c>
      <c r="B324" t="s">
        <v>3552</v>
      </c>
      <c r="C324" t="str">
        <f>VLOOKUP(B324,'Input - companies list'!B:L,2,FALSE)</f>
        <v>ARVENI s.a.s.</v>
      </c>
      <c r="D324" t="str">
        <f>VLOOKUP(B324,'Input - companies list'!B:L,11,FALSE)</f>
        <v xml:space="preserve">Bearing, Gears, Componentry </v>
      </c>
      <c r="E324" t="str">
        <f>VLOOKUP(B324,'Input - companies list'!B:E,4,FALSE)</f>
        <v>ARVENI s.a.s. designs, produces, and sells microgenerators. It offers pulse microgenerators that convert mechanical energy to electricity; and vibration energy harvesters for electric motors, ventilations, fans, pumps, gear-boxes, power plants, rail/road/air transportations, continuous processes, oil and gas machinery, mining machinery, and paper/pulp process applications. The company also provides building automation solutions, such as remote controls, wall-mounted switches, doors and windows opening detectors, and wireless sensor networks; and industrial automation solutions, including conditional maintenance sensors and asset tracking GPS/GPRS. ARVENI s.a.s. was incorporated in 2009 and is based in Cremieu, France.</v>
      </c>
      <c r="F324" s="1">
        <f>SUMIFS('Input - target event report'!H:H,'Input - target event report'!B:B,B324,'Input - target event report'!D:D, "Private Investment")</f>
        <v>0</v>
      </c>
      <c r="G324" s="6" t="str">
        <f>IF(I324&lt;2, "N/A", (_xlfn.MAXIFS('Input - target event report'!E:E,'Input - target event report'!B:B,B:B,'Input - target event report'!D:D,"Private Investment")-_xlfn.MINIFS('Input - target event report'!E:E,'Input - target event report'!B:B,B:B,'Input - target event report'!D:D,"Private Investment"))/(I324-1))</f>
        <v>N/A</v>
      </c>
      <c r="H324" s="5" t="str">
        <f ca="1">IF(_xlfn.MAXIFS('Input - target event report'!E:E,'Input - target event report'!B:B,B:B,'Input - target event report'!D:D,"Private Investment") = 0, "N/A", TODAY() - _xlfn.MAXIFS('Input - target event report'!E:E,'Input - target event report'!B:B,B:B,'Input - target event report'!D:D,"Private Investment"))</f>
        <v>N/A</v>
      </c>
      <c r="I324" s="6">
        <f>COUNTIFS('Input - target event report'!B:B,B324,'Input - target event report'!D:D, "Private Investment")</f>
        <v>0</v>
      </c>
      <c r="J324">
        <f>INDEX('Input - companies list'!$1:$10000,MATCH(B324,'Input - companies list'!B:B,0),MATCH("Flow",'Input - companies list'!$1:$1,0 ))</f>
        <v>3.7925332498686399E-4</v>
      </c>
      <c r="K324">
        <f>INDEX('Input - companies list'!$1:$10000,MATCH(B324,'Input - companies list'!B:B,0),MATCH("Inter-Cluster Connectivity",'Input - companies list'!$1:$1,0 ))</f>
        <v>0</v>
      </c>
      <c r="L324" s="11">
        <f t="shared" si="41"/>
        <v>0</v>
      </c>
      <c r="M324" s="11">
        <f t="shared" si="42"/>
        <v>0</v>
      </c>
      <c r="N324" s="11">
        <f t="shared" ca="1" si="43"/>
        <v>0</v>
      </c>
      <c r="O324" s="11">
        <f t="shared" si="44"/>
        <v>0</v>
      </c>
      <c r="P324" s="11">
        <f t="shared" si="45"/>
        <v>0.96299999999999997</v>
      </c>
      <c r="Q324" s="11">
        <f t="shared" si="46"/>
        <v>0</v>
      </c>
      <c r="R324" s="11">
        <f t="shared" ca="1" si="47"/>
        <v>9.6299999999999997E-2</v>
      </c>
    </row>
    <row r="325" spans="1:18" x14ac:dyDescent="0.2">
      <c r="A325" s="14">
        <f t="shared" ca="1" si="40"/>
        <v>261</v>
      </c>
      <c r="B325" t="s">
        <v>1079</v>
      </c>
      <c r="C325" t="str">
        <f>VLOOKUP(B325,'Input - companies list'!B:L,2,FALSE)</f>
        <v>Hallamshire Hardmetal Products Ltd.</v>
      </c>
      <c r="D325" t="str">
        <f>VLOOKUP(B325,'Input - companies list'!B:L,11,FALSE)</f>
        <v>Machining &amp; tooling</v>
      </c>
      <c r="E325" t="str">
        <f>VLOOKUP(B325,'Input - companies list'!B:E,4,FALSE)</f>
        <v>Hallamshire Hardmetal Products Ltd. manufactures tungsten carbide components for tool making, metrology, drilling and mining, precision engineering, automotive, and oil and general engineering industries in the United Kingdom. It offers reamer slugs and standard reamer tips, and slip gauge blanks, as well as masonry drill tips, core drill tips, and chisel tips. The company was founded in 1996 and is based in Sheffield, the United Kingdom.</v>
      </c>
      <c r="F325" s="1">
        <f>SUMIFS('Input - target event report'!H:H,'Input - target event report'!B:B,B325,'Input - target event report'!D:D, "Private Investment")</f>
        <v>0</v>
      </c>
      <c r="G325" s="6" t="str">
        <f>IF(I325&lt;2, "N/A", (_xlfn.MAXIFS('Input - target event report'!E:E,'Input - target event report'!B:B,B:B,'Input - target event report'!D:D,"Private Investment")-_xlfn.MINIFS('Input - target event report'!E:E,'Input - target event report'!B:B,B:B,'Input - target event report'!D:D,"Private Investment"))/(I325-1))</f>
        <v>N/A</v>
      </c>
      <c r="H325" s="5" t="str">
        <f ca="1">IF(_xlfn.MAXIFS('Input - target event report'!E:E,'Input - target event report'!B:B,B:B,'Input - target event report'!D:D,"Private Investment") = 0, "N/A", TODAY() - _xlfn.MAXIFS('Input - target event report'!E:E,'Input - target event report'!B:B,B:B,'Input - target event report'!D:D,"Private Investment"))</f>
        <v>N/A</v>
      </c>
      <c r="I325" s="6">
        <f>COUNTIFS('Input - target event report'!B:B,B325,'Input - target event report'!D:D, "Private Investment")</f>
        <v>0</v>
      </c>
      <c r="J325">
        <f>INDEX('Input - companies list'!$1:$10000,MATCH(B325,'Input - companies list'!B:B,0),MATCH("Flow",'Input - companies list'!$1:$1,0 ))</f>
        <v>3.7903877745453201E-4</v>
      </c>
      <c r="K325">
        <f>INDEX('Input - companies list'!$1:$10000,MATCH(B325,'Input - companies list'!B:B,0),MATCH("Inter-Cluster Connectivity",'Input - companies list'!$1:$1,0 ))</f>
        <v>0</v>
      </c>
      <c r="L325" s="11">
        <f t="shared" si="41"/>
        <v>0</v>
      </c>
      <c r="M325" s="11">
        <f t="shared" si="42"/>
        <v>0</v>
      </c>
      <c r="N325" s="11">
        <f t="shared" ca="1" si="43"/>
        <v>0</v>
      </c>
      <c r="O325" s="11">
        <f t="shared" si="44"/>
        <v>0</v>
      </c>
      <c r="P325" s="11">
        <f t="shared" si="45"/>
        <v>0.96399999999999997</v>
      </c>
      <c r="Q325" s="11">
        <f t="shared" si="46"/>
        <v>0</v>
      </c>
      <c r="R325" s="11">
        <f t="shared" ca="1" si="47"/>
        <v>9.64E-2</v>
      </c>
    </row>
    <row r="326" spans="1:18" x14ac:dyDescent="0.2">
      <c r="A326" s="14">
        <f t="shared" ca="1" si="40"/>
        <v>260</v>
      </c>
      <c r="B326" s="2" t="s">
        <v>3546</v>
      </c>
      <c r="C326" t="str">
        <f>VLOOKUP(B326,'Input - companies list'!B:L,2,FALSE)</f>
        <v>FERRAM, a.s.</v>
      </c>
      <c r="D326" t="str">
        <f>VLOOKUP(B326,'Input - companies list'!B:L,11,FALSE)</f>
        <v>RFID, Cables, Asset Tracking</v>
      </c>
      <c r="E326" t="str">
        <f>VLOOKUP(B326,'Input - companies list'!B:E,4,FALSE)</f>
        <v>FERRAM, a.s manufactures mechanical engineering products. It also sells building materials. The company operates in three divisions: building materials, engineering plant, and engineering. The building materials division supplies concrete products, insulating materials, ceramic wall and floor tiling, gypsum plasterboard, chemical products, ready-mixed mortars and cements, and walling materials to trading and construction companies, as well as individuals. The engineering plant division produces machines and components, such as incinerators, cranes, lifting platforms, conveyor/mining/handling equipment, and other special machines, as well as components for cable car systems for ski resorts. The engineering division engages in the mining and machine industries design and engineering; identification, organization, and management of new mechanical engineering projects; and development of new products. It serves mining, machine, building, paper, and foodstuff industries. The company was founded in 1991 and is based in Opava, the Czech Republic. It has operations in Opava, Ostrava, and Olomouc.</v>
      </c>
      <c r="F326" s="1">
        <f>SUMIFS('Input - target event report'!H:H,'Input - target event report'!B:B,B326,'Input - target event report'!D:D, "Private Investment")</f>
        <v>0</v>
      </c>
      <c r="G326" s="6" t="str">
        <f>IF(I326&lt;2, "N/A", (_xlfn.MAXIFS('Input - target event report'!E:E,'Input - target event report'!B:B,B:B,'Input - target event report'!D:D,"Private Investment")-_xlfn.MINIFS('Input - target event report'!E:E,'Input - target event report'!B:B,B:B,'Input - target event report'!D:D,"Private Investment"))/(I326-1))</f>
        <v>N/A</v>
      </c>
      <c r="H326" s="5" t="str">
        <f ca="1">IF(_xlfn.MAXIFS('Input - target event report'!E:E,'Input - target event report'!B:B,B:B,'Input - target event report'!D:D,"Private Investment") = 0, "N/A", TODAY() - _xlfn.MAXIFS('Input - target event report'!E:E,'Input - target event report'!B:B,B:B,'Input - target event report'!D:D,"Private Investment"))</f>
        <v>N/A</v>
      </c>
      <c r="I326" s="6">
        <f>COUNTIFS('Input - target event report'!B:B,B326,'Input - target event report'!D:D, "Private Investment")</f>
        <v>0</v>
      </c>
      <c r="J326">
        <f>INDEX('Input - companies list'!$1:$10000,MATCH(B326,'Input - companies list'!B:B,0),MATCH("Flow",'Input - companies list'!$1:$1,0 ))</f>
        <v>3.7831377582588099E-4</v>
      </c>
      <c r="K326">
        <f>INDEX('Input - companies list'!$1:$10000,MATCH(B326,'Input - companies list'!B:B,0),MATCH("Inter-Cluster Connectivity",'Input - companies list'!$1:$1,0 ))</f>
        <v>0</v>
      </c>
      <c r="L326" s="11">
        <f t="shared" si="41"/>
        <v>0</v>
      </c>
      <c r="M326" s="11">
        <f t="shared" si="42"/>
        <v>0</v>
      </c>
      <c r="N326" s="11">
        <f t="shared" ca="1" si="43"/>
        <v>0</v>
      </c>
      <c r="O326" s="11">
        <f t="shared" si="44"/>
        <v>0</v>
      </c>
      <c r="P326" s="11">
        <f t="shared" si="45"/>
        <v>0.96599999999999997</v>
      </c>
      <c r="Q326" s="11">
        <f t="shared" si="46"/>
        <v>0</v>
      </c>
      <c r="R326" s="11">
        <f t="shared" ca="1" si="47"/>
        <v>9.6600000000000005E-2</v>
      </c>
    </row>
    <row r="327" spans="1:18" x14ac:dyDescent="0.2">
      <c r="A327" s="14">
        <f t="shared" ca="1" si="40"/>
        <v>259</v>
      </c>
      <c r="B327" t="s">
        <v>125</v>
      </c>
      <c r="C327" t="str">
        <f>VLOOKUP(B327,'Input - companies list'!B:L,2,FALSE)</f>
        <v>Gatewing NV</v>
      </c>
      <c r="D327" t="str">
        <f>VLOOKUP(B327,'Input - companies list'!B:L,11,FALSE)</f>
        <v>Aerial Surveying, Drones</v>
      </c>
      <c r="E327" t="str">
        <f>VLOOKUP(B327,'Input - companies list'!B:E,4,FALSE)</f>
        <v>Gatewing NV develops unmanned aircraft systems (UAS). It offers aerial imaging solutions primarily for surveyors and geospatial professionals; and aerial data collection, agricultural mapping, and high precision mapping and surveying solutions. The company also provides UAS image data processing software. Its solutions are used in various applications, such as surveying, civil and heavy earthworks construction, agricultural, mining, disaster relief, conservation, engineering, and forestry; and other applications, including oil and gas, environmental and landfill, public agencies, waste management, disaster management, safety assessment, flooding change detection, erosion monitoring, volume calculation (stock piles), research, and asset management. The company sells its products through dealers in Belgium. Gatewing NV was founded in 2008 and is based in Ghent, Belgium. As of October 10, 2016, Gatewing NV operates as a subsidiary of Delair-Tech SAS.</v>
      </c>
      <c r="F327" s="1">
        <f>SUMIFS('Input - target event report'!H:H,'Input - target event report'!B:B,B327,'Input - target event report'!D:D, "Private Investment")</f>
        <v>0</v>
      </c>
      <c r="G327" s="6" t="str">
        <f>IF(I327&lt;2, "N/A", (_xlfn.MAXIFS('Input - target event report'!E:E,'Input - target event report'!B:B,B:B,'Input - target event report'!D:D,"Private Investment")-_xlfn.MINIFS('Input - target event report'!E:E,'Input - target event report'!B:B,B:B,'Input - target event report'!D:D,"Private Investment"))/(I327-1))</f>
        <v>N/A</v>
      </c>
      <c r="H327" s="5" t="str">
        <f ca="1">IF(_xlfn.MAXIFS('Input - target event report'!E:E,'Input - target event report'!B:B,B:B,'Input - target event report'!D:D,"Private Investment") = 0, "N/A", TODAY() - _xlfn.MAXIFS('Input - target event report'!E:E,'Input - target event report'!B:B,B:B,'Input - target event report'!D:D,"Private Investment"))</f>
        <v>N/A</v>
      </c>
      <c r="I327" s="6">
        <f>COUNTIFS('Input - target event report'!B:B,B327,'Input - target event report'!D:D, "Private Investment")</f>
        <v>0</v>
      </c>
      <c r="J327">
        <f>INDEX('Input - companies list'!$1:$10000,MATCH(B327,'Input - companies list'!B:B,0),MATCH("Flow",'Input - companies list'!$1:$1,0 ))</f>
        <v>3.7816446601090598E-4</v>
      </c>
      <c r="K327">
        <f>INDEX('Input - companies list'!$1:$10000,MATCH(B327,'Input - companies list'!B:B,0),MATCH("Inter-Cluster Connectivity",'Input - companies list'!$1:$1,0 ))</f>
        <v>0</v>
      </c>
      <c r="L327" s="11">
        <f t="shared" si="41"/>
        <v>0</v>
      </c>
      <c r="M327" s="11">
        <f t="shared" si="42"/>
        <v>0</v>
      </c>
      <c r="N327" s="11">
        <f t="shared" ca="1" si="43"/>
        <v>0</v>
      </c>
      <c r="O327" s="11">
        <f t="shared" si="44"/>
        <v>0</v>
      </c>
      <c r="P327" s="11">
        <f t="shared" si="45"/>
        <v>0.96799999999999997</v>
      </c>
      <c r="Q327" s="11">
        <f t="shared" si="46"/>
        <v>0</v>
      </c>
      <c r="R327" s="11">
        <f t="shared" ca="1" si="47"/>
        <v>9.6799999999999997E-2</v>
      </c>
    </row>
    <row r="328" spans="1:18" x14ac:dyDescent="0.2">
      <c r="A328" s="14">
        <f t="shared" ca="1" si="40"/>
        <v>258</v>
      </c>
      <c r="B328" t="s">
        <v>1785</v>
      </c>
      <c r="C328" t="str">
        <f>VLOOKUP(B328,'Input - companies list'!B:L,2,FALSE)</f>
        <v>Frisa Forjados S.A. de C.V.</v>
      </c>
      <c r="D328" t="str">
        <f>VLOOKUP(B328,'Input - companies list'!B:L,11,FALSE)</f>
        <v xml:space="preserve">Bearing, Gears, Componentry </v>
      </c>
      <c r="E328" t="str">
        <f>VLOOKUP(B328,'Input - companies list'!B:E,4,FALSE)</f>
        <v>Frisa Forjados S.A. de C.V. manufactures and supplies forgings for various industries in Mexico and internationally. The company provides rolled rings forgings in various shapes, including rectangular cross section, washer type, sleeves, thin wall, and heavy wall; contoured rolled rings; open die forgings in various shapes, such as rings, discs, shafts, bonnets, and blocks; and raw material inventory. It serves various industries, such as aerospace, oil and gas, mining, off-highway, bearings, gears, heat exchangers, power generation, food industry, pressure vessels, steel industry, textile machine industry, transportation, construction and mining, and machine shops and metal fabrication. The company was founded in 1971 and is based in Santa Catarina, Mexico and has facilities in Wayne, Michigan; and Monterrey, Mexico.</v>
      </c>
      <c r="F328" s="1">
        <f>SUMIFS('Input - target event report'!H:H,'Input - target event report'!B:B,B328,'Input - target event report'!D:D, "Private Investment")</f>
        <v>0</v>
      </c>
      <c r="G328" s="6" t="str">
        <f>IF(I328&lt;2, "N/A", (_xlfn.MAXIFS('Input - target event report'!E:E,'Input - target event report'!B:B,B:B,'Input - target event report'!D:D,"Private Investment")-_xlfn.MINIFS('Input - target event report'!E:E,'Input - target event report'!B:B,B:B,'Input - target event report'!D:D,"Private Investment"))/(I328-1))</f>
        <v>N/A</v>
      </c>
      <c r="H328" s="5" t="str">
        <f ca="1">IF(_xlfn.MAXIFS('Input - target event report'!E:E,'Input - target event report'!B:B,B:B,'Input - target event report'!D:D,"Private Investment") = 0, "N/A", TODAY() - _xlfn.MAXIFS('Input - target event report'!E:E,'Input - target event report'!B:B,B:B,'Input - target event report'!D:D,"Private Investment"))</f>
        <v>N/A</v>
      </c>
      <c r="I328" s="6">
        <f>COUNTIFS('Input - target event report'!B:B,B328,'Input - target event report'!D:D, "Private Investment")</f>
        <v>0</v>
      </c>
      <c r="J328">
        <f>INDEX('Input - companies list'!$1:$10000,MATCH(B328,'Input - companies list'!B:B,0),MATCH("Flow",'Input - companies list'!$1:$1,0 ))</f>
        <v>3.7575230938107098E-4</v>
      </c>
      <c r="K328">
        <f>INDEX('Input - companies list'!$1:$10000,MATCH(B328,'Input - companies list'!B:B,0),MATCH("Inter-Cluster Connectivity",'Input - companies list'!$1:$1,0 ))</f>
        <v>0</v>
      </c>
      <c r="L328" s="11">
        <f t="shared" si="41"/>
        <v>0</v>
      </c>
      <c r="M328" s="11">
        <f t="shared" si="42"/>
        <v>0</v>
      </c>
      <c r="N328" s="11">
        <f t="shared" ca="1" si="43"/>
        <v>0</v>
      </c>
      <c r="O328" s="11">
        <f t="shared" si="44"/>
        <v>0</v>
      </c>
      <c r="P328" s="11">
        <f t="shared" si="45"/>
        <v>0.97</v>
      </c>
      <c r="Q328" s="11">
        <f t="shared" si="46"/>
        <v>0</v>
      </c>
      <c r="R328" s="11">
        <f t="shared" ca="1" si="47"/>
        <v>9.7000000000000003E-2</v>
      </c>
    </row>
    <row r="329" spans="1:18" x14ac:dyDescent="0.2">
      <c r="A329" s="14">
        <f t="shared" ca="1" si="40"/>
        <v>257</v>
      </c>
      <c r="B329" t="s">
        <v>2623</v>
      </c>
      <c r="C329" t="str">
        <f>VLOOKUP(B329,'Input - companies list'!B:L,2,FALSE)</f>
        <v>Fabrika reznog alata a.d.</v>
      </c>
      <c r="D329" t="str">
        <f>VLOOKUP(B329,'Input - companies list'!B:L,11,FALSE)</f>
        <v xml:space="preserve">Bearing, Gears, Componentry </v>
      </c>
      <c r="E329" t="str">
        <f>VLOOKUP(B329,'Input - companies list'!B:E,4,FALSE)</f>
        <v>Fabrika Reznog Alata a.d. manufactures tools for various sorts of treatment of metalic and non metalic materials, woods, papers, and minerals. The companyÂ’s products include hole drilling and finishing, milling, internal and external thread forming, gear and carbide tipped cutting, checking instrument, forming, and special tools, as well as accessories, devices, and machines. It offers special machines for tool production, devices and tooling for machine tools, machine parts drive and transmission units, and sub-assemblies and assemblies for machine manufacturers, packaging machines, and graphic industry machines. The companyÂ’s products are used in metal, automotive, aircraft, machine building, wood, mining, and special-purpose industry. Its products are sold in Germany, the United States, Italy, Iran, Hungary, Russia, the Czech Republic, Japan, France, Australia, Canada, Belgium, Holland, Greece, and Turkey markets. Fabrika Reznog Alata a.d. was founded in 1953 and is based in Cacak, Serbia.</v>
      </c>
      <c r="F329" s="1">
        <f>SUMIFS('Input - target event report'!H:H,'Input - target event report'!B:B,B329,'Input - target event report'!D:D, "Private Investment")</f>
        <v>0</v>
      </c>
      <c r="G329" s="6" t="str">
        <f>IF(I329&lt;2, "N/A", (_xlfn.MAXIFS('Input - target event report'!E:E,'Input - target event report'!B:B,B:B,'Input - target event report'!D:D,"Private Investment")-_xlfn.MINIFS('Input - target event report'!E:E,'Input - target event report'!B:B,B:B,'Input - target event report'!D:D,"Private Investment"))/(I329-1))</f>
        <v>N/A</v>
      </c>
      <c r="H329" s="5" t="str">
        <f ca="1">IF(_xlfn.MAXIFS('Input - target event report'!E:E,'Input - target event report'!B:B,B:B,'Input - target event report'!D:D,"Private Investment") = 0, "N/A", TODAY() - _xlfn.MAXIFS('Input - target event report'!E:E,'Input - target event report'!B:B,B:B,'Input - target event report'!D:D,"Private Investment"))</f>
        <v>N/A</v>
      </c>
      <c r="I329" s="6">
        <f>COUNTIFS('Input - target event report'!B:B,B329,'Input - target event report'!D:D, "Private Investment")</f>
        <v>0</v>
      </c>
      <c r="J329">
        <f>INDEX('Input - companies list'!$1:$10000,MATCH(B329,'Input - companies list'!B:B,0),MATCH("Flow",'Input - companies list'!$1:$1,0 ))</f>
        <v>3.7309142532830598E-4</v>
      </c>
      <c r="K329">
        <f>INDEX('Input - companies list'!$1:$10000,MATCH(B329,'Input - companies list'!B:B,0),MATCH("Inter-Cluster Connectivity",'Input - companies list'!$1:$1,0 ))</f>
        <v>0</v>
      </c>
      <c r="L329" s="11">
        <f t="shared" si="41"/>
        <v>0</v>
      </c>
      <c r="M329" s="11">
        <f t="shared" si="42"/>
        <v>0</v>
      </c>
      <c r="N329" s="11">
        <f t="shared" ca="1" si="43"/>
        <v>0</v>
      </c>
      <c r="O329" s="11">
        <f t="shared" si="44"/>
        <v>0</v>
      </c>
      <c r="P329" s="11">
        <f t="shared" si="45"/>
        <v>0.97299999999999998</v>
      </c>
      <c r="Q329" s="11">
        <f t="shared" si="46"/>
        <v>0</v>
      </c>
      <c r="R329" s="11">
        <f t="shared" ca="1" si="47"/>
        <v>9.7299999999999998E-2</v>
      </c>
    </row>
    <row r="330" spans="1:18" x14ac:dyDescent="0.2">
      <c r="A330" s="14">
        <f t="shared" ca="1" si="40"/>
        <v>256</v>
      </c>
      <c r="B330" t="s">
        <v>4641</v>
      </c>
      <c r="C330" t="str">
        <f>VLOOKUP(B330,'Input - companies list'!B:L,2,FALSE)</f>
        <v>Joint Stock Company Silur</v>
      </c>
      <c r="D330" t="str">
        <f>VLOOKUP(B330,'Input - companies list'!B:L,11,FALSE)</f>
        <v xml:space="preserve">Bearing, Gears, Componentry </v>
      </c>
      <c r="E330" t="str">
        <f>VLOOKUP(B330,'Input - companies list'!B:E,4,FALSE)</f>
        <v>Joint Stock Company Silur manufactures steel ropes and wires for various applications in coal and metal mining, aircraft and shipbuilding, mechanical engineering, building, precision instrument, and atomic power engineering industries. It offers reinforcing strands, steel mesh, wire fibers, construction nails, and other metal products, as well as provides steel cords for motor-car tires. The company was founded in 1949 and is based in Khartsyzsk, Ukraine.</v>
      </c>
      <c r="F330" s="1">
        <f>SUMIFS('Input - target event report'!H:H,'Input - target event report'!B:B,B330,'Input - target event report'!D:D, "Private Investment")</f>
        <v>0</v>
      </c>
      <c r="G330" s="6" t="str">
        <f>IF(I330&lt;2, "N/A", (_xlfn.MAXIFS('Input - target event report'!E:E,'Input - target event report'!B:B,B:B,'Input - target event report'!D:D,"Private Investment")-_xlfn.MINIFS('Input - target event report'!E:E,'Input - target event report'!B:B,B:B,'Input - target event report'!D:D,"Private Investment"))/(I330-1))</f>
        <v>N/A</v>
      </c>
      <c r="H330" s="5" t="str">
        <f ca="1">IF(_xlfn.MAXIFS('Input - target event report'!E:E,'Input - target event report'!B:B,B:B,'Input - target event report'!D:D,"Private Investment") = 0, "N/A", TODAY() - _xlfn.MAXIFS('Input - target event report'!E:E,'Input - target event report'!B:B,B:B,'Input - target event report'!D:D,"Private Investment"))</f>
        <v>N/A</v>
      </c>
      <c r="I330" s="6">
        <f>COUNTIFS('Input - target event report'!B:B,B330,'Input - target event report'!D:D, "Private Investment")</f>
        <v>0</v>
      </c>
      <c r="J330">
        <f>INDEX('Input - companies list'!$1:$10000,MATCH(B330,'Input - companies list'!B:B,0),MATCH("Flow",'Input - companies list'!$1:$1,0 ))</f>
        <v>3.7285346363644302E-4</v>
      </c>
      <c r="K330">
        <f>INDEX('Input - companies list'!$1:$10000,MATCH(B330,'Input - companies list'!B:B,0),MATCH("Inter-Cluster Connectivity",'Input - companies list'!$1:$1,0 ))</f>
        <v>0</v>
      </c>
      <c r="L330" s="11">
        <f t="shared" si="41"/>
        <v>0</v>
      </c>
      <c r="M330" s="11">
        <f t="shared" si="42"/>
        <v>0</v>
      </c>
      <c r="N330" s="11">
        <f t="shared" ca="1" si="43"/>
        <v>0</v>
      </c>
      <c r="O330" s="11">
        <f t="shared" si="44"/>
        <v>0</v>
      </c>
      <c r="P330" s="11">
        <f t="shared" si="45"/>
        <v>0.97499999999999998</v>
      </c>
      <c r="Q330" s="11">
        <f t="shared" si="46"/>
        <v>0</v>
      </c>
      <c r="R330" s="11">
        <f t="shared" ca="1" si="47"/>
        <v>9.7500000000000003E-2</v>
      </c>
    </row>
    <row r="331" spans="1:18" x14ac:dyDescent="0.2">
      <c r="A331" s="14">
        <f t="shared" ca="1" si="40"/>
        <v>254</v>
      </c>
      <c r="B331" t="s">
        <v>3173</v>
      </c>
      <c r="C331" t="str">
        <f>VLOOKUP(B331,'Input - companies list'!B:L,2,FALSE)</f>
        <v>Applied Optical Systems, Inc.</v>
      </c>
      <c r="D331" t="str">
        <f>VLOOKUP(B331,'Input - companies list'!B:L,11,FALSE)</f>
        <v>Smart Grid, Fiber Networks</v>
      </c>
      <c r="E331" t="str">
        <f>VLOOKUP(B331,'Input - companies list'!B:E,4,FALSE)</f>
        <v>Applied Optical Systems, Inc. designs, develops, manufactures, and supplies fiber optic interconnect components, assemblies, and optical sub-systems for mobile and fixed, military, government, communications, energy, and industrial markets in the United States and internationally. It offers tactical fiber optic connector assemblies, custom simplex fiber optic assemblies, hermaphroditic fiber optic assemblies, and hybrid assemblies, as well as simplex, duplex, and multi-connector fiber optic assemblies; and connectors, such as tactical fiber optic connectors, tactical deployable connectors, inter-connect systems, and hermaphroditic fiber optic connectors. The company provides termini products; and military and commercial off-the-shelf ST products. Its products are used in various applications, such as access control systems, airports, auto and storage lots, bridges, CCTV video surveillance, commercial aerospace, distribution pipelines, electronic battlefield networks, facial recognition systems, freight handling facilities, government installations, HD broadcast systems, intrusion alarm systems, mining, mobile emergency telecommunications stations, mobile tactical shelters, nuclear facilities, perimeter intrusion monitoring and surveillance, prisons, public transit corridors, remote communications towers, steam turbine fiber optic sensing, utility substations, water treatment plants, and well completion. The company was founded in 2003 and is based in Plano, Texas. As of October 31, 2009, Applied Optical Systems, Inc. operates as a subsidiary of Optical Cable Corp.</v>
      </c>
      <c r="F331" s="1">
        <f>SUMIFS('Input - target event report'!H:H,'Input - target event report'!B:B,B331,'Input - target event report'!D:D, "Private Investment")</f>
        <v>0</v>
      </c>
      <c r="G331" s="6" t="str">
        <f>IF(I331&lt;2, "N/A", (_xlfn.MAXIFS('Input - target event report'!E:E,'Input - target event report'!B:B,B:B,'Input - target event report'!D:D,"Private Investment")-_xlfn.MINIFS('Input - target event report'!E:E,'Input - target event report'!B:B,B:B,'Input - target event report'!D:D,"Private Investment"))/(I331-1))</f>
        <v>N/A</v>
      </c>
      <c r="H331" s="5" t="str">
        <f ca="1">IF(_xlfn.MAXIFS('Input - target event report'!E:E,'Input - target event report'!B:B,B:B,'Input - target event report'!D:D,"Private Investment") = 0, "N/A", TODAY() - _xlfn.MAXIFS('Input - target event report'!E:E,'Input - target event report'!B:B,B:B,'Input - target event report'!D:D,"Private Investment"))</f>
        <v>N/A</v>
      </c>
      <c r="I331" s="6">
        <f>COUNTIFS('Input - target event report'!B:B,B331,'Input - target event report'!D:D, "Private Investment")</f>
        <v>0</v>
      </c>
      <c r="J331">
        <f>INDEX('Input - companies list'!$1:$10000,MATCH(B331,'Input - companies list'!B:B,0),MATCH("Flow",'Input - companies list'!$1:$1,0 ))</f>
        <v>1.7238553938190399E-3</v>
      </c>
      <c r="K331">
        <f>INDEX('Input - companies list'!$1:$10000,MATCH(B331,'Input - companies list'!B:B,0),MATCH("Inter-Cluster Connectivity",'Input - companies list'!$1:$1,0 ))</f>
        <v>0.125</v>
      </c>
      <c r="L331" s="11">
        <f t="shared" si="41"/>
        <v>0</v>
      </c>
      <c r="M331" s="11">
        <f t="shared" si="42"/>
        <v>0</v>
      </c>
      <c r="N331" s="11">
        <f t="shared" ca="1" si="43"/>
        <v>0</v>
      </c>
      <c r="O331" s="11">
        <f t="shared" si="44"/>
        <v>0</v>
      </c>
      <c r="P331" s="11">
        <f t="shared" si="45"/>
        <v>0.31699999999999995</v>
      </c>
      <c r="Q331" s="11">
        <f t="shared" si="46"/>
        <v>0.66100000000000003</v>
      </c>
      <c r="R331" s="11">
        <f t="shared" ca="1" si="47"/>
        <v>9.7799999999999998E-2</v>
      </c>
    </row>
    <row r="332" spans="1:18" x14ac:dyDescent="0.2">
      <c r="A332" s="14">
        <f t="shared" ca="1" si="40"/>
        <v>254</v>
      </c>
      <c r="B332" t="s">
        <v>4055</v>
      </c>
      <c r="C332" t="str">
        <f>VLOOKUP(B332,'Input - companies list'!B:L,2,FALSE)</f>
        <v>3M New Zealand Limited</v>
      </c>
      <c r="D332" t="str">
        <f>VLOOKUP(B332,'Input - companies list'!B:L,11,FALSE)</f>
        <v>RFID, Cables, Asset Tracking</v>
      </c>
      <c r="E332" t="str">
        <f>VLOOKUP(B332,'Input - companies list'!B:E,4,FALSE)</f>
        <v>3M New Zealand Limited is a diversified technology company that provides a range of products for automotive, commercial solutions, communications, design and construction, electronics, energy, health care, manufacturing, mining, oil and gas, safety, and transportation markets. It offers chemicals and advanced materials, electronics materials, tapes and adhesives, locating and marking supplies, home office and school solutions, and wires and cables; and casting and splinting, patient monitoring, personal protective, orthodontic, securement and immobilization-dressing securement, skin and wound care, sterilization and monitoring, vascular access, and surgical solutions. The company also provides hand hygiene, home care and cleaning, home improvement, and personal health care and safety products for the consumer market. 3M New Zealand Limited was formerly known as Paper Marketing New Zealand Limited and changed its name to 3M New Zealand Limited on October 10, 1973. The company was incorporated in 1925 and is headquartered in Auckland, New Zealand. 3M New Zealand Limited operates as a subsidiary of 3M Innovative Properties Company.</v>
      </c>
      <c r="F332" s="1">
        <f>SUMIFS('Input - target event report'!H:H,'Input - target event report'!B:B,B332,'Input - target event report'!D:D, "Private Investment")</f>
        <v>0</v>
      </c>
      <c r="G332" s="6" t="str">
        <f>IF(I332&lt;2, "N/A", (_xlfn.MAXIFS('Input - target event report'!E:E,'Input - target event report'!B:B,B:B,'Input - target event report'!D:D,"Private Investment")-_xlfn.MINIFS('Input - target event report'!E:E,'Input - target event report'!B:B,B:B,'Input - target event report'!D:D,"Private Investment"))/(I332-1))</f>
        <v>N/A</v>
      </c>
      <c r="H332" s="5" t="str">
        <f ca="1">IF(_xlfn.MAXIFS('Input - target event report'!E:E,'Input - target event report'!B:B,B:B,'Input - target event report'!D:D,"Private Investment") = 0, "N/A", TODAY() - _xlfn.MAXIFS('Input - target event report'!E:E,'Input - target event report'!B:B,B:B,'Input - target event report'!D:D,"Private Investment"))</f>
        <v>N/A</v>
      </c>
      <c r="I332" s="6">
        <f>COUNTIFS('Input - target event report'!B:B,B332,'Input - target event report'!D:D, "Private Investment")</f>
        <v>0</v>
      </c>
      <c r="J332">
        <f>INDEX('Input - companies list'!$1:$10000,MATCH(B332,'Input - companies list'!B:B,0),MATCH("Flow",'Input - companies list'!$1:$1,0 ))</f>
        <v>3.7162917926726E-4</v>
      </c>
      <c r="K332">
        <f>INDEX('Input - companies list'!$1:$10000,MATCH(B332,'Input - companies list'!B:B,0),MATCH("Inter-Cluster Connectivity",'Input - companies list'!$1:$1,0 ))</f>
        <v>0</v>
      </c>
      <c r="L332" s="11">
        <f t="shared" si="41"/>
        <v>0</v>
      </c>
      <c r="M332" s="11">
        <f t="shared" si="42"/>
        <v>0</v>
      </c>
      <c r="N332" s="11">
        <f t="shared" ca="1" si="43"/>
        <v>0</v>
      </c>
      <c r="O332" s="11">
        <f t="shared" si="44"/>
        <v>0</v>
      </c>
      <c r="P332" s="11">
        <f t="shared" si="45"/>
        <v>0.97799999999999998</v>
      </c>
      <c r="Q332" s="11">
        <f t="shared" si="46"/>
        <v>0</v>
      </c>
      <c r="R332" s="11">
        <f t="shared" ca="1" si="47"/>
        <v>9.7799999999999998E-2</v>
      </c>
    </row>
    <row r="333" spans="1:18" x14ac:dyDescent="0.2">
      <c r="A333" s="14">
        <f t="shared" ca="1" si="40"/>
        <v>253</v>
      </c>
      <c r="B333" t="s">
        <v>39</v>
      </c>
      <c r="C333" t="str">
        <f>VLOOKUP(B333,'Input - companies list'!B:L,2,FALSE)</f>
        <v>u-blox Espoo Oy</v>
      </c>
      <c r="D333" t="str">
        <f>VLOOKUP(B333,'Input - companies list'!B:L,11,FALSE)</f>
        <v>Remote Monitoring</v>
      </c>
      <c r="E333" t="str">
        <f>VLOOKUP(B333,'Input - companies list'!B:E,4,FALSE)</f>
        <v>u-blox Espoo Oy develops GPS receivers for mobile phones, vehicle navigation devices, sports instruments, and handheld computers. Its products include OEM GPS receiver modules; OEM boards; development tools; and iSuite 3 SDK, a software development kit for GPS applications. The company also provides consultation, design, and implementation services in areas, such as electronics design, RF design, manufacturing, and software development. The company provides its products for use in applications, such as cars, trucks and buses, inland waterways, personal outdoor recreation, and integrated personal navigation and communication; timing, space, scientific applications, oil and gas, vehicle control and robotics, construction and civil engineering, GIS and mapping, fleet market, asset management, precision agriculture, fisheries and EEZ, environmental, and mining; and air, rail, maritime, ambulance, police/fire, search and rescue, personal protection, secured data, and traffic surveillance. It serves user segments, such as consumer market, professional market, and safety of life. The company offers its products through a network of distributors worldwide. u-blox Espoo Oy was formerly known as Fastrax Oy. As a result of the acquisition of Fastrax Oy by u-blox Holding AG, Fastrax OyÂ’s name was changed. The company was founded in 1999 and is based in Espoo, Finland. As of October 29, 2012, u-blox Espoo Oy operates as a subsidiary of u-blox Holding AG.</v>
      </c>
      <c r="F333" s="1">
        <f>SUMIFS('Input - target event report'!H:H,'Input - target event report'!B:B,B333,'Input - target event report'!D:D, "Private Investment")</f>
        <v>0</v>
      </c>
      <c r="G333" s="6" t="str">
        <f>IF(I333&lt;2, "N/A", (_xlfn.MAXIFS('Input - target event report'!E:E,'Input - target event report'!B:B,B:B,'Input - target event report'!D:D,"Private Investment")-_xlfn.MINIFS('Input - target event report'!E:E,'Input - target event report'!B:B,B:B,'Input - target event report'!D:D,"Private Investment"))/(I333-1))</f>
        <v>N/A</v>
      </c>
      <c r="H333" s="5" t="str">
        <f ca="1">IF(_xlfn.MAXIFS('Input - target event report'!E:E,'Input - target event report'!B:B,B:B,'Input - target event report'!D:D,"Private Investment") = 0, "N/A", TODAY() - _xlfn.MAXIFS('Input - target event report'!E:E,'Input - target event report'!B:B,B:B,'Input - target event report'!D:D,"Private Investment"))</f>
        <v>N/A</v>
      </c>
      <c r="I333" s="6">
        <f>COUNTIFS('Input - target event report'!B:B,B333,'Input - target event report'!D:D, "Private Investment")</f>
        <v>0</v>
      </c>
      <c r="J333">
        <f>INDEX('Input - companies list'!$1:$10000,MATCH(B333,'Input - companies list'!B:B,0),MATCH("Flow",'Input - companies list'!$1:$1,0 ))</f>
        <v>3.6856958983947703E-4</v>
      </c>
      <c r="K333">
        <f>INDEX('Input - companies list'!$1:$10000,MATCH(B333,'Input - companies list'!B:B,0),MATCH("Inter-Cluster Connectivity",'Input - companies list'!$1:$1,0 ))</f>
        <v>0</v>
      </c>
      <c r="L333" s="11">
        <f t="shared" si="41"/>
        <v>0</v>
      </c>
      <c r="M333" s="11">
        <f t="shared" si="42"/>
        <v>0</v>
      </c>
      <c r="N333" s="11">
        <f t="shared" ca="1" si="43"/>
        <v>0</v>
      </c>
      <c r="O333" s="11">
        <f t="shared" si="44"/>
        <v>0</v>
      </c>
      <c r="P333" s="11">
        <f t="shared" si="45"/>
        <v>0.98199999999999998</v>
      </c>
      <c r="Q333" s="11">
        <f t="shared" si="46"/>
        <v>0</v>
      </c>
      <c r="R333" s="11">
        <f t="shared" ca="1" si="47"/>
        <v>9.820000000000001E-2</v>
      </c>
    </row>
    <row r="334" spans="1:18" x14ac:dyDescent="0.2">
      <c r="A334" s="14">
        <f t="shared" ca="1" si="40"/>
        <v>252</v>
      </c>
      <c r="B334" t="s">
        <v>3774</v>
      </c>
      <c r="C334" t="str">
        <f>VLOOKUP(B334,'Input - companies list'!B:L,2,FALSE)</f>
        <v>Practice Care Maintenance Services Ltd</v>
      </c>
      <c r="D334" t="str">
        <f>VLOOKUP(B334,'Input - companies list'!B:L,11,FALSE)</f>
        <v>Remote Monitoring</v>
      </c>
      <c r="E334" t="str">
        <f>VLOOKUP(B334,'Input - companies list'!B:E,4,FALSE)</f>
        <v>Practice Care Maintenance Services Ltd., doing business PCMS Engineering Ltd., provides maintenance solutions for rail, nuclear, mining, and shipping industries. The company offers sensors, CSI products, fluke thermal cameras, remote condition monitoring, oil analysis, machine monitoring, mini vibration analysis training rigs, and ultrasonics, as well as laser calibration, alignment, and measurement systems. It also provides a range of services, including condition assessment of components and systems; asset management; vibration and lubrication analysis; energy loss surveys; onsite or remote condition monitoring; oil sample management; reliability improvement programs; strategic maintenance reviews; work management programs; and training and certification services. The company was founded in 2003 and is based in Rotherham, United Kingdom.</v>
      </c>
      <c r="F334" s="1">
        <f>SUMIFS('Input - target event report'!H:H,'Input - target event report'!B:B,B334,'Input - target event report'!D:D, "Private Investment")</f>
        <v>0</v>
      </c>
      <c r="G334" s="6" t="str">
        <f>IF(I334&lt;2, "N/A", (_xlfn.MAXIFS('Input - target event report'!E:E,'Input - target event report'!B:B,B:B,'Input - target event report'!D:D,"Private Investment")-_xlfn.MINIFS('Input - target event report'!E:E,'Input - target event report'!B:B,B:B,'Input - target event report'!D:D,"Private Investment"))/(I334-1))</f>
        <v>N/A</v>
      </c>
      <c r="H334" s="5" t="str">
        <f ca="1">IF(_xlfn.MAXIFS('Input - target event report'!E:E,'Input - target event report'!B:B,B:B,'Input - target event report'!D:D,"Private Investment") = 0, "N/A", TODAY() - _xlfn.MAXIFS('Input - target event report'!E:E,'Input - target event report'!B:B,B:B,'Input - target event report'!D:D,"Private Investment"))</f>
        <v>N/A</v>
      </c>
      <c r="I334" s="6">
        <f>COUNTIFS('Input - target event report'!B:B,B334,'Input - target event report'!D:D, "Private Investment")</f>
        <v>0</v>
      </c>
      <c r="J334">
        <f>INDEX('Input - companies list'!$1:$10000,MATCH(B334,'Input - companies list'!B:B,0),MATCH("Flow",'Input - companies list'!$1:$1,0 ))</f>
        <v>3.6546072971308099E-4</v>
      </c>
      <c r="K334">
        <f>INDEX('Input - companies list'!$1:$10000,MATCH(B334,'Input - companies list'!B:B,0),MATCH("Inter-Cluster Connectivity",'Input - companies list'!$1:$1,0 ))</f>
        <v>0</v>
      </c>
      <c r="L334" s="11">
        <f t="shared" si="41"/>
        <v>0</v>
      </c>
      <c r="M334" s="11">
        <f t="shared" si="42"/>
        <v>0</v>
      </c>
      <c r="N334" s="11">
        <f t="shared" ca="1" si="43"/>
        <v>0</v>
      </c>
      <c r="O334" s="11">
        <f t="shared" si="44"/>
        <v>0</v>
      </c>
      <c r="P334" s="11">
        <f t="shared" si="45"/>
        <v>0.98499999999999999</v>
      </c>
      <c r="Q334" s="11">
        <f t="shared" si="46"/>
        <v>0</v>
      </c>
      <c r="R334" s="11">
        <f t="shared" ca="1" si="47"/>
        <v>9.8500000000000004E-2</v>
      </c>
    </row>
    <row r="335" spans="1:18" x14ac:dyDescent="0.2">
      <c r="A335" s="14">
        <f t="shared" ca="1" si="40"/>
        <v>251</v>
      </c>
      <c r="B335" t="s">
        <v>2669</v>
      </c>
      <c r="C335" t="str">
        <f>VLOOKUP(B335,'Input - companies list'!B:L,2,FALSE)</f>
        <v>Reutech Ltd.</v>
      </c>
      <c r="D335" t="str">
        <f>VLOOKUP(B335,'Input - companies list'!B:L,11,FALSE)</f>
        <v>Remote Monitoring</v>
      </c>
      <c r="E335" t="str">
        <f>VLOOKUP(B335,'Input - companies list'!B:E,4,FALSE)</f>
        <v>Reutech Ltd. operates as an original equipment manufacturer of radar systems and subsystems for the ground and naval environments. It offers 2D and 3D surveillance radar systems, tracking sensors for fire control, movement and surveying sensors for open-cast mining, electronic fuses for aircraft and ordnance/aircraft bombs, and pre-fragmented aircraft bombs for NATO and non-NATO aircrafts. The company also provides radars for homeland security; ground tactical communication solutions, and air to air and ground to air communication solutions; artillery, mortar, and rocket fuses; and telecommunications integration and logistic support, as well as engineering services for landward defense applications. It designs and manufactures electronic time, point detonating, and proximity fuses; civil systems; and time and attendance, access control, RFID, and geo-technical monitoring and surveying systems, as well as laser scanning systems for mining, agricultural, industrial, and corporate sectors. In addition, the company provides VHF and UHF two way communications systems, sea rogue remotely operated weapon systems, and software controlled architecture, as well as sea, land, and air based platforms. It serves naval, mining, landward defense, industrial, and air sectors in South Africa and internationally. The company is based in Alberton, South Africa. Reutech Ltd. operates as a subsidiary of Reunert Limited.</v>
      </c>
      <c r="F335" s="1">
        <f>SUMIFS('Input - target event report'!H:H,'Input - target event report'!B:B,B335,'Input - target event report'!D:D, "Private Investment")</f>
        <v>0</v>
      </c>
      <c r="G335" s="6" t="str">
        <f>IF(I335&lt;2, "N/A", (_xlfn.MAXIFS('Input - target event report'!E:E,'Input - target event report'!B:B,B:B,'Input - target event report'!D:D,"Private Investment")-_xlfn.MINIFS('Input - target event report'!E:E,'Input - target event report'!B:B,B:B,'Input - target event report'!D:D,"Private Investment"))/(I335-1))</f>
        <v>N/A</v>
      </c>
      <c r="H335" s="5" t="str">
        <f ca="1">IF(_xlfn.MAXIFS('Input - target event report'!E:E,'Input - target event report'!B:B,B:B,'Input - target event report'!D:D,"Private Investment") = 0, "N/A", TODAY() - _xlfn.MAXIFS('Input - target event report'!E:E,'Input - target event report'!B:B,B:B,'Input - target event report'!D:D,"Private Investment"))</f>
        <v>N/A</v>
      </c>
      <c r="I335" s="6">
        <f>COUNTIFS('Input - target event report'!B:B,B335,'Input - target event report'!D:D, "Private Investment")</f>
        <v>0</v>
      </c>
      <c r="J335">
        <f>INDEX('Input - companies list'!$1:$10000,MATCH(B335,'Input - companies list'!B:B,0),MATCH("Flow",'Input - companies list'!$1:$1,0 ))</f>
        <v>3.6532494501363802E-4</v>
      </c>
      <c r="K335">
        <f>INDEX('Input - companies list'!$1:$10000,MATCH(B335,'Input - companies list'!B:B,0),MATCH("Inter-Cluster Connectivity",'Input - companies list'!$1:$1,0 ))</f>
        <v>0</v>
      </c>
      <c r="L335" s="11">
        <f t="shared" si="41"/>
        <v>0</v>
      </c>
      <c r="M335" s="11">
        <f t="shared" si="42"/>
        <v>0</v>
      </c>
      <c r="N335" s="11">
        <f t="shared" ca="1" si="43"/>
        <v>0</v>
      </c>
      <c r="O335" s="11">
        <f t="shared" si="44"/>
        <v>0</v>
      </c>
      <c r="P335" s="11">
        <f t="shared" si="45"/>
        <v>0.98699999999999999</v>
      </c>
      <c r="Q335" s="11">
        <f t="shared" si="46"/>
        <v>0</v>
      </c>
      <c r="R335" s="11">
        <f t="shared" ca="1" si="47"/>
        <v>9.870000000000001E-2</v>
      </c>
    </row>
    <row r="336" spans="1:18" x14ac:dyDescent="0.2">
      <c r="A336" s="14">
        <f t="shared" ca="1" si="40"/>
        <v>250</v>
      </c>
      <c r="B336" t="s">
        <v>1354</v>
      </c>
      <c r="C336" t="str">
        <f>VLOOKUP(B336,'Input - companies list'!B:L,2,FALSE)</f>
        <v>EnergyFlow Consulting Company LLC</v>
      </c>
      <c r="D336" t="str">
        <f>VLOOKUP(B336,'Input - companies list'!B:L,11,FALSE)</f>
        <v xml:space="preserve">Bearing, Gears, Componentry </v>
      </c>
      <c r="E336" t="str">
        <f>VLOOKUP(B336,'Input - companies list'!B:E,4,FALSE)</f>
        <v>EnergyFlow Consulting Company LLC provides software and hardware tools, and consulting services for energy producing and consuming industry sectors. It offers feasibility and impact studies, project development consultancy, value engineering, designs, project management, testing and commissioning, performance assessments and benchmarking, condition assessment, remote condition monitoring, field repair, spare part optimization, predictive maintenance consultancy, rehabilitation/replacement analysis, organization alignment assessments, and staff training services. The company also resells NEPLAN, a software suite that provides planning, optimization, and simulation tools for transmission, distribution, generation, and industrial networks. In addition, it offers consultancy services, such as IPP project development, power interconnection projects, Scada/EMS systems, business strategy development, and review, organizational alignment; engineering analysis and design services, including technical assessment, design and control tuning, and project economic evaluations; and asset management services, which include assessments, asset management plans, and implementation consulting. Further, EnergyFlow Consulting Company provides field services to assess and diagnose the condition of electrical, mechanical, and automation assets; partial discharge measurements; remote condition monitoring; testing and commissioning of electrical and automation systems; and failure analysis. It serves oil and gas, chemical, and mining and metals companies; power and water utilities; and heavy industries. The company was founded in 2009 and is based in Amman, Jordan. As of October 20, 2011, EnergyFlow Consulting Company LLC operates as a subsidiary of Petra Solar, Inc.</v>
      </c>
      <c r="F336" s="1">
        <f>SUMIFS('Input - target event report'!H:H,'Input - target event report'!B:B,B336,'Input - target event report'!D:D, "Private Investment")</f>
        <v>0</v>
      </c>
      <c r="G336" s="6" t="str">
        <f>IF(I336&lt;2, "N/A", (_xlfn.MAXIFS('Input - target event report'!E:E,'Input - target event report'!B:B,B:B,'Input - target event report'!D:D,"Private Investment")-_xlfn.MINIFS('Input - target event report'!E:E,'Input - target event report'!B:B,B:B,'Input - target event report'!D:D,"Private Investment"))/(I336-1))</f>
        <v>N/A</v>
      </c>
      <c r="H336" s="5" t="str">
        <f ca="1">IF(_xlfn.MAXIFS('Input - target event report'!E:E,'Input - target event report'!B:B,B:B,'Input - target event report'!D:D,"Private Investment") = 0, "N/A", TODAY() - _xlfn.MAXIFS('Input - target event report'!E:E,'Input - target event report'!B:B,B:B,'Input - target event report'!D:D,"Private Investment"))</f>
        <v>N/A</v>
      </c>
      <c r="I336" s="6">
        <f>COUNTIFS('Input - target event report'!B:B,B336,'Input - target event report'!D:D, "Private Investment")</f>
        <v>0</v>
      </c>
      <c r="J336">
        <f>INDEX('Input - companies list'!$1:$10000,MATCH(B336,'Input - companies list'!B:B,0),MATCH("Flow",'Input - companies list'!$1:$1,0 ))</f>
        <v>3.5970614614452498E-4</v>
      </c>
      <c r="K336">
        <f>INDEX('Input - companies list'!$1:$10000,MATCH(B336,'Input - companies list'!B:B,0),MATCH("Inter-Cluster Connectivity",'Input - companies list'!$1:$1,0 ))</f>
        <v>0</v>
      </c>
      <c r="L336" s="11">
        <f t="shared" si="41"/>
        <v>0</v>
      </c>
      <c r="M336" s="11">
        <f t="shared" si="42"/>
        <v>0</v>
      </c>
      <c r="N336" s="11">
        <f t="shared" ca="1" si="43"/>
        <v>0</v>
      </c>
      <c r="O336" s="11">
        <f t="shared" si="44"/>
        <v>0</v>
      </c>
      <c r="P336" s="11">
        <f t="shared" si="45"/>
        <v>0.99399999999999999</v>
      </c>
      <c r="Q336" s="11">
        <f t="shared" si="46"/>
        <v>0</v>
      </c>
      <c r="R336" s="11">
        <f t="shared" ca="1" si="47"/>
        <v>9.9400000000000002E-2</v>
      </c>
    </row>
    <row r="337" spans="1:18" x14ac:dyDescent="0.2">
      <c r="A337" s="14">
        <f t="shared" ca="1" si="40"/>
        <v>249</v>
      </c>
      <c r="B337" t="s">
        <v>1484</v>
      </c>
      <c r="C337" t="str">
        <f>VLOOKUP(B337,'Input - companies list'!B:L,2,FALSE)</f>
        <v>RTD Embedded Technologies, Inc.</v>
      </c>
      <c r="D337" t="str">
        <f>VLOOKUP(B337,'Input - companies list'!B:L,11,FALSE)</f>
        <v>Geological Surveying, Remote Sensing</v>
      </c>
      <c r="E337" t="str">
        <f>VLOOKUP(B337,'Input - companies list'!B:E,4,FALSE)</f>
        <v>RTD Embedded Technologies, Inc. engages in the research, design, and manufacture of computer boards and systems for the commercial, industrial, military, and aerospace markets. It offers single board CPUs; DSP modules, such as coprocessors, accelerators, and DSP platform bus products; power modules, which include power supplies and battery backup UPS products; analog I/O modules; digital I/O modules; peripheral modules, such as data modems, GPS satellite receivers, mass storage modules, dual port memory products, bridge modules, cellular/telematics, GSM/GPRS and GPS products, and GSM-R/GPRS and GPS products. The company also provides network modules, which include serial interfaces, Ethernet, wireless LANs, USB controllers, and firewires; video modules, including video controller modules, frame grabbers, and MPEG compression products; motion controllers; other products, which include PCI slot boards; systems; software and drivers; accessories, such as PC/104 spacer boards, terminal boards, development kits, backplanes/platforms, cables, front-end boards, and hardware. It offers its products for use in industrial, educational, and government applications, such as lunar impact and crater observation, vehicle event data recording, space telescope positioning, geological surveying, small arms detection and localization, beyond-line-of-sight communications, aerial surveillance and threat detection, radar control, aerospace tracking systems, locomotives, unmanned vehicles, mining and exploration, torpedo defense, vehicle performance monitoring, border security, precision steel bending, aircraft navigation, smart power grid, rockets, electromagnetic aircraft launch, antenna beam steering, mesospheric research, commercial boat sonar, star tracking, paper mills, aircraft-ground communications, jet engine monitoring and control, and rainfall radiometry. The company was incorporated in 1985 and is headquartered in State College, Pennsylvania.</v>
      </c>
      <c r="F337" s="1">
        <f>SUMIFS('Input - target event report'!H:H,'Input - target event report'!B:B,B337,'Input - target event report'!D:D, "Private Investment")</f>
        <v>0</v>
      </c>
      <c r="G337" s="6" t="str">
        <f>IF(I337&lt;2, "N/A", (_xlfn.MAXIFS('Input - target event report'!E:E,'Input - target event report'!B:B,B:B,'Input - target event report'!D:D,"Private Investment")-_xlfn.MINIFS('Input - target event report'!E:E,'Input - target event report'!B:B,B:B,'Input - target event report'!D:D,"Private Investment"))/(I337-1))</f>
        <v>N/A</v>
      </c>
      <c r="H337" s="5" t="str">
        <f ca="1">IF(_xlfn.MAXIFS('Input - target event report'!E:E,'Input - target event report'!B:B,B:B,'Input - target event report'!D:D,"Private Investment") = 0, "N/A", TODAY() - _xlfn.MAXIFS('Input - target event report'!E:E,'Input - target event report'!B:B,B:B,'Input - target event report'!D:D,"Private Investment"))</f>
        <v>N/A</v>
      </c>
      <c r="I337" s="6">
        <f>COUNTIFS('Input - target event report'!B:B,B337,'Input - target event report'!D:D, "Private Investment")</f>
        <v>0</v>
      </c>
      <c r="J337">
        <f>INDEX('Input - companies list'!$1:$10000,MATCH(B337,'Input - companies list'!B:B,0),MATCH("Flow",'Input - companies list'!$1:$1,0 ))</f>
        <v>3.5258082727782699E-4</v>
      </c>
      <c r="K337">
        <f>INDEX('Input - companies list'!$1:$10000,MATCH(B337,'Input - companies list'!B:B,0),MATCH("Inter-Cluster Connectivity",'Input - companies list'!$1:$1,0 ))</f>
        <v>0</v>
      </c>
      <c r="L337" s="11">
        <f t="shared" si="41"/>
        <v>0</v>
      </c>
      <c r="M337" s="11">
        <f t="shared" si="42"/>
        <v>0</v>
      </c>
      <c r="N337" s="11">
        <f t="shared" ca="1" si="43"/>
        <v>0</v>
      </c>
      <c r="O337" s="11">
        <f t="shared" si="44"/>
        <v>0</v>
      </c>
      <c r="P337" s="11">
        <f t="shared" si="45"/>
        <v>0.995</v>
      </c>
      <c r="Q337" s="11">
        <f t="shared" si="46"/>
        <v>0</v>
      </c>
      <c r="R337" s="11">
        <f t="shared" ca="1" si="47"/>
        <v>9.9500000000000005E-2</v>
      </c>
    </row>
    <row r="338" spans="1:18" x14ac:dyDescent="0.2">
      <c r="A338" s="14">
        <f t="shared" ca="1" si="40"/>
        <v>248</v>
      </c>
      <c r="B338" t="s">
        <v>2911</v>
      </c>
      <c r="C338" t="str">
        <f>VLOOKUP(B338,'Input - companies list'!B:L,2,FALSE)</f>
        <v>Shenzhen Smartdrone UAV Co., Ltd.</v>
      </c>
      <c r="D338" t="str">
        <f>VLOOKUP(B338,'Input - companies list'!B:L,11,FALSE)</f>
        <v>Aerial Surveying, Drones</v>
      </c>
      <c r="E338" t="str">
        <f>VLOOKUP(B338,'Input - companies list'!B:E,4,FALSE)</f>
        <v>Shenzhen Smartdrone UAV Co., Ltd. manufactures and sells flight control and UAV systems. It offers industrial grade multi rotor, industrial grade fixed wing, and consumption level multi rotor UAVs. The companyÂ’s products are used in ecological environment protection, aerial photography, geographical mapping, mineral resources exploration, disaster monitoring, traffic patrolling, power line patrolling, security monitoring, emergency and disaster reduction, and urban planning field applications. It sells its products through an online store. The company is headquartered in Shenzhen, China.</v>
      </c>
      <c r="F338" s="1">
        <f>SUMIFS('Input - target event report'!H:H,'Input - target event report'!B:B,B338,'Input - target event report'!D:D, "Private Investment")</f>
        <v>0</v>
      </c>
      <c r="G338" s="6" t="str">
        <f>IF(I338&lt;2, "N/A", (_xlfn.MAXIFS('Input - target event report'!E:E,'Input - target event report'!B:B,B:B,'Input - target event report'!D:D,"Private Investment")-_xlfn.MINIFS('Input - target event report'!E:E,'Input - target event report'!B:B,B:B,'Input - target event report'!D:D,"Private Investment"))/(I338-1))</f>
        <v>N/A</v>
      </c>
      <c r="H338" s="5" t="str">
        <f ca="1">IF(_xlfn.MAXIFS('Input - target event report'!E:E,'Input - target event report'!B:B,B:B,'Input - target event report'!D:D,"Private Investment") = 0, "N/A", TODAY() - _xlfn.MAXIFS('Input - target event report'!E:E,'Input - target event report'!B:B,B:B,'Input - target event report'!D:D,"Private Investment"))</f>
        <v>N/A</v>
      </c>
      <c r="I338" s="6">
        <f>COUNTIFS('Input - target event report'!B:B,B338,'Input - target event report'!D:D, "Private Investment")</f>
        <v>0</v>
      </c>
      <c r="J338">
        <f>INDEX('Input - companies list'!$1:$10000,MATCH(B338,'Input - companies list'!B:B,0),MATCH("Flow",'Input - companies list'!$1:$1,0 ))</f>
        <v>1.9726762852123199E-3</v>
      </c>
      <c r="K338">
        <f>INDEX('Input - companies list'!$1:$10000,MATCH(B338,'Input - companies list'!B:B,0),MATCH("Inter-Cluster Connectivity",'Input - companies list'!$1:$1,0 ))</f>
        <v>0.22222222222222199</v>
      </c>
      <c r="L338" s="11">
        <f t="shared" si="41"/>
        <v>0</v>
      </c>
      <c r="M338" s="11">
        <f t="shared" si="42"/>
        <v>0</v>
      </c>
      <c r="N338" s="11">
        <f t="shared" ca="1" si="43"/>
        <v>0</v>
      </c>
      <c r="O338" s="11">
        <f t="shared" si="44"/>
        <v>0</v>
      </c>
      <c r="P338" s="11">
        <f t="shared" si="45"/>
        <v>0.20799999999999996</v>
      </c>
      <c r="Q338" s="11">
        <f t="shared" si="46"/>
        <v>0.78800000000000003</v>
      </c>
      <c r="R338" s="11">
        <f t="shared" ca="1" si="47"/>
        <v>9.9600000000000008E-2</v>
      </c>
    </row>
    <row r="339" spans="1:18" x14ac:dyDescent="0.2">
      <c r="A339" s="14">
        <f t="shared" ca="1" si="40"/>
        <v>247</v>
      </c>
      <c r="B339" t="s">
        <v>1209</v>
      </c>
      <c r="C339" t="str">
        <f>VLOOKUP(B339,'Input - companies list'!B:L,2,FALSE)</f>
        <v>Victor Mining Industry Group Inc.</v>
      </c>
      <c r="D339" t="str">
        <f>VLOOKUP(B339,'Input - companies list'!B:L,11,FALSE)</f>
        <v>RFID, Cables, Asset Tracking</v>
      </c>
      <c r="E339" t="str">
        <f>VLOOKUP(B339,'Input - companies list'!B:E,4,FALSE)</f>
        <v>Victor Mining Industry Group, Inc. does not have significant operations. Previously, it was engaged in the manufacture and assembly of sensors and micro systems. The company, formerly known as Sensor System Solutions Inc., is based in Carson City, Nevada.</v>
      </c>
      <c r="F339" s="1">
        <f>SUMIFS('Input - target event report'!H:H,'Input - target event report'!B:B,B339,'Input - target event report'!D:D, "Private Investment")</f>
        <v>0</v>
      </c>
      <c r="G339" s="6" t="str">
        <f>IF(I339&lt;2, "N/A", (_xlfn.MAXIFS('Input - target event report'!E:E,'Input - target event report'!B:B,B:B,'Input - target event report'!D:D,"Private Investment")-_xlfn.MINIFS('Input - target event report'!E:E,'Input - target event report'!B:B,B:B,'Input - target event report'!D:D,"Private Investment"))/(I339-1))</f>
        <v>N/A</v>
      </c>
      <c r="H339" s="5" t="str">
        <f ca="1">IF(_xlfn.MAXIFS('Input - target event report'!E:E,'Input - target event report'!B:B,B:B,'Input - target event report'!D:D,"Private Investment") = 0, "N/A", TODAY() - _xlfn.MAXIFS('Input - target event report'!E:E,'Input - target event report'!B:B,B:B,'Input - target event report'!D:D,"Private Investment"))</f>
        <v>N/A</v>
      </c>
      <c r="I339" s="6">
        <f>COUNTIFS('Input - target event report'!B:B,B339,'Input - target event report'!D:D, "Private Investment")</f>
        <v>0</v>
      </c>
      <c r="J339">
        <f>INDEX('Input - companies list'!$1:$10000,MATCH(B339,'Input - companies list'!B:B,0),MATCH("Flow",'Input - companies list'!$1:$1,0 ))</f>
        <v>3.4953425970327302E-4</v>
      </c>
      <c r="K339">
        <f>INDEX('Input - companies list'!$1:$10000,MATCH(B339,'Input - companies list'!B:B,0),MATCH("Inter-Cluster Connectivity",'Input - companies list'!$1:$1,0 ))</f>
        <v>0</v>
      </c>
      <c r="L339" s="11">
        <f t="shared" si="41"/>
        <v>0</v>
      </c>
      <c r="M339" s="11">
        <f t="shared" si="42"/>
        <v>0</v>
      </c>
      <c r="N339" s="11">
        <f t="shared" ca="1" si="43"/>
        <v>0</v>
      </c>
      <c r="O339" s="11">
        <f t="shared" si="44"/>
        <v>0</v>
      </c>
      <c r="P339" s="11">
        <f t="shared" si="45"/>
        <v>0.997</v>
      </c>
      <c r="Q339" s="11">
        <f t="shared" si="46"/>
        <v>0</v>
      </c>
      <c r="R339" s="11">
        <f t="shared" ca="1" si="47"/>
        <v>9.9700000000000011E-2</v>
      </c>
    </row>
    <row r="340" spans="1:18" x14ac:dyDescent="0.2">
      <c r="A340" s="14">
        <f t="shared" ca="1" si="40"/>
        <v>246</v>
      </c>
      <c r="B340" t="s">
        <v>2566</v>
      </c>
      <c r="C340" t="str">
        <f>VLOOKUP(B340,'Input - companies list'!B:L,2,FALSE)</f>
        <v>Kharkiv Machine Building Plant Svitlo Shakhtarya OJSC</v>
      </c>
      <c r="D340" t="str">
        <f>VLOOKUP(B340,'Input - companies list'!B:L,11,FALSE)</f>
        <v>Advanced Materials &amp; Coatings</v>
      </c>
      <c r="E340" t="str">
        <f>VLOOKUP(B340,'Input - companies list'!B:E,4,FALSE)</f>
        <v>Kharkiv Machine Building Plant Svitlo Shakhtarya OJSC produces scrape conveyors used in coal mining. The company is based in Kharkiv, Ukraine. As of January 8, 2013, Kharkiv Machine Building Plant Svitlo Shakhtarya OJSC operates as a subsidiary of Ukrainian Machine Building Holding Limited.</v>
      </c>
      <c r="F340" s="1">
        <f>SUMIFS('Input - target event report'!H:H,'Input - target event report'!B:B,B340,'Input - target event report'!D:D, "Private Investment")</f>
        <v>0</v>
      </c>
      <c r="G340" s="6" t="str">
        <f>IF(I340&lt;2, "N/A", (_xlfn.MAXIFS('Input - target event report'!E:E,'Input - target event report'!B:B,B:B,'Input - target event report'!D:D,"Private Investment")-_xlfn.MINIFS('Input - target event report'!E:E,'Input - target event report'!B:B,B:B,'Input - target event report'!D:D,"Private Investment"))/(I340-1))</f>
        <v>N/A</v>
      </c>
      <c r="H340" s="5" t="str">
        <f ca="1">IF(_xlfn.MAXIFS('Input - target event report'!E:E,'Input - target event report'!B:B,B:B,'Input - target event report'!D:D,"Private Investment") = 0, "N/A", TODAY() - _xlfn.MAXIFS('Input - target event report'!E:E,'Input - target event report'!B:B,B:B,'Input - target event report'!D:D,"Private Investment"))</f>
        <v>N/A</v>
      </c>
      <c r="I340" s="6">
        <f>COUNTIFS('Input - target event report'!B:B,B340,'Input - target event report'!D:D, "Private Investment")</f>
        <v>0</v>
      </c>
      <c r="J340">
        <f>INDEX('Input - companies list'!$1:$10000,MATCH(B340,'Input - companies list'!B:B,0),MATCH("Flow",'Input - companies list'!$1:$1,0 ))</f>
        <v>1.68897800411623E-3</v>
      </c>
      <c r="K340">
        <f>INDEX('Input - companies list'!$1:$10000,MATCH(B340,'Input - companies list'!B:B,0),MATCH("Inter-Cluster Connectivity",'Input - companies list'!$1:$1,0 ))</f>
        <v>0.125</v>
      </c>
      <c r="L340" s="11">
        <f t="shared" si="41"/>
        <v>0</v>
      </c>
      <c r="M340" s="11">
        <f t="shared" si="42"/>
        <v>0</v>
      </c>
      <c r="N340" s="11">
        <f t="shared" ca="1" si="43"/>
        <v>0</v>
      </c>
      <c r="O340" s="11">
        <f t="shared" si="44"/>
        <v>0</v>
      </c>
      <c r="P340" s="11">
        <f t="shared" si="45"/>
        <v>0.33699999999999997</v>
      </c>
      <c r="Q340" s="11">
        <f t="shared" si="46"/>
        <v>0.66100000000000003</v>
      </c>
      <c r="R340" s="11">
        <f t="shared" ca="1" si="47"/>
        <v>9.98E-2</v>
      </c>
    </row>
    <row r="341" spans="1:18" x14ac:dyDescent="0.2">
      <c r="A341" s="14">
        <f t="shared" ca="1" si="40"/>
        <v>245</v>
      </c>
      <c r="B341" t="s">
        <v>656</v>
      </c>
      <c r="C341" t="str">
        <f>VLOOKUP(B341,'Input - companies list'!B:L,2,FALSE)</f>
        <v>Intellifuse Technologies LLC</v>
      </c>
      <c r="D341" t="str">
        <f>VLOOKUP(B341,'Input - companies list'!B:L,11,FALSE)</f>
        <v xml:space="preserve">Bearing, Gears, Componentry </v>
      </c>
      <c r="E341" t="str">
        <f>VLOOKUP(B341,'Input - companies list'!B:E,4,FALSE)</f>
        <v>Intellifuse Technologies LLC manufactures coated radial bearings for use in mud motors. It offers products for use in mud motor radial bearings, pumps, valves, rotary steerable tools, jar components, extrusion barrels die plates, screw elements, draft-induced fan blades, screens and material conveyors, bearings, slurry pumps, and wear pads. It serves oil and gas, plastic, power generation, and mining industries in North America. The company is based in Houston, Texas. It has a sales office in Lloydminster, Canada. As of December 10, 2014, Intellifuse Technologies LLC operates as a subsidiary of H-D Advanced Manufacturing Company.</v>
      </c>
      <c r="F341" s="1">
        <f>SUMIFS('Input - target event report'!H:H,'Input - target event report'!B:B,B341,'Input - target event report'!D:D, "Private Investment")</f>
        <v>0</v>
      </c>
      <c r="G341" s="6" t="str">
        <f>IF(I341&lt;2, "N/A", (_xlfn.MAXIFS('Input - target event report'!E:E,'Input - target event report'!B:B,B:B,'Input - target event report'!D:D,"Private Investment")-_xlfn.MINIFS('Input - target event report'!E:E,'Input - target event report'!B:B,B:B,'Input - target event report'!D:D,"Private Investment"))/(I341-1))</f>
        <v>N/A</v>
      </c>
      <c r="H341" s="5" t="str">
        <f ca="1">IF(_xlfn.MAXIFS('Input - target event report'!E:E,'Input - target event report'!B:B,B:B,'Input - target event report'!D:D,"Private Investment") = 0, "N/A", TODAY() - _xlfn.MAXIFS('Input - target event report'!E:E,'Input - target event report'!B:B,B:B,'Input - target event report'!D:D,"Private Investment"))</f>
        <v>N/A</v>
      </c>
      <c r="I341" s="6">
        <f>COUNTIFS('Input - target event report'!B:B,B341,'Input - target event report'!D:D, "Private Investment")</f>
        <v>0</v>
      </c>
      <c r="J341">
        <f>INDEX('Input - companies list'!$1:$10000,MATCH(B341,'Input - companies list'!B:B,0),MATCH("Flow",'Input - companies list'!$1:$1,0 ))</f>
        <v>3.4584363079950299E-4</v>
      </c>
      <c r="K341">
        <f>INDEX('Input - companies list'!$1:$10000,MATCH(B341,'Input - companies list'!B:B,0),MATCH("Inter-Cluster Connectivity",'Input - companies list'!$1:$1,0 ))</f>
        <v>0</v>
      </c>
      <c r="L341" s="11">
        <f t="shared" si="41"/>
        <v>0</v>
      </c>
      <c r="M341" s="11">
        <f t="shared" si="42"/>
        <v>0</v>
      </c>
      <c r="N341" s="11">
        <f t="shared" ca="1" si="43"/>
        <v>0</v>
      </c>
      <c r="O341" s="11">
        <f t="shared" si="44"/>
        <v>0</v>
      </c>
      <c r="P341" s="11">
        <f t="shared" si="45"/>
        <v>0.999</v>
      </c>
      <c r="Q341" s="11">
        <f t="shared" si="46"/>
        <v>0</v>
      </c>
      <c r="R341" s="11">
        <f t="shared" ca="1" si="47"/>
        <v>9.9900000000000003E-2</v>
      </c>
    </row>
    <row r="342" spans="1:18" x14ac:dyDescent="0.2">
      <c r="A342" s="14">
        <f t="shared" ca="1" si="40"/>
        <v>244</v>
      </c>
      <c r="B342" t="s">
        <v>2048</v>
      </c>
      <c r="C342" t="str">
        <f>VLOOKUP(B342,'Input - companies list'!B:L,2,FALSE)</f>
        <v>Rock Mechanics Technology Limited</v>
      </c>
      <c r="D342" t="str">
        <f>VLOOKUP(B342,'Input - companies list'!B:L,11,FALSE)</f>
        <v>Remote Monitoring</v>
      </c>
      <c r="E342" t="str">
        <f>VLOOKUP(B342,'Input - companies list'!B:E,4,FALSE)</f>
        <v>Rock Mechanics Technology Limited provides consultancy services in the field of mining and tunnelling geomechanics. Its services include rock bolt support, mine layout, pillar design, computer modeling of excavations, mine roadway/tunnel support and reinforcement design, support safety and risk assessment, long wall strata control, geotechnical assessment of quarries, hard rock tunnel support design, and rail tunnel services. The company also manufactures and supplies geotechnical instrumentation for in-situ measurements of ground movements and rock stresses; monitoring systems for strata, and rock mechanics measurement and design; and communications equipment for underground rescue and confined space working, as well as instrumented rock bolts, extensometers, visual telltales, remote reading telltale systems, and acoustic energy meters. In addition, it distributes mine evaluation, planning, and design software products. The company serves mining and civil engineering industries in the United Kingdom, Europe, Russia, the United States, Canada, India, Africa, Egypt, Australia, Japan, and internationally. Rock Mechanics Technology Limited was incorporated in 1990 and is based in Burton-on-Trent, the United Kingdom. As of July 31, 2008, Rock Mechanics Technology Limited operates as a subsidiary of Golder Associates (UK) Limited.</v>
      </c>
      <c r="F342" s="1">
        <f>SUMIFS('Input - target event report'!H:H,'Input - target event report'!B:B,B342,'Input - target event report'!D:D, "Private Investment")</f>
        <v>0</v>
      </c>
      <c r="G342" s="6" t="str">
        <f>IF(I342&lt;2, "N/A", (_xlfn.MAXIFS('Input - target event report'!E:E,'Input - target event report'!B:B,B:B,'Input - target event report'!D:D,"Private Investment")-_xlfn.MINIFS('Input - target event report'!E:E,'Input - target event report'!B:B,B:B,'Input - target event report'!D:D,"Private Investment"))/(I342-1))</f>
        <v>N/A</v>
      </c>
      <c r="H342" s="5" t="str">
        <f ca="1">IF(_xlfn.MAXIFS('Input - target event report'!E:E,'Input - target event report'!B:B,B:B,'Input - target event report'!D:D,"Private Investment") = 0, "N/A", TODAY() - _xlfn.MAXIFS('Input - target event report'!E:E,'Input - target event report'!B:B,B:B,'Input - target event report'!D:D,"Private Investment"))</f>
        <v>N/A</v>
      </c>
      <c r="I342" s="6">
        <f>COUNTIFS('Input - target event report'!B:B,B342,'Input - target event report'!D:D, "Private Investment")</f>
        <v>0</v>
      </c>
      <c r="J342">
        <f>INDEX('Input - companies list'!$1:$10000,MATCH(B342,'Input - companies list'!B:B,0),MATCH("Flow",'Input - companies list'!$1:$1,0 ))</f>
        <v>1.6779706755206301E-3</v>
      </c>
      <c r="K342">
        <f>INDEX('Input - companies list'!$1:$10000,MATCH(B342,'Input - companies list'!B:B,0),MATCH("Inter-Cluster Connectivity",'Input - companies list'!$1:$1,0 ))</f>
        <v>0.125</v>
      </c>
      <c r="L342" s="11">
        <f t="shared" si="41"/>
        <v>0</v>
      </c>
      <c r="M342" s="11">
        <f t="shared" si="42"/>
        <v>0</v>
      </c>
      <c r="N342" s="11">
        <f t="shared" ca="1" si="43"/>
        <v>0</v>
      </c>
      <c r="O342" s="11">
        <f t="shared" si="44"/>
        <v>0</v>
      </c>
      <c r="P342" s="11">
        <f t="shared" si="45"/>
        <v>0.34799999999999998</v>
      </c>
      <c r="Q342" s="11">
        <f t="shared" si="46"/>
        <v>0.66100000000000003</v>
      </c>
      <c r="R342" s="11">
        <f t="shared" ca="1" si="47"/>
        <v>0.1009</v>
      </c>
    </row>
    <row r="343" spans="1:18" x14ac:dyDescent="0.2">
      <c r="A343" s="14">
        <f t="shared" ca="1" si="40"/>
        <v>243</v>
      </c>
      <c r="B343" t="s">
        <v>4634</v>
      </c>
      <c r="C343" t="str">
        <f>VLOOKUP(B343,'Input - companies list'!B:L,2,FALSE)</f>
        <v>Nepean Group</v>
      </c>
      <c r="D343" t="str">
        <f>VLOOKUP(B343,'Input - companies list'!B:L,11,FALSE)</f>
        <v>Machining &amp; tooling</v>
      </c>
      <c r="E343" t="str">
        <f>VLOOKUP(B343,'Input - companies list'!B:E,4,FALSE)</f>
        <v>Nepean Group provides product development, engineering manufacture, equipment refurbishment, and maintenance services. It offers structural steel fabrication and erection, laser cutting, sheet metal fabrication, machining, tool and mould making, and design and construction of special purpose machinery; designs, manufactures, and markets push back tractors for the aviation and industrial markets; designs, manufactures, installs, refurbishes, and services mining conveyor solutions; supplies steel grating, hand railing, lintels, galvanizing services, expanded metal, perforated metal, and related steel and aluminum products; designs and manufactures conveyor idlers, rollers, and support structure; designs and manufactures long wall mining equipment; manufactures, supplies, and overhauls flameproof and non-flameproof mining and industrial electrical equipment; designs, manufactures, and sells robotic aluminum wheel polish units, as well as brake, steering, suspension, and weighing testing equipment for the international transport industry; sells automation and electrical engineering services; and designs, manufactures, and markets agricultural seed drills, plows, and custom made equipment. The company also manufactures precision technical moulded components for food production, componentry, and manufacturing or special purpose end uses; manufactures and markets portable light towers; and develops soil care products for agriculture. It serves mining, aviation, transport, agriculture, manufacturing, residential, commercial and industrial construction, and food production sectors. The company was founded in 1974 and is based in Narellan, Australia with locations in the United States, Canada, the Middle East, Africa, Asia, and Australia.</v>
      </c>
      <c r="F343" s="1">
        <f>SUMIFS('Input - target event report'!H:H,'Input - target event report'!B:B,B343,'Input - target event report'!D:D, "Private Investment")</f>
        <v>0</v>
      </c>
      <c r="G343" s="6" t="str">
        <f>IF(I343&lt;2, "N/A", (_xlfn.MAXIFS('Input - target event report'!E:E,'Input - target event report'!B:B,B:B,'Input - target event report'!D:D,"Private Investment")-_xlfn.MINIFS('Input - target event report'!E:E,'Input - target event report'!B:B,B:B,'Input - target event report'!D:D,"Private Investment"))/(I343-1))</f>
        <v>N/A</v>
      </c>
      <c r="H343" s="5" t="str">
        <f ca="1">IF(_xlfn.MAXIFS('Input - target event report'!E:E,'Input - target event report'!B:B,B:B,'Input - target event report'!D:D,"Private Investment") = 0, "N/A", TODAY() - _xlfn.MAXIFS('Input - target event report'!E:E,'Input - target event report'!B:B,B:B,'Input - target event report'!D:D,"Private Investment"))</f>
        <v>N/A</v>
      </c>
      <c r="I343" s="6">
        <f>COUNTIFS('Input - target event report'!B:B,B343,'Input - target event report'!D:D, "Private Investment")</f>
        <v>0</v>
      </c>
      <c r="J343">
        <f>INDEX('Input - companies list'!$1:$10000,MATCH(B343,'Input - companies list'!B:B,0),MATCH("Flow",'Input - companies list'!$1:$1,0 ))</f>
        <v>1.65456782063616E-3</v>
      </c>
      <c r="K343">
        <f>INDEX('Input - companies list'!$1:$10000,MATCH(B343,'Input - companies list'!B:B,0),MATCH("Inter-Cluster Connectivity",'Input - companies list'!$1:$1,0 ))</f>
        <v>0.125</v>
      </c>
      <c r="L343" s="11">
        <f t="shared" si="41"/>
        <v>0</v>
      </c>
      <c r="M343" s="11">
        <f t="shared" si="42"/>
        <v>0</v>
      </c>
      <c r="N343" s="11">
        <f t="shared" ca="1" si="43"/>
        <v>0</v>
      </c>
      <c r="O343" s="11">
        <f t="shared" si="44"/>
        <v>0</v>
      </c>
      <c r="P343" s="11">
        <f t="shared" si="45"/>
        <v>0.35799999999999998</v>
      </c>
      <c r="Q343" s="11">
        <f t="shared" si="46"/>
        <v>0.66100000000000003</v>
      </c>
      <c r="R343" s="11">
        <f t="shared" ca="1" si="47"/>
        <v>0.1019</v>
      </c>
    </row>
    <row r="344" spans="1:18" x14ac:dyDescent="0.2">
      <c r="A344" s="14">
        <f t="shared" ca="1" si="40"/>
        <v>242</v>
      </c>
      <c r="B344" t="s">
        <v>4605</v>
      </c>
      <c r="C344" t="str">
        <f>VLOOKUP(B344,'Input - companies list'!B:L,2,FALSE)</f>
        <v>Simio LLC</v>
      </c>
      <c r="D344" t="str">
        <f>VLOOKUP(B344,'Input - companies list'!B:L,11,FALSE)</f>
        <v>Mining Ops &amp; Analytics</v>
      </c>
      <c r="E344" t="str">
        <f>VLOOKUP(B344,'Input - companies list'!B:E,4,FALSE)</f>
        <v>Simio LLC develops simulation, production planning, and scheduling software solutions. The company offers Simio Design that enables users to create and distribute their custom modeling libraries; Simio Team that allows users to distribute scenarios and replications across other computers in their work-group; and Simio Enterprise that adds a set of patent-pending features to extend the Simio Team capabilities into daily operational support. It also provides Simio Portal that enables users to share simulation and scheduling results over the Web instantly; Simio Evaluation and Training; and Simio Academic for students and faculty; and Simio Scheduling Software, which allows users to build a simulation model that captures constraints and variations within systems. The company serves general, airport, manufacturing, transportation, military, maritime/ports, advanced analytics, supply chain, healthcare, mining, lean/six sigma, and aerospace and defense industries. Simio LLC was incorporated in 2007 and is based in Sewickley, Pennsylvania.</v>
      </c>
      <c r="F344" s="1">
        <f>SUMIFS('Input - target event report'!H:H,'Input - target event report'!B:B,B344,'Input - target event report'!D:D, "Private Investment")</f>
        <v>0</v>
      </c>
      <c r="G344" s="6" t="str">
        <f>IF(I344&lt;2, "N/A", (_xlfn.MAXIFS('Input - target event report'!E:E,'Input - target event report'!B:B,B:B,'Input - target event report'!D:D,"Private Investment")-_xlfn.MINIFS('Input - target event report'!E:E,'Input - target event report'!B:B,B:B,'Input - target event report'!D:D,"Private Investment"))/(I344-1))</f>
        <v>N/A</v>
      </c>
      <c r="H344" s="5" t="str">
        <f ca="1">IF(_xlfn.MAXIFS('Input - target event report'!E:E,'Input - target event report'!B:B,B:B,'Input - target event report'!D:D,"Private Investment") = 0, "N/A", TODAY() - _xlfn.MAXIFS('Input - target event report'!E:E,'Input - target event report'!B:B,B:B,'Input - target event report'!D:D,"Private Investment"))</f>
        <v>N/A</v>
      </c>
      <c r="I344" s="6">
        <f>COUNTIFS('Input - target event report'!B:B,B344,'Input - target event report'!D:D, "Private Investment")</f>
        <v>0</v>
      </c>
      <c r="J344">
        <f>INDEX('Input - companies list'!$1:$10000,MATCH(B344,'Input - companies list'!B:B,0),MATCH("Flow",'Input - companies list'!$1:$1,0 ))</f>
        <v>1.6852900900003499E-3</v>
      </c>
      <c r="K344">
        <f>INDEX('Input - companies list'!$1:$10000,MATCH(B344,'Input - companies list'!B:B,0),MATCH("Inter-Cluster Connectivity",'Input - companies list'!$1:$1,0 ))</f>
        <v>0.14285714285714199</v>
      </c>
      <c r="L344" s="11">
        <f t="shared" si="41"/>
        <v>0</v>
      </c>
      <c r="M344" s="11">
        <f t="shared" si="42"/>
        <v>0</v>
      </c>
      <c r="N344" s="11">
        <f t="shared" ca="1" si="43"/>
        <v>0</v>
      </c>
      <c r="O344" s="11">
        <f t="shared" si="44"/>
        <v>0</v>
      </c>
      <c r="P344" s="11">
        <f t="shared" si="45"/>
        <v>0.34199999999999997</v>
      </c>
      <c r="Q344" s="11">
        <f t="shared" si="46"/>
        <v>0.68200000000000005</v>
      </c>
      <c r="R344" s="11">
        <f t="shared" ca="1" si="47"/>
        <v>0.10240000000000002</v>
      </c>
    </row>
    <row r="345" spans="1:18" x14ac:dyDescent="0.2">
      <c r="A345" s="14">
        <f t="shared" ca="1" si="40"/>
        <v>241</v>
      </c>
      <c r="B345" t="s">
        <v>36</v>
      </c>
      <c r="C345" t="str">
        <f>VLOOKUP(B345,'Input - companies list'!B:L,2,FALSE)</f>
        <v>BayWa r.e. Solar Systems Pty Ltd.</v>
      </c>
      <c r="D345" t="str">
        <f>VLOOKUP(B345,'Input - companies list'!B:L,11,FALSE)</f>
        <v>Remote Monitoring</v>
      </c>
      <c r="E345" t="str">
        <f>VLOOKUP(B345,'Input - companies list'!B:E,4,FALSE)</f>
        <v>BayWa r.e. Solar Systems Pty Ltd. is a solar power company that specializes in the engineering of commercial large scale solar energy systems and the wholesale of high quality photovoltaic components. The company designs turnkey solar power systems in Europe, South East Asia, the Middle East, and Australia. It specializes in on-grid connected residential and commercial solar power systems; off-grid remote area power systems for residential households, housing estates villages, mining companies, and telecommunication installations; general battery charging applications; water pumping systems; and project design analysis and consultancy. The company offers solar modules, inverters, battery storage systems, mounting systems, accessories, batteries, solar bikes, and tools; and system engineering, financial modelling, and system monitoring services. It serves business, government, education, and remote area clients. BayWa r.e. Solar Systems Pty Ltd. was formerly known as Solarmatrix Pty Ltd. As a result of the acquisition of Solarmatrix by Baywa re GmbH, Solarmatrix's name was changed to BayWa r.e. Solar Systems Pty Ltd. The company was founded in 2007 and is based in Perth, Australia. As of September 2, 2016, BayWa r.e. Solar Systems Pty Ltd. operates as a subsidiary of Baywa re GmbH.</v>
      </c>
      <c r="F345" s="1">
        <f>SUMIFS('Input - target event report'!H:H,'Input - target event report'!B:B,B345,'Input - target event report'!D:D, "Private Investment")</f>
        <v>0</v>
      </c>
      <c r="G345" s="6" t="str">
        <f>IF(I345&lt;2, "N/A", (_xlfn.MAXIFS('Input - target event report'!E:E,'Input - target event report'!B:B,B:B,'Input - target event report'!D:D,"Private Investment")-_xlfn.MINIFS('Input - target event report'!E:E,'Input - target event report'!B:B,B:B,'Input - target event report'!D:D,"Private Investment"))/(I345-1))</f>
        <v>N/A</v>
      </c>
      <c r="H345" s="5" t="str">
        <f ca="1">IF(_xlfn.MAXIFS('Input - target event report'!E:E,'Input - target event report'!B:B,B:B,'Input - target event report'!D:D,"Private Investment") = 0, "N/A", TODAY() - _xlfn.MAXIFS('Input - target event report'!E:E,'Input - target event report'!B:B,B:B,'Input - target event report'!D:D,"Private Investment"))</f>
        <v>N/A</v>
      </c>
      <c r="I345" s="6">
        <f>COUNTIFS('Input - target event report'!B:B,B345,'Input - target event report'!D:D, "Private Investment")</f>
        <v>0</v>
      </c>
      <c r="J345">
        <f>INDEX('Input - companies list'!$1:$10000,MATCH(B345,'Input - companies list'!B:B,0),MATCH("Flow",'Input - companies list'!$1:$1,0 ))</f>
        <v>1.63856850800217E-3</v>
      </c>
      <c r="K345">
        <f>INDEX('Input - companies list'!$1:$10000,MATCH(B345,'Input - companies list'!B:B,0),MATCH("Inter-Cluster Connectivity",'Input - companies list'!$1:$1,0 ))</f>
        <v>0.125</v>
      </c>
      <c r="L345" s="11">
        <f t="shared" si="41"/>
        <v>0</v>
      </c>
      <c r="M345" s="11">
        <f t="shared" si="42"/>
        <v>0</v>
      </c>
      <c r="N345" s="11">
        <f t="shared" ca="1" si="43"/>
        <v>0</v>
      </c>
      <c r="O345" s="11">
        <f t="shared" si="44"/>
        <v>0</v>
      </c>
      <c r="P345" s="11">
        <f t="shared" si="45"/>
        <v>0.36499999999999999</v>
      </c>
      <c r="Q345" s="11">
        <f t="shared" si="46"/>
        <v>0.66100000000000003</v>
      </c>
      <c r="R345" s="11">
        <f t="shared" ca="1" si="47"/>
        <v>0.1026</v>
      </c>
    </row>
    <row r="346" spans="1:18" x14ac:dyDescent="0.2">
      <c r="A346" s="14">
        <f t="shared" ca="1" si="40"/>
        <v>239</v>
      </c>
      <c r="B346" t="s">
        <v>1639</v>
      </c>
      <c r="C346" t="str">
        <f>VLOOKUP(B346,'Input - companies list'!B:L,2,FALSE)</f>
        <v>Tochu Corporation</v>
      </c>
      <c r="D346" t="str">
        <f>VLOOKUP(B346,'Input - companies list'!B:L,11,FALSE)</f>
        <v>Castings</v>
      </c>
      <c r="E346" t="str">
        <f>VLOOKUP(B346,'Input - companies list'!B:E,4,FALSE)</f>
        <v>Tochu Corporation produces and markets silicon sand to industrial customers worldwide. The company also produces resin coated sand by recycling the casting sand. In addition, it manufactures aluminum die casting products, including automotive function parts, valve parts, and other aluminum die castings. Further, the company offers various casting materials, including binders, mold washes, parting agents, grinding materials, non-iron materials, mineral products, molding materials, and refractory and melting materials. Its sand is used in automobile, industrial machine, precision machine, glass, pottery, construction, and chemical industries. Tochu Corporation was founded in 1933 and is based in Chita-Gun, Japan. It has factories in Japan, Australia, Thailand, Indonesia, and China.</v>
      </c>
      <c r="F346" s="1">
        <f>SUMIFS('Input - target event report'!H:H,'Input - target event report'!B:B,B346,'Input - target event report'!D:D, "Private Investment")</f>
        <v>0</v>
      </c>
      <c r="G346" s="6" t="str">
        <f>IF(I346&lt;2, "N/A", (_xlfn.MAXIFS('Input - target event report'!E:E,'Input - target event report'!B:B,B:B,'Input - target event report'!D:D,"Private Investment")-_xlfn.MINIFS('Input - target event report'!E:E,'Input - target event report'!B:B,B:B,'Input - target event report'!D:D,"Private Investment"))/(I346-1))</f>
        <v>N/A</v>
      </c>
      <c r="H346" s="5" t="str">
        <f ca="1">IF(_xlfn.MAXIFS('Input - target event report'!E:E,'Input - target event report'!B:B,B:B,'Input - target event report'!D:D,"Private Investment") = 0, "N/A", TODAY() - _xlfn.MAXIFS('Input - target event report'!E:E,'Input - target event report'!B:B,B:B,'Input - target event report'!D:D,"Private Investment"))</f>
        <v>N/A</v>
      </c>
      <c r="I346" s="6">
        <f>COUNTIFS('Input - target event report'!B:B,B346,'Input - target event report'!D:D, "Private Investment")</f>
        <v>0</v>
      </c>
      <c r="J346">
        <f>INDEX('Input - companies list'!$1:$10000,MATCH(B346,'Input - companies list'!B:B,0),MATCH("Flow",'Input - companies list'!$1:$1,0 ))</f>
        <v>2.1179883378678599E-3</v>
      </c>
      <c r="K346">
        <f>INDEX('Input - companies list'!$1:$10000,MATCH(B346,'Input - companies list'!B:B,0),MATCH("Inter-Cluster Connectivity",'Input - companies list'!$1:$1,0 ))</f>
        <v>0.3</v>
      </c>
      <c r="L346" s="11">
        <f t="shared" si="41"/>
        <v>0</v>
      </c>
      <c r="M346" s="11">
        <f t="shared" si="42"/>
        <v>0</v>
      </c>
      <c r="N346" s="11">
        <f t="shared" ca="1" si="43"/>
        <v>0</v>
      </c>
      <c r="O346" s="11">
        <f t="shared" si="44"/>
        <v>0</v>
      </c>
      <c r="P346" s="11">
        <f t="shared" si="45"/>
        <v>0.18300000000000005</v>
      </c>
      <c r="Q346" s="11">
        <f t="shared" si="46"/>
        <v>0.84299999999999997</v>
      </c>
      <c r="R346" s="11">
        <f t="shared" ca="1" si="47"/>
        <v>0.10260000000000001</v>
      </c>
    </row>
    <row r="347" spans="1:18" x14ac:dyDescent="0.2">
      <c r="A347" s="14">
        <f t="shared" ca="1" si="40"/>
        <v>239</v>
      </c>
      <c r="B347" t="s">
        <v>1694</v>
      </c>
      <c r="C347" t="str">
        <f>VLOOKUP(B347,'Input - companies list'!B:L,2,FALSE)</f>
        <v>Lord, Whalen LLC</v>
      </c>
      <c r="D347" t="str">
        <f>VLOOKUP(B347,'Input - companies list'!B:L,11,FALSE)</f>
        <v>Mining Ops &amp; Analytics</v>
      </c>
      <c r="E347" t="str">
        <f>VLOOKUP(B347,'Input - companies list'!B:E,4,FALSE)</f>
        <v>Lord, Whalen LLC, doing business as Institutional Risk Analytics, provides customized risk management solutions and advisory services to enterprises. The company publishes financial risk benchmarks and analytics for credit officers, auditors, corporate lenders, regulators, and financial risk decision makers. It also provides business process and risk management consulting services to financial institutions, corporations, investment managers, legal counsels, and public agencies. The company offers Bank Monitor, a bank analytics system for banking institutions, which includes financial tests, Basel II credit ratings and risk metrics, and economic capital and risk adjusted return benchmarks that are used for risk surveillance and merger and acquisition analysis. Additionally, it provides Corporate Monitor, a fundamental analytics and peering system that offers online inspection, Excel downloads, and content search services and SEC Catalog system that provides tools to manage and mine the SECÂ’s document base.  Further, the company offers advisory services for investments, operations, and public policy, including business planning and process design; portfolio analysis and risk tracking; valuation and target selection for merger and acquisition transactions; and due diligence and market intelligence gathering activities. Lord, Whalen LLC was founded in 2003 and is headquartered in Torrance, California.</v>
      </c>
      <c r="F347" s="1">
        <f>SUMIFS('Input - target event report'!H:H,'Input - target event report'!B:B,B347,'Input - target event report'!D:D, "Private Investment")</f>
        <v>0</v>
      </c>
      <c r="G347" s="6" t="str">
        <f>IF(I347&lt;2, "N/A", (_xlfn.MAXIFS('Input - target event report'!E:E,'Input - target event report'!B:B,B:B,'Input - target event report'!D:D,"Private Investment")-_xlfn.MINIFS('Input - target event report'!E:E,'Input - target event report'!B:B,B:B,'Input - target event report'!D:D,"Private Investment"))/(I347-1))</f>
        <v>N/A</v>
      </c>
      <c r="H347" s="5" t="str">
        <f ca="1">IF(_xlfn.MAXIFS('Input - target event report'!E:E,'Input - target event report'!B:B,B:B,'Input - target event report'!D:D,"Private Investment") = 0, "N/A", TODAY() - _xlfn.MAXIFS('Input - target event report'!E:E,'Input - target event report'!B:B,B:B,'Input - target event report'!D:D,"Private Investment"))</f>
        <v>N/A</v>
      </c>
      <c r="I347" s="6">
        <f>COUNTIFS('Input - target event report'!B:B,B347,'Input - target event report'!D:D, "Private Investment")</f>
        <v>0</v>
      </c>
      <c r="J347">
        <f>INDEX('Input - companies list'!$1:$10000,MATCH(B347,'Input - companies list'!B:B,0),MATCH("Flow",'Input - companies list'!$1:$1,0 ))</f>
        <v>1.73290695545786E-3</v>
      </c>
      <c r="K347">
        <f>INDEX('Input - companies list'!$1:$10000,MATCH(B347,'Input - companies list'!B:B,0),MATCH("Inter-Cluster Connectivity",'Input - companies list'!$1:$1,0 ))</f>
        <v>0.16666666666666599</v>
      </c>
      <c r="L347" s="11">
        <f t="shared" si="41"/>
        <v>0</v>
      </c>
      <c r="M347" s="11">
        <f t="shared" si="42"/>
        <v>0</v>
      </c>
      <c r="N347" s="11">
        <f t="shared" ca="1" si="43"/>
        <v>0</v>
      </c>
      <c r="O347" s="11">
        <f t="shared" si="44"/>
        <v>0</v>
      </c>
      <c r="P347" s="11">
        <f t="shared" si="45"/>
        <v>0.30800000000000005</v>
      </c>
      <c r="Q347" s="11">
        <f t="shared" si="46"/>
        <v>0.71799999999999997</v>
      </c>
      <c r="R347" s="11">
        <f t="shared" ca="1" si="47"/>
        <v>0.10260000000000001</v>
      </c>
    </row>
    <row r="348" spans="1:18" x14ac:dyDescent="0.2">
      <c r="A348" s="14">
        <f t="shared" ca="1" si="40"/>
        <v>238</v>
      </c>
      <c r="B348" t="s">
        <v>3922</v>
      </c>
      <c r="C348" t="str">
        <f>VLOOKUP(B348,'Input - companies list'!B:L,2,FALSE)</f>
        <v>Baran Group Ltd</v>
      </c>
      <c r="D348" t="str">
        <f>VLOOKUP(B348,'Input - companies list'!B:L,11,FALSE)</f>
        <v>Geological Surveying, Remote Sensing</v>
      </c>
      <c r="E348" t="str">
        <f>VLOOKUP(B348,'Input - companies list'!B:E,4,FALSE)</f>
        <v>Baran Group Ltd. provides engineering, technology, and construction services worldwide. Its solutions include feasibility studies, engineering and design, permitting and validation, construction and site management, procurement and contracting, project management and control, operation and maintenance, turnkey, project financing, and related services. The company also develops artificial intelligence and knowledge management software for use in power generation, utility, mineral, and chemical and fertilizer industries. It serves various industries, such as manufacturing, industrial process, power, petroleum, water supply, sewerage and hazardous waste, general building, transportation, and telecommunications. The company was founded in 1979 and is headquartered in Beit-Dagan, Israel.</v>
      </c>
      <c r="F348" s="1">
        <f>SUMIFS('Input - target event report'!H:H,'Input - target event report'!B:B,B348,'Input - target event report'!D:D, "Private Investment")</f>
        <v>0</v>
      </c>
      <c r="G348" s="6" t="str">
        <f>IF(I348&lt;2, "N/A", (_xlfn.MAXIFS('Input - target event report'!E:E,'Input - target event report'!B:B,B:B,'Input - target event report'!D:D,"Private Investment")-_xlfn.MINIFS('Input - target event report'!E:E,'Input - target event report'!B:B,B:B,'Input - target event report'!D:D,"Private Investment"))/(I348-1))</f>
        <v>N/A</v>
      </c>
      <c r="H348" s="5" t="str">
        <f ca="1">IF(_xlfn.MAXIFS('Input - target event report'!E:E,'Input - target event report'!B:B,B:B,'Input - target event report'!D:D,"Private Investment") = 0, "N/A", TODAY() - _xlfn.MAXIFS('Input - target event report'!E:E,'Input - target event report'!B:B,B:B,'Input - target event report'!D:D,"Private Investment"))</f>
        <v>N/A</v>
      </c>
      <c r="I348" s="6">
        <f>COUNTIFS('Input - target event report'!B:B,B348,'Input - target event report'!D:D, "Private Investment")</f>
        <v>0</v>
      </c>
      <c r="J348">
        <f>INDEX('Input - companies list'!$1:$10000,MATCH(B348,'Input - companies list'!B:B,0),MATCH("Flow",'Input - companies list'!$1:$1,0 ))</f>
        <v>1.63497308271898E-3</v>
      </c>
      <c r="K348">
        <f>INDEX('Input - companies list'!$1:$10000,MATCH(B348,'Input - companies list'!B:B,0),MATCH("Inter-Cluster Connectivity",'Input - companies list'!$1:$1,0 ))</f>
        <v>0.125</v>
      </c>
      <c r="L348" s="11">
        <f t="shared" si="41"/>
        <v>0</v>
      </c>
      <c r="M348" s="11">
        <f t="shared" si="42"/>
        <v>0</v>
      </c>
      <c r="N348" s="11">
        <f t="shared" ca="1" si="43"/>
        <v>0</v>
      </c>
      <c r="O348" s="11">
        <f t="shared" si="44"/>
        <v>0</v>
      </c>
      <c r="P348" s="11">
        <f t="shared" si="45"/>
        <v>0.36799999999999999</v>
      </c>
      <c r="Q348" s="11">
        <f t="shared" si="46"/>
        <v>0.66100000000000003</v>
      </c>
      <c r="R348" s="11">
        <f t="shared" ca="1" si="47"/>
        <v>0.10290000000000001</v>
      </c>
    </row>
    <row r="349" spans="1:18" x14ac:dyDescent="0.2">
      <c r="A349" s="14">
        <f t="shared" ca="1" si="40"/>
        <v>237</v>
      </c>
      <c r="B349" t="s">
        <v>3731</v>
      </c>
      <c r="C349" t="str">
        <f>VLOOKUP(B349,'Input - companies list'!B:L,2,FALSE)</f>
        <v>Nubian Water Systems Pty Ltd</v>
      </c>
      <c r="D349" t="str">
        <f>VLOOKUP(B349,'Input - companies list'!B:L,11,FALSE)</f>
        <v>Advanced Materials &amp; Coatings</v>
      </c>
      <c r="E349" t="str">
        <f>VLOOKUP(B349,'Input - companies list'!B:E,4,FALSE)</f>
        <v>Nubian Water Systems Pty Ltd develops and distributes greywater treatment systems for domestic, commercial, and industrial markets. The company offers greywater recycling, water purification, water quality management, stormwater harvesting and treatment, water disinfection and risk management, and water quality monitoring and diagnostic systems for urban environments. Its products are used in various applications, including houses, apartments, commercial premises, mine sites, remote accommodations, industrial sites, government departments, office buildings, residential apartments, hotels and resorts, schools, laundries, aged care and training facilities, mining camps, and army bases. The company serves architects, engineers and consultants, builders and developers, councils, governments and agencies, home owners, mining camp owners and operators, swimming pool operators, commercial building operators, and vehicle wash operators. It sells its products directly and through distributors. The company was founded in 2005 and is based in Silverwater, Australia.</v>
      </c>
      <c r="F349" s="1">
        <f>SUMIFS('Input - target event report'!H:H,'Input - target event report'!B:B,B349,'Input - target event report'!D:D, "Private Investment")</f>
        <v>0</v>
      </c>
      <c r="G349" s="6" t="str">
        <f>IF(I349&lt;2, "N/A", (_xlfn.MAXIFS('Input - target event report'!E:E,'Input - target event report'!B:B,B:B,'Input - target event report'!D:D,"Private Investment")-_xlfn.MINIFS('Input - target event report'!E:E,'Input - target event report'!B:B,B:B,'Input - target event report'!D:D,"Private Investment"))/(I349-1))</f>
        <v>N/A</v>
      </c>
      <c r="H349" s="5" t="str">
        <f ca="1">IF(_xlfn.MAXIFS('Input - target event report'!E:E,'Input - target event report'!B:B,B:B,'Input - target event report'!D:D,"Private Investment") = 0, "N/A", TODAY() - _xlfn.MAXIFS('Input - target event report'!E:E,'Input - target event report'!B:B,B:B,'Input - target event report'!D:D,"Private Investment"))</f>
        <v>N/A</v>
      </c>
      <c r="I349" s="6">
        <f>COUNTIFS('Input - target event report'!B:B,B349,'Input - target event report'!D:D, "Private Investment")</f>
        <v>0</v>
      </c>
      <c r="J349">
        <f>INDEX('Input - companies list'!$1:$10000,MATCH(B349,'Input - companies list'!B:B,0),MATCH("Flow",'Input - companies list'!$1:$1,0 ))</f>
        <v>1.88523577126219E-3</v>
      </c>
      <c r="K349">
        <f>INDEX('Input - companies list'!$1:$10000,MATCH(B349,'Input - companies list'!B:B,0),MATCH("Inter-Cluster Connectivity",'Input - companies list'!$1:$1,0 ))</f>
        <v>0.25</v>
      </c>
      <c r="L349" s="11">
        <f t="shared" si="41"/>
        <v>0</v>
      </c>
      <c r="M349" s="11">
        <f t="shared" si="42"/>
        <v>0</v>
      </c>
      <c r="N349" s="11">
        <f t="shared" ca="1" si="43"/>
        <v>0</v>
      </c>
      <c r="O349" s="11">
        <f t="shared" si="44"/>
        <v>0</v>
      </c>
      <c r="P349" s="11">
        <f t="shared" si="45"/>
        <v>0.246</v>
      </c>
      <c r="Q349" s="11">
        <f t="shared" si="46"/>
        <v>0.79200000000000004</v>
      </c>
      <c r="R349" s="11">
        <f t="shared" ca="1" si="47"/>
        <v>0.1038</v>
      </c>
    </row>
    <row r="350" spans="1:18" x14ac:dyDescent="0.2">
      <c r="A350" s="14">
        <f t="shared" ca="1" si="40"/>
        <v>236</v>
      </c>
      <c r="B350" s="2" t="s">
        <v>4700</v>
      </c>
      <c r="C350" t="str">
        <f>VLOOKUP(B350,'Input - companies list'!B:L,2,FALSE)</f>
        <v>Japan Energy Electronic Materials Inc.</v>
      </c>
      <c r="D350" t="str">
        <f>VLOOKUP(B350,'Input - companies list'!B:L,11,FALSE)</f>
        <v>Advanced Materials &amp; Coatings</v>
      </c>
      <c r="E350" t="str">
        <f>VLOOKUP(B350,'Input - companies list'!B:E,4,FALSE)</f>
        <v>As of October 2003, Japan Energy Electronic Materials Inc. was acquired by Nippon Mining Holdings Inc. Japan Energy Electronic Materials Inc. offers oil and gas refining and metals drilling and production services. The company produces and markets gasoline, petroleum, and natural gas. It also offers gold, silver, bronze, sulfur, copper foils, thin-film materials, and precision rolling and processing machinery. In addition, the company provides information processing, engineering, waste management, transportation, and finance leasing services. Japan Energy Electronic Materials Inc. was formerly known as Japan Energy Corporation. The company was founded in 1905 and is headquartered in Tokyo, Japan.</v>
      </c>
      <c r="F350" s="1">
        <f>SUMIFS('Input - target event report'!H:H,'Input - target event report'!B:B,B350,'Input - target event report'!D:D, "Private Investment")</f>
        <v>0</v>
      </c>
      <c r="G350" s="6" t="str">
        <f>IF(I350&lt;2, "N/A", (_xlfn.MAXIFS('Input - target event report'!E:E,'Input - target event report'!B:B,B:B,'Input - target event report'!D:D,"Private Investment")-_xlfn.MINIFS('Input - target event report'!E:E,'Input - target event report'!B:B,B:B,'Input - target event report'!D:D,"Private Investment"))/(I350-1))</f>
        <v>N/A</v>
      </c>
      <c r="H350" s="5" t="str">
        <f ca="1">IF(_xlfn.MAXIFS('Input - target event report'!E:E,'Input - target event report'!B:B,B:B,'Input - target event report'!D:D,"Private Investment") = 0, "N/A", TODAY() - _xlfn.MAXIFS('Input - target event report'!E:E,'Input - target event report'!B:B,B:B,'Input - target event report'!D:D,"Private Investment"))</f>
        <v>N/A</v>
      </c>
      <c r="I350" s="6">
        <f>COUNTIFS('Input - target event report'!B:B,B350,'Input - target event report'!D:D, "Private Investment")</f>
        <v>0</v>
      </c>
      <c r="J350">
        <f>INDEX('Input - companies list'!$1:$10000,MATCH(B350,'Input - companies list'!B:B,0),MATCH("Flow",'Input - companies list'!$1:$1,0 ))</f>
        <v>1.8778027531269801E-3</v>
      </c>
      <c r="K350">
        <f>INDEX('Input - companies list'!$1:$10000,MATCH(B350,'Input - companies list'!B:B,0),MATCH("Inter-Cluster Connectivity",'Input - companies list'!$1:$1,0 ))</f>
        <v>0.25</v>
      </c>
      <c r="L350" s="11">
        <f t="shared" si="41"/>
        <v>0</v>
      </c>
      <c r="M350" s="11">
        <f t="shared" si="42"/>
        <v>0</v>
      </c>
      <c r="N350" s="11">
        <f t="shared" ca="1" si="43"/>
        <v>0</v>
      </c>
      <c r="O350" s="11">
        <f t="shared" si="44"/>
        <v>0</v>
      </c>
      <c r="P350" s="11">
        <f t="shared" si="45"/>
        <v>0.25</v>
      </c>
      <c r="Q350" s="11">
        <f t="shared" si="46"/>
        <v>0.79200000000000004</v>
      </c>
      <c r="R350" s="11">
        <f t="shared" ca="1" si="47"/>
        <v>0.10420000000000001</v>
      </c>
    </row>
    <row r="351" spans="1:18" x14ac:dyDescent="0.2">
      <c r="A351" s="14">
        <f t="shared" ca="1" si="40"/>
        <v>235</v>
      </c>
      <c r="B351" t="s">
        <v>4385</v>
      </c>
      <c r="C351" t="str">
        <f>VLOOKUP(B351,'Input - companies list'!B:L,2,FALSE)</f>
        <v>Ocular Robotics</v>
      </c>
      <c r="D351" t="str">
        <f>VLOOKUP(B351,'Input - companies list'!B:L,11,FALSE)</f>
        <v>Mining Ops &amp; Analytics</v>
      </c>
      <c r="E351" t="str">
        <f>VLOOKUP(B351,'Input - companies list'!B:E,4,FALSE)</f>
        <v>Ocular Robotics is a robotics company which designs, manufactures and markets the worldâ€™s most dynamic sensor platform. Ocular Robotics Ltd is an Australian robotics company which designs, manufactures and markets the worldâ€™s most dynamic sensor platform, the only platform which brings together unmatched speed and precision in one solution. RobotEye delivers the agility and precision required to drastically increase operational performance and efficiency for systems that rely on sensors in markets as diverse as robotics and automation, security and surveillance, aerospace and defense, mining and resources, and precision agriculture._x000D__x000D_RobotEye can be deployed on land, in air and at sea, and its unique ability to guide light to any sensor allows the sensor itself and much of the rest of the mass normally associated with directing the view of a sensor to remain stationary. This means that regardless of the size and weight of a sensor RobotEye can direct its view about multiple axes at ultra-high speeds while simultaneously maintaining excellent precision. RobotEyeâ€™s panoramic view of the world covers the full light range from ultra-violet, through the visible and infra-red, and beyond.</v>
      </c>
      <c r="F351" s="1">
        <f>SUMIFS('Input - target event report'!H:H,'Input - target event report'!B:B,B351,'Input - target event report'!D:D, "Private Investment")</f>
        <v>0</v>
      </c>
      <c r="G351" s="6" t="str">
        <f>IF(I351&lt;2, "N/A", (_xlfn.MAXIFS('Input - target event report'!E:E,'Input - target event report'!B:B,B:B,'Input - target event report'!D:D,"Private Investment")-_xlfn.MINIFS('Input - target event report'!E:E,'Input - target event report'!B:B,B:B,'Input - target event report'!D:D,"Private Investment"))/(I351-1))</f>
        <v>N/A</v>
      </c>
      <c r="H351" s="5" t="str">
        <f ca="1">IF(_xlfn.MAXIFS('Input - target event report'!E:E,'Input - target event report'!B:B,B:B,'Input - target event report'!D:D,"Private Investment") = 0, "N/A", TODAY() - _xlfn.MAXIFS('Input - target event report'!E:E,'Input - target event report'!B:B,B:B,'Input - target event report'!D:D,"Private Investment"))</f>
        <v>N/A</v>
      </c>
      <c r="I351" s="6">
        <f>COUNTIFS('Input - target event report'!B:B,B351,'Input - target event report'!D:D, "Private Investment")</f>
        <v>0</v>
      </c>
      <c r="J351">
        <f>INDEX('Input - companies list'!$1:$10000,MATCH(B351,'Input - companies list'!B:B,0),MATCH("Flow",'Input - companies list'!$1:$1,0 ))</f>
        <v>1.8406967970999799E-3</v>
      </c>
      <c r="K351">
        <f>INDEX('Input - companies list'!$1:$10000,MATCH(B351,'Input - companies list'!B:B,0),MATCH("Inter-Cluster Connectivity",'Input - companies list'!$1:$1,0 ))</f>
        <v>0.25</v>
      </c>
      <c r="L351" s="11">
        <f t="shared" si="41"/>
        <v>0</v>
      </c>
      <c r="M351" s="11">
        <f t="shared" si="42"/>
        <v>0</v>
      </c>
      <c r="N351" s="11">
        <f t="shared" ca="1" si="43"/>
        <v>0</v>
      </c>
      <c r="O351" s="11">
        <f t="shared" si="44"/>
        <v>0</v>
      </c>
      <c r="P351" s="11">
        <f t="shared" si="45"/>
        <v>0.25800000000000001</v>
      </c>
      <c r="Q351" s="11">
        <f t="shared" si="46"/>
        <v>0.79200000000000004</v>
      </c>
      <c r="R351" s="11">
        <f t="shared" ca="1" si="47"/>
        <v>0.10500000000000001</v>
      </c>
    </row>
    <row r="352" spans="1:18" x14ac:dyDescent="0.2">
      <c r="A352" s="14">
        <f t="shared" ca="1" si="40"/>
        <v>234</v>
      </c>
      <c r="B352" t="s">
        <v>2311</v>
      </c>
      <c r="C352" t="str">
        <f>VLOOKUP(B352,'Input - companies list'!B:L,2,FALSE)</f>
        <v>Watson-Marlow Ltd.</v>
      </c>
      <c r="D352" t="str">
        <f>VLOOKUP(B352,'Input - companies list'!B:L,11,FALSE)</f>
        <v>Hydraulics, Valves &amp; Pumps</v>
      </c>
      <c r="E352" t="str">
        <f>VLOOKUP(B352,'Input - companies list'!B:E,4,FALSE)</f>
        <v>Watson-Marlow Ltd. manufactures peristaltic pumps and associated fluid path technologies for biopharmaceutical, water and waste, food and beverage, OEM applications, engineering, pulp and paper, chemical, print and packaging, ceramics, paints and pigments, and mining industries. It offers peristaltic tube pumps for pharmaceuticals and industry; precision tubing for pumping and other purposes; heavy duty hose pumps; peristaltic solutions for OEM customers; aseptic filling and capping systems; sinusoidal pumps for food, chemical, and cosmetics applications; single-use tubing connector systems; and valves. The company was founded in 1956 and is based in Falmouth, United Kingdom. Watson-Marlow Ltd. operates as a subsidiary of Spirax-Sarco Engineering plc.</v>
      </c>
      <c r="F352" s="1">
        <f>SUMIFS('Input - target event report'!H:H,'Input - target event report'!B:B,B352,'Input - target event report'!D:D, "Private Investment")</f>
        <v>0</v>
      </c>
      <c r="G352" s="6" t="str">
        <f>IF(I352&lt;2, "N/A", (_xlfn.MAXIFS('Input - target event report'!E:E,'Input - target event report'!B:B,B:B,'Input - target event report'!D:D,"Private Investment")-_xlfn.MINIFS('Input - target event report'!E:E,'Input - target event report'!B:B,B:B,'Input - target event report'!D:D,"Private Investment"))/(I352-1))</f>
        <v>N/A</v>
      </c>
      <c r="H352" s="5" t="str">
        <f ca="1">IF(_xlfn.MAXIFS('Input - target event report'!E:E,'Input - target event report'!B:B,B:B,'Input - target event report'!D:D,"Private Investment") = 0, "N/A", TODAY() - _xlfn.MAXIFS('Input - target event report'!E:E,'Input - target event report'!B:B,B:B,'Input - target event report'!D:D,"Private Investment"))</f>
        <v>N/A</v>
      </c>
      <c r="I352" s="6">
        <f>COUNTIFS('Input - target event report'!B:B,B352,'Input - target event report'!D:D, "Private Investment")</f>
        <v>0</v>
      </c>
      <c r="J352">
        <f>INDEX('Input - companies list'!$1:$10000,MATCH(B352,'Input - companies list'!B:B,0),MATCH("Flow",'Input - companies list'!$1:$1,0 ))</f>
        <v>1.58299944123738E-3</v>
      </c>
      <c r="K352">
        <f>INDEX('Input - companies list'!$1:$10000,MATCH(B352,'Input - companies list'!B:B,0),MATCH("Inter-Cluster Connectivity",'Input - companies list'!$1:$1,0 ))</f>
        <v>0.14285714285714199</v>
      </c>
      <c r="L352" s="11">
        <f t="shared" si="41"/>
        <v>0</v>
      </c>
      <c r="M352" s="11">
        <f t="shared" si="42"/>
        <v>0</v>
      </c>
      <c r="N352" s="11">
        <f t="shared" ca="1" si="43"/>
        <v>0</v>
      </c>
      <c r="O352" s="11">
        <f t="shared" si="44"/>
        <v>0</v>
      </c>
      <c r="P352" s="11">
        <f t="shared" si="45"/>
        <v>0.38200000000000001</v>
      </c>
      <c r="Q352" s="11">
        <f t="shared" si="46"/>
        <v>0.68200000000000005</v>
      </c>
      <c r="R352" s="11">
        <f t="shared" ca="1" si="47"/>
        <v>0.10640000000000002</v>
      </c>
    </row>
    <row r="353" spans="1:18" x14ac:dyDescent="0.2">
      <c r="A353" s="14">
        <f t="shared" ca="1" si="40"/>
        <v>233</v>
      </c>
      <c r="B353" t="s">
        <v>3404</v>
      </c>
      <c r="C353" t="str">
        <f>VLOOKUP(B353,'Input - companies list'!B:L,2,FALSE)</f>
        <v>Laser Technology, Inc.</v>
      </c>
      <c r="D353" t="str">
        <f>VLOOKUP(B353,'Input - companies list'!B:L,11,FALSE)</f>
        <v>Aerial Surveying, Drones</v>
      </c>
      <c r="E353" t="str">
        <f>VLOOKUP(B353,'Input - companies list'!B:E,4,FALSE)</f>
        <v>Laser Technology, Inc. designs and manufactures laser-based speed and distance measurement instruments. The company offers professional field measurement products for construction, forestry, GIS/GPS mapping, government, mining, natural resource management, public work, telecommunication, and utility applications; traffic safety products for speed enforcement, crash investigation, tailgating enforcement, photo/video light detection and ranging, speed assessment/survey, distracted driving, fire/SWAT/HAZMAT, and traffic engineering applications; laser sensor products for plant management and automation, security and surveillance, traffic management, vehicle and equipment guidance, and industrial laser sensor applications; and recreational rangefinders for golfers and hunters. It serves customers through a network of dealers in the United States and internationally. The company was founded in 1985 and is based in Centennial, Colorado.</v>
      </c>
      <c r="F353" s="1">
        <f>SUMIFS('Input - target event report'!H:H,'Input - target event report'!B:B,B353,'Input - target event report'!D:D, "Private Investment")</f>
        <v>0</v>
      </c>
      <c r="G353" s="6" t="str">
        <f>IF(I353&lt;2, "N/A", (_xlfn.MAXIFS('Input - target event report'!E:E,'Input - target event report'!B:B,B:B,'Input - target event report'!D:D,"Private Investment")-_xlfn.MINIFS('Input - target event report'!E:E,'Input - target event report'!B:B,B:B,'Input - target event report'!D:D,"Private Investment"))/(I353-1))</f>
        <v>N/A</v>
      </c>
      <c r="H353" s="5" t="str">
        <f ca="1">IF(_xlfn.MAXIFS('Input - target event report'!E:E,'Input - target event report'!B:B,B:B,'Input - target event report'!D:D,"Private Investment") = 0, "N/A", TODAY() - _xlfn.MAXIFS('Input - target event report'!E:E,'Input - target event report'!B:B,B:B,'Input - target event report'!D:D,"Private Investment"))</f>
        <v>N/A</v>
      </c>
      <c r="I353" s="6">
        <f>COUNTIFS('Input - target event report'!B:B,B353,'Input - target event report'!D:D, "Private Investment")</f>
        <v>0</v>
      </c>
      <c r="J353">
        <f>INDEX('Input - companies list'!$1:$10000,MATCH(B353,'Input - companies list'!B:B,0),MATCH("Flow",'Input - companies list'!$1:$1,0 ))</f>
        <v>1.5507027122138601E-3</v>
      </c>
      <c r="K353">
        <f>INDEX('Input - companies list'!$1:$10000,MATCH(B353,'Input - companies list'!B:B,0),MATCH("Inter-Cluster Connectivity",'Input - companies list'!$1:$1,0 ))</f>
        <v>0.14285714285714199</v>
      </c>
      <c r="L353" s="11">
        <f t="shared" si="41"/>
        <v>0</v>
      </c>
      <c r="M353" s="11">
        <f t="shared" si="42"/>
        <v>0</v>
      </c>
      <c r="N353" s="11">
        <f t="shared" ca="1" si="43"/>
        <v>0</v>
      </c>
      <c r="O353" s="11">
        <f t="shared" si="44"/>
        <v>0</v>
      </c>
      <c r="P353" s="11">
        <f t="shared" si="45"/>
        <v>0.39400000000000002</v>
      </c>
      <c r="Q353" s="11">
        <f t="shared" si="46"/>
        <v>0.68200000000000005</v>
      </c>
      <c r="R353" s="11">
        <f t="shared" ca="1" si="47"/>
        <v>0.10760000000000002</v>
      </c>
    </row>
    <row r="354" spans="1:18" x14ac:dyDescent="0.2">
      <c r="A354" s="14">
        <f t="shared" ca="1" si="40"/>
        <v>232</v>
      </c>
      <c r="B354" t="s">
        <v>3640</v>
      </c>
      <c r="C354" t="str">
        <f>VLOOKUP(B354,'Input - companies list'!B:L,2,FALSE)</f>
        <v>YBM Co., Ltd.</v>
      </c>
      <c r="D354" t="str">
        <f>VLOOKUP(B354,'Input - companies list'!B:L,11,FALSE)</f>
        <v>Remote Monitoring</v>
      </c>
      <c r="E354" t="str">
        <f>VLOOKUP(B354,'Input - companies list'!B:E,4,FALSE)</f>
        <v>YBM Co., Ltd. operates as a machine manufacturer, developing, and producing equipment in the fields of civil construction, mineral exploration, and water treatment. YBM Co., Ltd was formerly known as Yoshida Boring Machine Manufacturing Co., Ltd. The company was founded in 1946 and is based in Karatsu, Japan._x000D__x000D_ _x000D__x000D_</v>
      </c>
      <c r="F354" s="1">
        <f>SUMIFS('Input - target event report'!H:H,'Input - target event report'!B:B,B354,'Input - target event report'!D:D, "Private Investment")</f>
        <v>0</v>
      </c>
      <c r="G354" s="6" t="str">
        <f>IF(I354&lt;2, "N/A", (_xlfn.MAXIFS('Input - target event report'!E:E,'Input - target event report'!B:B,B:B,'Input - target event report'!D:D,"Private Investment")-_xlfn.MINIFS('Input - target event report'!E:E,'Input - target event report'!B:B,B:B,'Input - target event report'!D:D,"Private Investment"))/(I354-1))</f>
        <v>N/A</v>
      </c>
      <c r="H354" s="5" t="str">
        <f ca="1">IF(_xlfn.MAXIFS('Input - target event report'!E:E,'Input - target event report'!B:B,B:B,'Input - target event report'!D:D,"Private Investment") = 0, "N/A", TODAY() - _xlfn.MAXIFS('Input - target event report'!E:E,'Input - target event report'!B:B,B:B,'Input - target event report'!D:D,"Private Investment"))</f>
        <v>N/A</v>
      </c>
      <c r="I354" s="6">
        <f>COUNTIFS('Input - target event report'!B:B,B354,'Input - target event report'!D:D, "Private Investment")</f>
        <v>0</v>
      </c>
      <c r="J354">
        <f>INDEX('Input - companies list'!$1:$10000,MATCH(B354,'Input - companies list'!B:B,0),MATCH("Flow",'Input - companies list'!$1:$1,0 ))</f>
        <v>1.54332073263419E-3</v>
      </c>
      <c r="K354">
        <f>INDEX('Input - companies list'!$1:$10000,MATCH(B354,'Input - companies list'!B:B,0),MATCH("Inter-Cluster Connectivity",'Input - companies list'!$1:$1,0 ))</f>
        <v>0.14285714285714199</v>
      </c>
      <c r="L354" s="11">
        <f t="shared" si="41"/>
        <v>0</v>
      </c>
      <c r="M354" s="11">
        <f t="shared" si="42"/>
        <v>0</v>
      </c>
      <c r="N354" s="11">
        <f t="shared" ca="1" si="43"/>
        <v>0</v>
      </c>
      <c r="O354" s="11">
        <f t="shared" si="44"/>
        <v>0</v>
      </c>
      <c r="P354" s="11">
        <f t="shared" si="45"/>
        <v>0.40100000000000002</v>
      </c>
      <c r="Q354" s="11">
        <f t="shared" si="46"/>
        <v>0.68200000000000005</v>
      </c>
      <c r="R354" s="11">
        <f t="shared" ca="1" si="47"/>
        <v>0.10830000000000001</v>
      </c>
    </row>
    <row r="355" spans="1:18" x14ac:dyDescent="0.2">
      <c r="A355" s="14">
        <f t="shared" ca="1" si="40"/>
        <v>231</v>
      </c>
      <c r="B355" t="s">
        <v>3138</v>
      </c>
      <c r="C355" t="str">
        <f>VLOOKUP(B355,'Input - companies list'!B:L,2,FALSE)</f>
        <v>Ulyanovsk Heavy and Unique Machine Tools Plant JSC</v>
      </c>
      <c r="D355" t="str">
        <f>VLOOKUP(B355,'Input - companies list'!B:L,11,FALSE)</f>
        <v>Machining &amp; tooling</v>
      </c>
      <c r="E355" t="str">
        <f>VLOOKUP(B355,'Input - companies list'!B:E,4,FALSE)</f>
        <v>Ulyanovsk Heavy and Unique Machine Tools Plant JSC engages in the manufacture and supply of milling machines and coal miners to railway companies and automotive enterprises. It offers metal-cutting and milling machine tools, dies, and mining machinery. The company was founded in 1956 and is based in Ulyanovsk, the Russian Federation.</v>
      </c>
      <c r="F355" s="1">
        <f>SUMIFS('Input - target event report'!H:H,'Input - target event report'!B:B,B355,'Input - target event report'!D:D, "Private Investment")</f>
        <v>0</v>
      </c>
      <c r="G355" s="6" t="str">
        <f>IF(I355&lt;2, "N/A", (_xlfn.MAXIFS('Input - target event report'!E:E,'Input - target event report'!B:B,B:B,'Input - target event report'!D:D,"Private Investment")-_xlfn.MINIFS('Input - target event report'!E:E,'Input - target event report'!B:B,B:B,'Input - target event report'!D:D,"Private Investment"))/(I355-1))</f>
        <v>N/A</v>
      </c>
      <c r="H355" s="5" t="str">
        <f ca="1">IF(_xlfn.MAXIFS('Input - target event report'!E:E,'Input - target event report'!B:B,B:B,'Input - target event report'!D:D,"Private Investment") = 0, "N/A", TODAY() - _xlfn.MAXIFS('Input - target event report'!E:E,'Input - target event report'!B:B,B:B,'Input - target event report'!D:D,"Private Investment"))</f>
        <v>N/A</v>
      </c>
      <c r="I355" s="6">
        <f>COUNTIFS('Input - target event report'!B:B,B355,'Input - target event report'!D:D, "Private Investment")</f>
        <v>0</v>
      </c>
      <c r="J355">
        <f>INDEX('Input - companies list'!$1:$10000,MATCH(B355,'Input - companies list'!B:B,0),MATCH("Flow",'Input - companies list'!$1:$1,0 ))</f>
        <v>1.5375693756612E-3</v>
      </c>
      <c r="K355">
        <f>INDEX('Input - companies list'!$1:$10000,MATCH(B355,'Input - companies list'!B:B,0),MATCH("Inter-Cluster Connectivity",'Input - companies list'!$1:$1,0 ))</f>
        <v>0.14285714285714199</v>
      </c>
      <c r="L355" s="11">
        <f t="shared" si="41"/>
        <v>0</v>
      </c>
      <c r="M355" s="11">
        <f t="shared" si="42"/>
        <v>0</v>
      </c>
      <c r="N355" s="11">
        <f t="shared" ca="1" si="43"/>
        <v>0</v>
      </c>
      <c r="O355" s="11">
        <f t="shared" si="44"/>
        <v>0</v>
      </c>
      <c r="P355" s="11">
        <f t="shared" si="45"/>
        <v>0.40300000000000002</v>
      </c>
      <c r="Q355" s="11">
        <f t="shared" si="46"/>
        <v>0.68200000000000005</v>
      </c>
      <c r="R355" s="11">
        <f t="shared" ca="1" si="47"/>
        <v>0.10850000000000001</v>
      </c>
    </row>
    <row r="356" spans="1:18" x14ac:dyDescent="0.2">
      <c r="A356" s="14">
        <f t="shared" ca="1" si="40"/>
        <v>230</v>
      </c>
      <c r="B356" t="s">
        <v>4313</v>
      </c>
      <c r="C356" t="str">
        <f>VLOOKUP(B356,'Input - companies list'!B:L,2,FALSE)</f>
        <v>Bird Machine Company Incorporated</v>
      </c>
      <c r="D356" t="str">
        <f>VLOOKUP(B356,'Input - companies list'!B:L,11,FALSE)</f>
        <v>Advanced Materials &amp; Coatings</v>
      </c>
      <c r="E356" t="str">
        <f>VLOOKUP(B356,'Input - companies list'!B:E,4,FALSE)</f>
        <v>As of January 12, 2004, Bird Machine Company Incorporated was acquired by Andritz AG. Bird Machine Company designs and manufactures centrifugation and filtration equipment used in solid-liquid separation processes. The company's products include filter presses, filtration equipment, and thermal drying systems. It markets its products under Bird Machine and Bird Humboldt brands. Bird Machine Company caters to chemical, municipal, pharmaceutical, mineral, industrial, recycling, and food markets. The company was founded in 1909 and is based in South Walpole, Massachusetts.</v>
      </c>
      <c r="F356" s="1">
        <f>SUMIFS('Input - target event report'!H:H,'Input - target event report'!B:B,B356,'Input - target event report'!D:D, "Private Investment")</f>
        <v>0</v>
      </c>
      <c r="G356" s="6" t="str">
        <f>IF(I356&lt;2, "N/A", (_xlfn.MAXIFS('Input - target event report'!E:E,'Input - target event report'!B:B,B:B,'Input - target event report'!D:D,"Private Investment")-_xlfn.MINIFS('Input - target event report'!E:E,'Input - target event report'!B:B,B:B,'Input - target event report'!D:D,"Private Investment"))/(I356-1))</f>
        <v>N/A</v>
      </c>
      <c r="H356" s="5" t="str">
        <f ca="1">IF(_xlfn.MAXIFS('Input - target event report'!E:E,'Input - target event report'!B:B,B:B,'Input - target event report'!D:D,"Private Investment") = 0, "N/A", TODAY() - _xlfn.MAXIFS('Input - target event report'!E:E,'Input - target event report'!B:B,B:B,'Input - target event report'!D:D,"Private Investment"))</f>
        <v>N/A</v>
      </c>
      <c r="I356" s="6">
        <f>COUNTIFS('Input - target event report'!B:B,B356,'Input - target event report'!D:D, "Private Investment")</f>
        <v>0</v>
      </c>
      <c r="J356">
        <f>INDEX('Input - companies list'!$1:$10000,MATCH(B356,'Input - companies list'!B:B,0),MATCH("Flow",'Input - companies list'!$1:$1,0 ))</f>
        <v>1.51424988581671E-3</v>
      </c>
      <c r="K356">
        <f>INDEX('Input - companies list'!$1:$10000,MATCH(B356,'Input - companies list'!B:B,0),MATCH("Inter-Cluster Connectivity",'Input - companies list'!$1:$1,0 ))</f>
        <v>0.14285714285714199</v>
      </c>
      <c r="L356" s="11">
        <f t="shared" si="41"/>
        <v>0</v>
      </c>
      <c r="M356" s="11">
        <f t="shared" si="42"/>
        <v>0</v>
      </c>
      <c r="N356" s="11">
        <f t="shared" ca="1" si="43"/>
        <v>0</v>
      </c>
      <c r="O356" s="11">
        <f t="shared" si="44"/>
        <v>0</v>
      </c>
      <c r="P356" s="11">
        <f t="shared" si="45"/>
        <v>0.41800000000000004</v>
      </c>
      <c r="Q356" s="11">
        <f t="shared" si="46"/>
        <v>0.68200000000000005</v>
      </c>
      <c r="R356" s="11">
        <f t="shared" ca="1" si="47"/>
        <v>0.11000000000000001</v>
      </c>
    </row>
    <row r="357" spans="1:18" x14ac:dyDescent="0.2">
      <c r="A357" s="14">
        <f t="shared" ca="1" si="40"/>
        <v>229</v>
      </c>
      <c r="B357" t="s">
        <v>2343</v>
      </c>
      <c r="C357" t="str">
        <f>VLOOKUP(B357,'Input - companies list'!B:L,2,FALSE)</f>
        <v>Dalian Heavy Industry Group Co., Ltd.</v>
      </c>
      <c r="D357" t="str">
        <f>VLOOKUP(B357,'Input - companies list'!B:L,11,FALSE)</f>
        <v>Advanced Materials &amp; Coatings</v>
      </c>
      <c r="E357" t="str">
        <f>VLOOKUP(B357,'Input - companies list'!B:E,4,FALSE)</f>
        <v>Dalian Heavy Industry Group Co., Ltd. operates in the heavy machinery industry in China. The company designs, develops, and manufactures steel continuous casting machines, such as thin slab continuous caster, as well as slab, billet, round steel, and alloyed steel continuous casting equipment, as well as the unit machines, such as the ladle turret, tundish car, mould, mould oscillator, and segment. It also manufactures steel rolling equipment for wire rod, steel bar, combined bar and wire rod, and nonferrous metal rolling workshops; and bulk material handling machinery, such as lorry tilting and pulling machine, bridge crane, and frame crane. In addition, the company manufactures metal smelting equipment, including submerge-arc furnace, steel barrel, metal mixer furnace, hot metal pretreatment machines secondary steel making process machines, and pig-casting machine and other machine; and coke oven machinery, such as coke quenching car and 4.3M coke oven machinery. Further, it designs and manufactures metallurgical mining and railway special vehicles, including mixing iron ladle, molten steel ladle, slag pot, weighing, scrap tank, electric furnace, scrap basket, molten iron ladle, mould, hot ingot, slag pot, hot metal, sintered ore, bottom-open, pneumatic dump, serial flat, and serial electric flat cars. The company provides its products for metallurgy, mine, energy, chemical industry, traffic, building materials, foodstuff storage, infrastructure, storage, environment protection, real estate, construction, and environment protection industries. It offers plate billet casting projects in Jinxi, Zhongheng, Ganglu, and Laiwu. Dalian Heavy Industry Group Co., Ltd. was founded in 1914 and is based in Dalian, China.</v>
      </c>
      <c r="F357" s="1">
        <f>SUMIFS('Input - target event report'!H:H,'Input - target event report'!B:B,B357,'Input - target event report'!D:D, "Private Investment")</f>
        <v>0</v>
      </c>
      <c r="G357" s="6" t="str">
        <f>IF(I357&lt;2, "N/A", (_xlfn.MAXIFS('Input - target event report'!E:E,'Input - target event report'!B:B,B:B,'Input - target event report'!D:D,"Private Investment")-_xlfn.MINIFS('Input - target event report'!E:E,'Input - target event report'!B:B,B:B,'Input - target event report'!D:D,"Private Investment"))/(I357-1))</f>
        <v>N/A</v>
      </c>
      <c r="H357" s="5" t="str">
        <f ca="1">IF(_xlfn.MAXIFS('Input - target event report'!E:E,'Input - target event report'!B:B,B:B,'Input - target event report'!D:D,"Private Investment") = 0, "N/A", TODAY() - _xlfn.MAXIFS('Input - target event report'!E:E,'Input - target event report'!B:B,B:B,'Input - target event report'!D:D,"Private Investment"))</f>
        <v>N/A</v>
      </c>
      <c r="I357" s="6">
        <f>COUNTIFS('Input - target event report'!B:B,B357,'Input - target event report'!D:D, "Private Investment")</f>
        <v>0</v>
      </c>
      <c r="J357">
        <f>INDEX('Input - companies list'!$1:$10000,MATCH(B357,'Input - companies list'!B:B,0),MATCH("Flow",'Input - companies list'!$1:$1,0 ))</f>
        <v>1.51326341391623E-3</v>
      </c>
      <c r="K357">
        <f>INDEX('Input - companies list'!$1:$10000,MATCH(B357,'Input - companies list'!B:B,0),MATCH("Inter-Cluster Connectivity",'Input - companies list'!$1:$1,0 ))</f>
        <v>0.14285714285714199</v>
      </c>
      <c r="L357" s="11">
        <f t="shared" si="41"/>
        <v>0</v>
      </c>
      <c r="M357" s="11">
        <f t="shared" si="42"/>
        <v>0</v>
      </c>
      <c r="N357" s="11">
        <f t="shared" ca="1" si="43"/>
        <v>0</v>
      </c>
      <c r="O357" s="11">
        <f t="shared" si="44"/>
        <v>0</v>
      </c>
      <c r="P357" s="11">
        <f t="shared" si="45"/>
        <v>0.42000000000000004</v>
      </c>
      <c r="Q357" s="11">
        <f t="shared" si="46"/>
        <v>0.68200000000000005</v>
      </c>
      <c r="R357" s="11">
        <f t="shared" ca="1" si="47"/>
        <v>0.11020000000000002</v>
      </c>
    </row>
    <row r="358" spans="1:18" x14ac:dyDescent="0.2">
      <c r="A358" s="14">
        <f t="shared" ca="1" si="40"/>
        <v>228</v>
      </c>
      <c r="B358" t="s">
        <v>3321</v>
      </c>
      <c r="C358" t="str">
        <f>VLOOKUP(B358,'Input - companies list'!B:L,2,FALSE)</f>
        <v>PJ Berriman &amp; Co. Pty Ltd.</v>
      </c>
      <c r="D358" t="str">
        <f>VLOOKUP(B358,'Input - companies list'!B:L,11,FALSE)</f>
        <v>Machining &amp; tooling</v>
      </c>
      <c r="E358" t="str">
        <f>VLOOKUP(B358,'Input - companies list'!B:E,4,FALSE)</f>
        <v>PJ Berriman &amp; Co Pty, Ltd. engages in the design, manufacture, repair, overhaul, and modification of mining vehicles. It offers explosion protection products, electrical equipment, materials handling equipment, power generation, control engineering, and accessories for the industrial and mining industry sectors. The company also provides various services, including contract and maintenance service, field service, electrical and electronics testing and service, engineering and design service, hydraulic service, spare parts support, and precision machining. PJ Berriman was founded in 1977 and is headquartered in Tomago, Australia. As of December 22, 2006, PJ Berriman &amp; Co Pty Ltd. is a subsidiary of Industrea Limited.</v>
      </c>
      <c r="F358" s="1">
        <f>SUMIFS('Input - target event report'!H:H,'Input - target event report'!B:B,B358,'Input - target event report'!D:D, "Private Investment")</f>
        <v>0</v>
      </c>
      <c r="G358" s="6" t="str">
        <f>IF(I358&lt;2, "N/A", (_xlfn.MAXIFS('Input - target event report'!E:E,'Input - target event report'!B:B,B:B,'Input - target event report'!D:D,"Private Investment")-_xlfn.MINIFS('Input - target event report'!E:E,'Input - target event report'!B:B,B:B,'Input - target event report'!D:D,"Private Investment"))/(I358-1))</f>
        <v>N/A</v>
      </c>
      <c r="H358" s="5" t="str">
        <f ca="1">IF(_xlfn.MAXIFS('Input - target event report'!E:E,'Input - target event report'!B:B,B:B,'Input - target event report'!D:D,"Private Investment") = 0, "N/A", TODAY() - _xlfn.MAXIFS('Input - target event report'!E:E,'Input - target event report'!B:B,B:B,'Input - target event report'!D:D,"Private Investment"))</f>
        <v>N/A</v>
      </c>
      <c r="I358" s="6">
        <f>COUNTIFS('Input - target event report'!B:B,B358,'Input - target event report'!D:D, "Private Investment")</f>
        <v>0</v>
      </c>
      <c r="J358">
        <f>INDEX('Input - companies list'!$1:$10000,MATCH(B358,'Input - companies list'!B:B,0),MATCH("Flow",'Input - companies list'!$1:$1,0 ))</f>
        <v>1.72366015825429E-3</v>
      </c>
      <c r="K358">
        <f>INDEX('Input - companies list'!$1:$10000,MATCH(B358,'Input - companies list'!B:B,0),MATCH("Inter-Cluster Connectivity",'Input - companies list'!$1:$1,0 ))</f>
        <v>0.25</v>
      </c>
      <c r="L358" s="11">
        <f t="shared" si="41"/>
        <v>0</v>
      </c>
      <c r="M358" s="11">
        <f t="shared" si="42"/>
        <v>0</v>
      </c>
      <c r="N358" s="11">
        <f t="shared" ca="1" si="43"/>
        <v>0</v>
      </c>
      <c r="O358" s="11">
        <f t="shared" si="44"/>
        <v>0</v>
      </c>
      <c r="P358" s="11">
        <f t="shared" si="45"/>
        <v>0.31799999999999995</v>
      </c>
      <c r="Q358" s="11">
        <f t="shared" si="46"/>
        <v>0.79200000000000004</v>
      </c>
      <c r="R358" s="11">
        <f t="shared" ca="1" si="47"/>
        <v>0.111</v>
      </c>
    </row>
    <row r="359" spans="1:18" x14ac:dyDescent="0.2">
      <c r="A359" s="14">
        <f t="shared" ca="1" si="40"/>
        <v>227</v>
      </c>
      <c r="B359" t="s">
        <v>4565</v>
      </c>
      <c r="C359" t="str">
        <f>VLOOKUP(B359,'Input - companies list'!B:L,2,FALSE)</f>
        <v>Vaksh Steels Pvt Ltd.</v>
      </c>
      <c r="D359" t="str">
        <f>VLOOKUP(B359,'Input - companies list'!B:L,11,FALSE)</f>
        <v>Castings</v>
      </c>
      <c r="E359" t="str">
        <f>VLOOKUP(B359,'Input - companies list'!B:E,4,FALSE)</f>
        <v>Vaksh Steels Pvt Ltd. operates a foundry that manufactures and supplies castings in ductile iron, grey iron, and plain carbon steel grades. It offers rotor hubs, EMD turbo mains, main carriers, blade adapters, brackets, gear housings, and pump casings. The company serves windmill, valves, earth moving and mining, turbo generators, motors, pumps, power generation, automobiles, compressors, locomotives, heavy machinery, precision engineering, defense markets worldwide. Vaksh Steels Pvt Ltd. was founded in 2004 and is based in Secunderabad, India.</v>
      </c>
      <c r="F359" s="1">
        <f>SUMIFS('Input - target event report'!H:H,'Input - target event report'!B:B,B359,'Input - target event report'!D:D, "Private Investment")</f>
        <v>0</v>
      </c>
      <c r="G359" s="6" t="str">
        <f>IF(I359&lt;2, "N/A", (_xlfn.MAXIFS('Input - target event report'!E:E,'Input - target event report'!B:B,B:B,'Input - target event report'!D:D,"Private Investment")-_xlfn.MINIFS('Input - target event report'!E:E,'Input - target event report'!B:B,B:B,'Input - target event report'!D:D,"Private Investment"))/(I359-1))</f>
        <v>N/A</v>
      </c>
      <c r="H359" s="5" t="str">
        <f ca="1">IF(_xlfn.MAXIFS('Input - target event report'!E:E,'Input - target event report'!B:B,B:B,'Input - target event report'!D:D,"Private Investment") = 0, "N/A", TODAY() - _xlfn.MAXIFS('Input - target event report'!E:E,'Input - target event report'!B:B,B:B,'Input - target event report'!D:D,"Private Investment"))</f>
        <v>N/A</v>
      </c>
      <c r="I359" s="6">
        <f>COUNTIFS('Input - target event report'!B:B,B359,'Input - target event report'!D:D, "Private Investment")</f>
        <v>0</v>
      </c>
      <c r="J359">
        <f>INDEX('Input - companies list'!$1:$10000,MATCH(B359,'Input - companies list'!B:B,0),MATCH("Flow",'Input - companies list'!$1:$1,0 ))</f>
        <v>1.5038499677832999E-3</v>
      </c>
      <c r="K359">
        <f>INDEX('Input - companies list'!$1:$10000,MATCH(B359,'Input - companies list'!B:B,0),MATCH("Inter-Cluster Connectivity",'Input - companies list'!$1:$1,0 ))</f>
        <v>0.14285714285714199</v>
      </c>
      <c r="L359" s="11">
        <f t="shared" si="41"/>
        <v>0</v>
      </c>
      <c r="M359" s="11">
        <f t="shared" si="42"/>
        <v>0</v>
      </c>
      <c r="N359" s="11">
        <f t="shared" ca="1" si="43"/>
        <v>0</v>
      </c>
      <c r="O359" s="11">
        <f t="shared" si="44"/>
        <v>0</v>
      </c>
      <c r="P359" s="11">
        <f t="shared" si="45"/>
        <v>0.43300000000000005</v>
      </c>
      <c r="Q359" s="11">
        <f t="shared" si="46"/>
        <v>0.68200000000000005</v>
      </c>
      <c r="R359" s="11">
        <f t="shared" ca="1" si="47"/>
        <v>0.11150000000000002</v>
      </c>
    </row>
    <row r="360" spans="1:18" x14ac:dyDescent="0.2">
      <c r="A360" s="14">
        <f t="shared" ca="1" si="40"/>
        <v>226</v>
      </c>
      <c r="B360" t="s">
        <v>3715</v>
      </c>
      <c r="C360" t="str">
        <f>VLOOKUP(B360,'Input - companies list'!B:L,2,FALSE)</f>
        <v>Novatech Labs, USA</v>
      </c>
      <c r="D360" t="str">
        <f>VLOOKUP(B360,'Input - companies list'!B:L,11,FALSE)</f>
        <v>Autonomous Vehicles, Artificial Intelligence</v>
      </c>
      <c r="E360" t="str">
        <f>VLOOKUP(B360,'Input - companies list'!B:E,4,FALSE)</f>
        <v>Novatech Labs, USA conducts conferences on drone technology. Its conferences explore drone related topics, which include security and interactive technology related to home automation; drone applications in agriculture, construction, policing, mining, energy, solar, mapping, logistics, and delivery; solutions to limitations of drones, including extended flight time, autonomous flight, long-range communication, modular sensor system, and encryption; Thalamic Myo armband with live demo; mobile security and mobile payments; and smart home and smart devices. The company is based in the United States.</v>
      </c>
      <c r="F360" s="1">
        <f>SUMIFS('Input - target event report'!H:H,'Input - target event report'!B:B,B360,'Input - target event report'!D:D, "Private Investment")</f>
        <v>0</v>
      </c>
      <c r="G360" s="6" t="str">
        <f>IF(I360&lt;2, "N/A", (_xlfn.MAXIFS('Input - target event report'!E:E,'Input - target event report'!B:B,B:B,'Input - target event report'!D:D,"Private Investment")-_xlfn.MINIFS('Input - target event report'!E:E,'Input - target event report'!B:B,B:B,'Input - target event report'!D:D,"Private Investment"))/(I360-1))</f>
        <v>N/A</v>
      </c>
      <c r="H360" s="5" t="str">
        <f ca="1">IF(_xlfn.MAXIFS('Input - target event report'!E:E,'Input - target event report'!B:B,B:B,'Input - target event report'!D:D,"Private Investment") = 0, "N/A", TODAY() - _xlfn.MAXIFS('Input - target event report'!E:E,'Input - target event report'!B:B,B:B,'Input - target event report'!D:D,"Private Investment"))</f>
        <v>N/A</v>
      </c>
      <c r="I360" s="6">
        <f>COUNTIFS('Input - target event report'!B:B,B360,'Input - target event report'!D:D, "Private Investment")</f>
        <v>0</v>
      </c>
      <c r="J360">
        <f>INDEX('Input - companies list'!$1:$10000,MATCH(B360,'Input - companies list'!B:B,0),MATCH("Flow",'Input - companies list'!$1:$1,0 ))</f>
        <v>1.5022300850579501E-3</v>
      </c>
      <c r="K360">
        <f>INDEX('Input - companies list'!$1:$10000,MATCH(B360,'Input - companies list'!B:B,0),MATCH("Inter-Cluster Connectivity",'Input - companies list'!$1:$1,0 ))</f>
        <v>0.14285714285714199</v>
      </c>
      <c r="L360" s="11">
        <f t="shared" si="41"/>
        <v>0</v>
      </c>
      <c r="M360" s="11">
        <f t="shared" si="42"/>
        <v>0</v>
      </c>
      <c r="N360" s="11">
        <f t="shared" ca="1" si="43"/>
        <v>0</v>
      </c>
      <c r="O360" s="11">
        <f t="shared" si="44"/>
        <v>0</v>
      </c>
      <c r="P360" s="11">
        <f t="shared" si="45"/>
        <v>0.43999999999999995</v>
      </c>
      <c r="Q360" s="11">
        <f t="shared" si="46"/>
        <v>0.68200000000000005</v>
      </c>
      <c r="R360" s="11">
        <f t="shared" ca="1" si="47"/>
        <v>0.11220000000000001</v>
      </c>
    </row>
    <row r="361" spans="1:18" x14ac:dyDescent="0.2">
      <c r="A361" s="14">
        <f t="shared" ca="1" si="40"/>
        <v>225</v>
      </c>
      <c r="B361" t="s">
        <v>4243</v>
      </c>
      <c r="C361" t="str">
        <f>VLOOKUP(B361,'Input - companies list'!B:L,2,FALSE)</f>
        <v>GE Water &amp; Process Technologies Canada</v>
      </c>
      <c r="D361" t="str">
        <f>VLOOKUP(B361,'Input - companies list'!B:L,11,FALSE)</f>
        <v>Remote Monitoring</v>
      </c>
      <c r="E361" t="str">
        <f>VLOOKUP(B361,'Input - companies list'!B:E,4,FALSE)</f>
        <v>GE Water &amp; Process Technologies Canada provides water treatment, wastewater treatment and process systems solutions. The company offers custom chemical treatments that prevent corrosion, bacterial deposition, fouling, scaling, and stress cracking; and membrane treatment systems that filter water, handle fluids, concentrate solutions, recover byproducts, and treat wastewater for recycling or discharge. It provides water treatment chemicals, including boiler, cooling, water and wastewater treatment, and membrane chemicals; and process chemicals, including antifoulants, corrosion inhibitors, phase separation chemicals, and scavengers. In addition, the company offers equipment for removing suspended and dissolved solids; trapping or destroy pathogens; removing odor and color; producing water for critical applications; and desalting seawater and brackish water. Further, it provides spiral membrane equipment, filters, hollow-fiber membranes, electro dialysis/electro dialysis reversal systems, and electro deionization equipment; and residential products and systems that are used in the movement, treatment, storage, and enjoyment of water. Furthermore, the company offers online training services; outsourcing contracts; field services, including analytical, audit and consultative, training, and field services; and insight remote monitoring and diagnostics services. It serves various industries, including chemicals, petrochemicals, agrichemicals, and industrial gases; commercial and institutional; food and beverage; hydrocarbon processing, and mining and minerals; municipalities and governmental agencies; power; and primary metals. GE Water &amp; Process Technologies Canada is based in Oakville, Canada. TGE Water &amp; Process Technologies Canada operates as a subsidiary of General Electric Company.</v>
      </c>
      <c r="F361" s="1">
        <f>SUMIFS('Input - target event report'!H:H,'Input - target event report'!B:B,B361,'Input - target event report'!D:D, "Private Investment")</f>
        <v>0</v>
      </c>
      <c r="G361" s="6" t="str">
        <f>IF(I361&lt;2, "N/A", (_xlfn.MAXIFS('Input - target event report'!E:E,'Input - target event report'!B:B,B:B,'Input - target event report'!D:D,"Private Investment")-_xlfn.MINIFS('Input - target event report'!E:E,'Input - target event report'!B:B,B:B,'Input - target event report'!D:D,"Private Investment"))/(I361-1))</f>
        <v>N/A</v>
      </c>
      <c r="H361" s="5" t="str">
        <f ca="1">IF(_xlfn.MAXIFS('Input - target event report'!E:E,'Input - target event report'!B:B,B:B,'Input - target event report'!D:D,"Private Investment") = 0, "N/A", TODAY() - _xlfn.MAXIFS('Input - target event report'!E:E,'Input - target event report'!B:B,B:B,'Input - target event report'!D:D,"Private Investment"))</f>
        <v>N/A</v>
      </c>
      <c r="I361" s="6">
        <f>COUNTIFS('Input - target event report'!B:B,B361,'Input - target event report'!D:D, "Private Investment")</f>
        <v>0</v>
      </c>
      <c r="J361">
        <f>INDEX('Input - companies list'!$1:$10000,MATCH(B361,'Input - companies list'!B:B,0),MATCH("Flow",'Input - companies list'!$1:$1,0 ))</f>
        <v>1.7009907426487501E-3</v>
      </c>
      <c r="K361">
        <f>INDEX('Input - companies list'!$1:$10000,MATCH(B361,'Input - companies list'!B:B,0),MATCH("Inter-Cluster Connectivity",'Input - companies list'!$1:$1,0 ))</f>
        <v>0.25</v>
      </c>
      <c r="L361" s="11">
        <f t="shared" si="41"/>
        <v>0</v>
      </c>
      <c r="M361" s="11">
        <f t="shared" si="42"/>
        <v>0</v>
      </c>
      <c r="N361" s="11">
        <f t="shared" ca="1" si="43"/>
        <v>0</v>
      </c>
      <c r="O361" s="11">
        <f t="shared" si="44"/>
        <v>0</v>
      </c>
      <c r="P361" s="11">
        <f t="shared" si="45"/>
        <v>0.33399999999999996</v>
      </c>
      <c r="Q361" s="11">
        <f t="shared" si="46"/>
        <v>0.79200000000000004</v>
      </c>
      <c r="R361" s="11">
        <f t="shared" ca="1" si="47"/>
        <v>0.11260000000000001</v>
      </c>
    </row>
    <row r="362" spans="1:18" x14ac:dyDescent="0.2">
      <c r="A362" s="14">
        <f t="shared" ca="1" si="40"/>
        <v>224</v>
      </c>
      <c r="B362" t="s">
        <v>108</v>
      </c>
      <c r="C362" t="str">
        <f>VLOOKUP(B362,'Input - companies list'!B:L,2,FALSE)</f>
        <v>Savcor Pacific Limited</v>
      </c>
      <c r="D362" t="str">
        <f>VLOOKUP(B362,'Input - companies list'!B:L,11,FALSE)</f>
        <v>RFID, Cables, Asset Tracking</v>
      </c>
      <c r="E362" t="str">
        <f>VLOOKUP(B362,'Input - companies list'!B:E,4,FALSE)</f>
        <v>Savcor Pacific Limited is a holding company. The company, through its subsidiaries, provides electromagnetic shielding and RFID solutions for the telecommunication industry and remediates steel and concrete structures via the application of electrochemical protection technology and provides maintenance services for mining, infrastructure and industrial sectors. The company was formerly known as ESK Trading Limited. Savcor Pacific Limited is based in Hong Kong. Savcor Pacific Limited operates as a subsidiary of Savcor Group Limited. As of May 10, 2016, Savcor Pacific Limited operates as a subsidiary of Savcor Tempo Oy.</v>
      </c>
      <c r="F362" s="1">
        <f>SUMIFS('Input - target event report'!H:H,'Input - target event report'!B:B,B362,'Input - target event report'!D:D, "Private Investment")</f>
        <v>0</v>
      </c>
      <c r="G362" s="6" t="str">
        <f>IF(I362&lt;2, "N/A", (_xlfn.MAXIFS('Input - target event report'!E:E,'Input - target event report'!B:B,B:B,'Input - target event report'!D:D,"Private Investment")-_xlfn.MINIFS('Input - target event report'!E:E,'Input - target event report'!B:B,B:B,'Input - target event report'!D:D,"Private Investment"))/(I362-1))</f>
        <v>N/A</v>
      </c>
      <c r="H362" s="5" t="str">
        <f ca="1">IF(_xlfn.MAXIFS('Input - target event report'!E:E,'Input - target event report'!B:B,B:B,'Input - target event report'!D:D,"Private Investment") = 0, "N/A", TODAY() - _xlfn.MAXIFS('Input - target event report'!E:E,'Input - target event report'!B:B,B:B,'Input - target event report'!D:D,"Private Investment"))</f>
        <v>N/A</v>
      </c>
      <c r="I362" s="6">
        <f>COUNTIFS('Input - target event report'!B:B,B362,'Input - target event report'!D:D, "Private Investment")</f>
        <v>0</v>
      </c>
      <c r="J362">
        <f>INDEX('Input - companies list'!$1:$10000,MATCH(B362,'Input - companies list'!B:B,0),MATCH("Flow",'Input - companies list'!$1:$1,0 ))</f>
        <v>1.7816738392020901E-3</v>
      </c>
      <c r="K362">
        <f>INDEX('Input - companies list'!$1:$10000,MATCH(B362,'Input - companies list'!B:B,0),MATCH("Inter-Cluster Connectivity",'Input - companies list'!$1:$1,0 ))</f>
        <v>0.33333333333333298</v>
      </c>
      <c r="L362" s="11">
        <f t="shared" si="41"/>
        <v>0</v>
      </c>
      <c r="M362" s="11">
        <f t="shared" si="42"/>
        <v>0</v>
      </c>
      <c r="N362" s="11">
        <f t="shared" ca="1" si="43"/>
        <v>0</v>
      </c>
      <c r="O362" s="11">
        <f t="shared" si="44"/>
        <v>0</v>
      </c>
      <c r="P362" s="11">
        <f t="shared" si="45"/>
        <v>0.28600000000000003</v>
      </c>
      <c r="Q362" s="11">
        <f t="shared" si="46"/>
        <v>0.84499999999999997</v>
      </c>
      <c r="R362" s="11">
        <f t="shared" ca="1" si="47"/>
        <v>0.11310000000000001</v>
      </c>
    </row>
    <row r="363" spans="1:18" x14ac:dyDescent="0.2">
      <c r="A363" s="14">
        <f t="shared" ca="1" si="40"/>
        <v>223</v>
      </c>
      <c r="B363" t="s">
        <v>3956</v>
      </c>
      <c r="C363" t="str">
        <f>VLOOKUP(B363,'Input - companies list'!B:L,2,FALSE)</f>
        <v>Powerway Group Co.,Ltd.</v>
      </c>
      <c r="D363" t="str">
        <f>VLOOKUP(B363,'Input - companies list'!B:L,11,FALSE)</f>
        <v>Machining &amp; tooling</v>
      </c>
      <c r="E363" t="str">
        <f>VLOOKUP(B363,'Input - companies list'!B:E,4,FALSE)</f>
        <v>Powerway Group Co.,Ltd. manufactures non-ferrous alloys, materials, precision electrode wires, and precision metal parts. It engages in the research and development, production, and sale of high-performance, high-precision non-ferrous alloy rods, wires, functional alloys, environmental protection alloys, energy-saving and alternative alloys, and strips; specializes in the manufacturing, development, and sale of high-performance/high-precision non-ferrous alloy strips; and specializes in the production, development, and sale of high-precision wires, including copper alloy composite wires with high electrical conductivity and toughness, electrode wires for precise mold machining, and Sn-coated wires with high-plasticity and corrosion resistance for battery core. The company also manufactures photovoltaic cells and modules; invests in mining with focus in the provinces of Qinghai, Sichuan, Xinjiang, and Tibet; and operates as a commercial investment management company. Its products are used in aerospace, high-speed trains, electronic communications, automotive, shipbuilding, engineering machinery, precision molds, lead frames, appliances, bathroom hardware, and other industries. The company was founded in 1993 and is based in Ningbo, China.</v>
      </c>
      <c r="F363" s="1">
        <f>SUMIFS('Input - target event report'!H:H,'Input - target event report'!B:B,B363,'Input - target event report'!D:D, "Private Investment")</f>
        <v>0</v>
      </c>
      <c r="G363" s="6" t="str">
        <f>IF(I363&lt;2, "N/A", (_xlfn.MAXIFS('Input - target event report'!E:E,'Input - target event report'!B:B,B:B,'Input - target event report'!D:D,"Private Investment")-_xlfn.MINIFS('Input - target event report'!E:E,'Input - target event report'!B:B,B:B,'Input - target event report'!D:D,"Private Investment"))/(I363-1))</f>
        <v>N/A</v>
      </c>
      <c r="H363" s="5" t="str">
        <f ca="1">IF(_xlfn.MAXIFS('Input - target event report'!E:E,'Input - target event report'!B:B,B:B,'Input - target event report'!D:D,"Private Investment") = 0, "N/A", TODAY() - _xlfn.MAXIFS('Input - target event report'!E:E,'Input - target event report'!B:B,B:B,'Input - target event report'!D:D,"Private Investment"))</f>
        <v>N/A</v>
      </c>
      <c r="I363" s="6">
        <f>COUNTIFS('Input - target event report'!B:B,B363,'Input - target event report'!D:D, "Private Investment")</f>
        <v>0</v>
      </c>
      <c r="J363">
        <f>INDEX('Input - companies list'!$1:$10000,MATCH(B363,'Input - companies list'!B:B,0),MATCH("Flow",'Input - companies list'!$1:$1,0 ))</f>
        <v>1.4842650340239399E-3</v>
      </c>
      <c r="K363">
        <f>INDEX('Input - companies list'!$1:$10000,MATCH(B363,'Input - companies list'!B:B,0),MATCH("Inter-Cluster Connectivity",'Input - companies list'!$1:$1,0 ))</f>
        <v>0.14285714285714199</v>
      </c>
      <c r="L363" s="11">
        <f t="shared" si="41"/>
        <v>0</v>
      </c>
      <c r="M363" s="11">
        <f t="shared" si="42"/>
        <v>0</v>
      </c>
      <c r="N363" s="11">
        <f t="shared" ca="1" si="43"/>
        <v>0</v>
      </c>
      <c r="O363" s="11">
        <f t="shared" si="44"/>
        <v>0</v>
      </c>
      <c r="P363" s="11">
        <f t="shared" si="45"/>
        <v>0.45799999999999996</v>
      </c>
      <c r="Q363" s="11">
        <f t="shared" si="46"/>
        <v>0.68200000000000005</v>
      </c>
      <c r="R363" s="11">
        <f t="shared" ca="1" si="47"/>
        <v>0.11400000000000002</v>
      </c>
    </row>
    <row r="364" spans="1:18" x14ac:dyDescent="0.2">
      <c r="A364" s="14">
        <f t="shared" ca="1" si="40"/>
        <v>222</v>
      </c>
      <c r="B364" t="s">
        <v>105</v>
      </c>
      <c r="C364" t="str">
        <f>VLOOKUP(B364,'Input - companies list'!B:L,2,FALSE)</f>
        <v>Powell &amp; Harber (Precision Engineers) Ltd.</v>
      </c>
      <c r="D364" t="str">
        <f>VLOOKUP(B364,'Input - companies list'!B:L,11,FALSE)</f>
        <v>Castings</v>
      </c>
      <c r="E364" t="str">
        <f>VLOOKUP(B364,'Input - companies list'!B:E,4,FALSE)</f>
        <v>Powell &amp; Harber (Precision Engineers) Ltd. designs, manufactures, and supplies injection mould tools and plastic injection moulded parts. It specializes in engineering plastic components. The company also provides prototype tooling, modular tooling, production tooling, rapid prototyping, tool trials, injection moulding, and quality control services. It serves automotive, domestic appliance, medical, double glazing, mining, and other industries worldwide. The company was founded in 1979 and is based in Worcester, United Kingdom. As of February 27, 2015, Powell &amp; Harber (Precision Engineers) Ltd. operates as a subsidiary of Goodfish Ltd.</v>
      </c>
      <c r="F364" s="1">
        <f>SUMIFS('Input - target event report'!H:H,'Input - target event report'!B:B,B364,'Input - target event report'!D:D, "Private Investment")</f>
        <v>0</v>
      </c>
      <c r="G364" s="6" t="str">
        <f>IF(I364&lt;2, "N/A", (_xlfn.MAXIFS('Input - target event report'!E:E,'Input - target event report'!B:B,B:B,'Input - target event report'!D:D,"Private Investment")-_xlfn.MINIFS('Input - target event report'!E:E,'Input - target event report'!B:B,B:B,'Input - target event report'!D:D,"Private Investment"))/(I364-1))</f>
        <v>N/A</v>
      </c>
      <c r="H364" s="5" t="str">
        <f ca="1">IF(_xlfn.MAXIFS('Input - target event report'!E:E,'Input - target event report'!B:B,B:B,'Input - target event report'!D:D,"Private Investment") = 0, "N/A", TODAY() - _xlfn.MAXIFS('Input - target event report'!E:E,'Input - target event report'!B:B,B:B,'Input - target event report'!D:D,"Private Investment"))</f>
        <v>N/A</v>
      </c>
      <c r="I364" s="6">
        <f>COUNTIFS('Input - target event report'!B:B,B364,'Input - target event report'!D:D, "Private Investment")</f>
        <v>0</v>
      </c>
      <c r="J364">
        <f>INDEX('Input - companies list'!$1:$10000,MATCH(B364,'Input - companies list'!B:B,0),MATCH("Flow",'Input - companies list'!$1:$1,0 ))</f>
        <v>1.6777247103894101E-3</v>
      </c>
      <c r="K364">
        <f>INDEX('Input - companies list'!$1:$10000,MATCH(B364,'Input - companies list'!B:B,0),MATCH("Inter-Cluster Connectivity",'Input - companies list'!$1:$1,0 ))</f>
        <v>0.25</v>
      </c>
      <c r="L364" s="11">
        <f t="shared" si="41"/>
        <v>0</v>
      </c>
      <c r="M364" s="11">
        <f t="shared" si="42"/>
        <v>0</v>
      </c>
      <c r="N364" s="11">
        <f t="shared" ca="1" si="43"/>
        <v>0</v>
      </c>
      <c r="O364" s="11">
        <f t="shared" si="44"/>
        <v>0</v>
      </c>
      <c r="P364" s="11">
        <f t="shared" si="45"/>
        <v>0.34899999999999998</v>
      </c>
      <c r="Q364" s="11">
        <f t="shared" si="46"/>
        <v>0.79200000000000004</v>
      </c>
      <c r="R364" s="11">
        <f t="shared" ca="1" si="47"/>
        <v>0.11410000000000001</v>
      </c>
    </row>
    <row r="365" spans="1:18" x14ac:dyDescent="0.2">
      <c r="A365" s="14">
        <f t="shared" ca="1" si="40"/>
        <v>221</v>
      </c>
      <c r="B365" t="s">
        <v>4013</v>
      </c>
      <c r="C365" t="str">
        <f>VLOOKUP(B365,'Input - companies list'!B:L,2,FALSE)</f>
        <v>Pintsch Tiefenbach Gmbh</v>
      </c>
      <c r="D365" t="str">
        <f>VLOOKUP(B365,'Input - companies list'!B:L,11,FALSE)</f>
        <v>Smart Grid, Fiber Networks</v>
      </c>
      <c r="E365" t="str">
        <f>VLOOKUP(B365,'Input - companies list'!B:E,4,FALSE)</f>
        <v>Pintsch Tiefenbach Gmbh develops and manufactures systems, components, and subsystems for the railway transportation technology. It offers railway signaling products, including electrical and electronic components, subsystems, and systems for control, safety, and automation of the track system in guided traffic. The companyÂ’s railway signaling products include systems, which include locally operated points technology and signaling installations, TMC-EOW and TMC-RaStw solutions, remote control systems for relay points control systems, and technically supported train control operation solutions; subsystems, such as axle counting systems, point controllers, microcomputer systems, and microcomputer systems; and components, which include rail sensors (wheel sensors), signal processing and evaluation products, points position and order indicators, shunting signals in LED technology, LED signal lanterns for shunting signals, control units, key-operated switch control units, and route setting panels. It also provides various marshalling and hauling equipment, which include locally stationary electromechanical shunting equipment for train formation yards, wash lines, and loading/unloading station applications; and sensor technology products for industry and mining, including inductive and magnetic sensors, components, and associated assemblies, such as solenoid switches, inductive proximity switches, overspeed monitors and amplifiers, and level switches. In addition, the company provides assembly, testing, and commissioning; and spare parts and repairs, training sessions, maintenance and servicing, and provision of standard drawings services. It offers its products through a network of agencies in Germany and internationally. The company was founded in 1950 and is based in SprockhÃ¶vel, Germany. As of January 2, 2012, Pintsch Tiefenbach Gmbh operates as a subsidiary of Pintsch Bamag Antriebs- Und Verkehrstechnik Gmbh.</v>
      </c>
      <c r="F365" s="1">
        <f>SUMIFS('Input - target event report'!H:H,'Input - target event report'!B:B,B365,'Input - target event report'!D:D, "Private Investment")</f>
        <v>0</v>
      </c>
      <c r="G365" s="6" t="str">
        <f>IF(I365&lt;2, "N/A", (_xlfn.MAXIFS('Input - target event report'!E:E,'Input - target event report'!B:B,B:B,'Input - target event report'!D:D,"Private Investment")-_xlfn.MINIFS('Input - target event report'!E:E,'Input - target event report'!B:B,B:B,'Input - target event report'!D:D,"Private Investment"))/(I365-1))</f>
        <v>N/A</v>
      </c>
      <c r="H365" s="5" t="str">
        <f ca="1">IF(_xlfn.MAXIFS('Input - target event report'!E:E,'Input - target event report'!B:B,B:B,'Input - target event report'!D:D,"Private Investment") = 0, "N/A", TODAY() - _xlfn.MAXIFS('Input - target event report'!E:E,'Input - target event report'!B:B,B:B,'Input - target event report'!D:D,"Private Investment"))</f>
        <v>N/A</v>
      </c>
      <c r="I365" s="6">
        <f>COUNTIFS('Input - target event report'!B:B,B365,'Input - target event report'!D:D, "Private Investment")</f>
        <v>0</v>
      </c>
      <c r="J365">
        <f>INDEX('Input - companies list'!$1:$10000,MATCH(B365,'Input - companies list'!B:B,0),MATCH("Flow",'Input - companies list'!$1:$1,0 ))</f>
        <v>1.6725976655095199E-3</v>
      </c>
      <c r="K365">
        <f>INDEX('Input - companies list'!$1:$10000,MATCH(B365,'Input - companies list'!B:B,0),MATCH("Inter-Cluster Connectivity",'Input - companies list'!$1:$1,0 ))</f>
        <v>0.25</v>
      </c>
      <c r="L365" s="11">
        <f t="shared" si="41"/>
        <v>0</v>
      </c>
      <c r="M365" s="11">
        <f t="shared" si="42"/>
        <v>0</v>
      </c>
      <c r="N365" s="11">
        <f t="shared" ca="1" si="43"/>
        <v>0</v>
      </c>
      <c r="O365" s="11">
        <f t="shared" si="44"/>
        <v>0</v>
      </c>
      <c r="P365" s="11">
        <f t="shared" si="45"/>
        <v>0.35299999999999998</v>
      </c>
      <c r="Q365" s="11">
        <f t="shared" si="46"/>
        <v>0.79200000000000004</v>
      </c>
      <c r="R365" s="11">
        <f t="shared" ca="1" si="47"/>
        <v>0.1145</v>
      </c>
    </row>
    <row r="366" spans="1:18" x14ac:dyDescent="0.2">
      <c r="A366" s="14">
        <f t="shared" ca="1" si="40"/>
        <v>220</v>
      </c>
      <c r="B366" t="s">
        <v>839</v>
      </c>
      <c r="C366" t="str">
        <f>VLOOKUP(B366,'Input - companies list'!B:L,2,FALSE)</f>
        <v>Trio Engineered Products, Inc.</v>
      </c>
      <c r="D366" t="str">
        <f>VLOOKUP(B366,'Input - companies list'!B:L,11,FALSE)</f>
        <v>Advanced Materials &amp; Coatings</v>
      </c>
      <c r="E366" t="str">
        <f>VLOOKUP(B366,'Input - companies list'!B:E,4,FALSE)</f>
        <v>Trio Engineered Products, Inc. designs, manufactures, and markets a range of crushers, screens, feeders, washers, and material handling solutions for aggregates, mining, recycling, and mineral industries. It offers vibrating grizzly and vibrating pan feeders for quarry and recycling operations; jaw, cone, horizontal and vertical impact crushers; inclined and horizontal screens for aggregate and mining duty applications; and log, fine materials, and coarse material washers. The company also provides modular skid, static, tracked, and wheeled plants; and material handling products, including conveyors, and electro and permanent magnets, as well as components, such as pulleys, idlers, and speed reducers. In addition, it offers technical, and sales and service support services. The company offers its products through distributors in the United States and internationally. Trio Engineered Products, Inc. was founded in 1998 and is based in Irwindale, California with additional offices in Birmingham, Alabama; and Miami, Florida. It also has facilities in Adelanto, California; Shanghai, China; and Dubai, United Arab Emirates. As of October 22, 2014, Trio Engineered Products, Inc. operates as a subsidiary of The Weir Group PLC.</v>
      </c>
      <c r="F366" s="1">
        <f>SUMIFS('Input - target event report'!H:H,'Input - target event report'!B:B,B366,'Input - target event report'!D:D, "Private Investment")</f>
        <v>0</v>
      </c>
      <c r="G366" s="6" t="str">
        <f>IF(I366&lt;2, "N/A", (_xlfn.MAXIFS('Input - target event report'!E:E,'Input - target event report'!B:B,B:B,'Input - target event report'!D:D,"Private Investment")-_xlfn.MINIFS('Input - target event report'!E:E,'Input - target event report'!B:B,B:B,'Input - target event report'!D:D,"Private Investment"))/(I366-1))</f>
        <v>N/A</v>
      </c>
      <c r="H366" s="5" t="str">
        <f ca="1">IF(_xlfn.MAXIFS('Input - target event report'!E:E,'Input - target event report'!B:B,B:B,'Input - target event report'!D:D,"Private Investment") = 0, "N/A", TODAY() - _xlfn.MAXIFS('Input - target event report'!E:E,'Input - target event report'!B:B,B:B,'Input - target event report'!D:D,"Private Investment"))</f>
        <v>N/A</v>
      </c>
      <c r="I366" s="6">
        <f>COUNTIFS('Input - target event report'!B:B,B366,'Input - target event report'!D:D, "Private Investment")</f>
        <v>0</v>
      </c>
      <c r="J366">
        <f>INDEX('Input - companies list'!$1:$10000,MATCH(B366,'Input - companies list'!B:B,0),MATCH("Flow",'Input - companies list'!$1:$1,0 ))</f>
        <v>1.47855405209719E-3</v>
      </c>
      <c r="K366">
        <f>INDEX('Input - companies list'!$1:$10000,MATCH(B366,'Input - companies list'!B:B,0),MATCH("Inter-Cluster Connectivity",'Input - companies list'!$1:$1,0 ))</f>
        <v>0.14285714285714199</v>
      </c>
      <c r="L366" s="11">
        <f t="shared" si="41"/>
        <v>0</v>
      </c>
      <c r="M366" s="11">
        <f t="shared" si="42"/>
        <v>0</v>
      </c>
      <c r="N366" s="11">
        <f t="shared" ca="1" si="43"/>
        <v>0</v>
      </c>
      <c r="O366" s="11">
        <f t="shared" si="44"/>
        <v>0</v>
      </c>
      <c r="P366" s="11">
        <f t="shared" si="45"/>
        <v>0.46299999999999997</v>
      </c>
      <c r="Q366" s="11">
        <f t="shared" si="46"/>
        <v>0.68200000000000005</v>
      </c>
      <c r="R366" s="11">
        <f t="shared" ca="1" si="47"/>
        <v>0.11450000000000002</v>
      </c>
    </row>
    <row r="367" spans="1:18" x14ac:dyDescent="0.2">
      <c r="A367" s="14">
        <f t="shared" ca="1" si="40"/>
        <v>219</v>
      </c>
      <c r="B367" t="s">
        <v>2349</v>
      </c>
      <c r="C367" t="str">
        <f>VLOOKUP(B367,'Input - companies list'!B:L,2,FALSE)</f>
        <v>Sager Electronics, Inc.</v>
      </c>
      <c r="D367" t="str">
        <f>VLOOKUP(B367,'Input - companies list'!B:L,11,FALSE)</f>
        <v>RFID, Cables, Asset Tracking</v>
      </c>
      <c r="E367" t="str">
        <f>VLOOKUP(B367,'Input - companies list'!B:E,4,FALSE)</f>
        <v>Sager Electronics, Inc. distributes interconnect, electromechanical, and power electronic components. The company offers capacitors, chemicals, circuit protections, computer products, connectors, electromagnetic interference/RFI shielding and absorbing products, frequency controls, magnetics, materials, motors, optoelectronics and displays, power products, relays and I/O modules, resistors, radio frequency and microwave products, semiconductors, sensors and transducers, switches, thermal management products, tools and supplies, and wires and cables, as well as fasteners, hardware, and fluid transfers. It also provides credit, customer order, information, inventory, and manufacturer management solutions. The company serves markets, including agriculture, mining, and construction; aerospace and defense; communications; computers and peripherals; distribution and retail; engineering and services; household and MRO; industrial instrumentation and measurement; medical; and transportation. It offers its products through a network of sales representatives in the United States and Canada. The company was founded in 1887 and is based in Middleboro, Massachusetts. It has service centers in North America; a distribution center in Middleborough, Massachusetts; and a power solutions center in Carrollton, Texas. As of April 2, 2012, Sager Electronics, Inc. operates as a subsidiary of TTI, Inc.</v>
      </c>
      <c r="F367" s="1">
        <f>SUMIFS('Input - target event report'!H:H,'Input - target event report'!B:B,B367,'Input - target event report'!D:D, "Private Investment")</f>
        <v>0</v>
      </c>
      <c r="G367" s="6" t="str">
        <f>IF(I367&lt;2, "N/A", (_xlfn.MAXIFS('Input - target event report'!E:E,'Input - target event report'!B:B,B:B,'Input - target event report'!D:D,"Private Investment")-_xlfn.MINIFS('Input - target event report'!E:E,'Input - target event report'!B:B,B:B,'Input - target event report'!D:D,"Private Investment"))/(I367-1))</f>
        <v>N/A</v>
      </c>
      <c r="H367" s="5" t="str">
        <f ca="1">IF(_xlfn.MAXIFS('Input - target event report'!E:E,'Input - target event report'!B:B,B:B,'Input - target event report'!D:D,"Private Investment") = 0, "N/A", TODAY() - _xlfn.MAXIFS('Input - target event report'!E:E,'Input - target event report'!B:B,B:B,'Input - target event report'!D:D,"Private Investment"))</f>
        <v>N/A</v>
      </c>
      <c r="I367" s="6">
        <f>COUNTIFS('Input - target event report'!B:B,B367,'Input - target event report'!D:D, "Private Investment")</f>
        <v>0</v>
      </c>
      <c r="J367">
        <f>INDEX('Input - companies list'!$1:$10000,MATCH(B367,'Input - companies list'!B:B,0),MATCH("Flow",'Input - companies list'!$1:$1,0 ))</f>
        <v>1.47099294844493E-3</v>
      </c>
      <c r="K367">
        <f>INDEX('Input - companies list'!$1:$10000,MATCH(B367,'Input - companies list'!B:B,0),MATCH("Inter-Cluster Connectivity",'Input - companies list'!$1:$1,0 ))</f>
        <v>0.14285714285714199</v>
      </c>
      <c r="L367" s="11">
        <f t="shared" si="41"/>
        <v>0</v>
      </c>
      <c r="M367" s="11">
        <f t="shared" si="42"/>
        <v>0</v>
      </c>
      <c r="N367" s="11">
        <f t="shared" ca="1" si="43"/>
        <v>0</v>
      </c>
      <c r="O367" s="11">
        <f t="shared" si="44"/>
        <v>0</v>
      </c>
      <c r="P367" s="11">
        <f t="shared" si="45"/>
        <v>0.46799999999999997</v>
      </c>
      <c r="Q367" s="11">
        <f t="shared" si="46"/>
        <v>0.68200000000000005</v>
      </c>
      <c r="R367" s="11">
        <f t="shared" ca="1" si="47"/>
        <v>0.11500000000000002</v>
      </c>
    </row>
    <row r="368" spans="1:18" x14ac:dyDescent="0.2">
      <c r="A368" s="14">
        <f t="shared" ca="1" si="40"/>
        <v>218</v>
      </c>
      <c r="B368" t="s">
        <v>2916</v>
      </c>
      <c r="C368" t="str">
        <f>VLOOKUP(B368,'Input - companies list'!B:L,2,FALSE)</f>
        <v>BaySpec, Inc.</v>
      </c>
      <c r="D368" t="str">
        <f>VLOOKUP(B368,'Input - companies list'!B:L,11,FALSE)</f>
        <v>Smart Grid, Fiber Networks</v>
      </c>
      <c r="E368" t="str">
        <f>VLOOKUP(B368,'Input - companies list'!B:E,4,FALSE)</f>
        <v>BaySpec, Inc. designs, manufactures, and markets spectral instruments for biomedical, pharmaceuticals, chemical, food, semiconductor, homeland security, fiber sensing, and optical telecommunications industries. The company offers UV-VIS-near infrared(NIR) spectrometers, handheld and portable NIR and Raman analyzers, optical channel performance monitors, optical channel and optical performance monitors, miniature optical spectrum analyzers, NIR spectrographs, and metro and long-haul EDFAs and ASE light sources, as well as compact spectral engines for fiber bragg grating analyzers. The company also provides Raman spectroscopy, OEM spectral instruments, imaging spectrographs, CCD and InGaAs camera/detectors, light sources and lasers, optical coherence tomography spectral engines, fiber optic sensing, narrowband fiber lasers, fiber optic probes, FBG interrogation analyzer, optical telecom, and test and measurement equipment. The company was founded in 1999 and is based in Fremont, California.</v>
      </c>
      <c r="F368" s="1">
        <f>SUMIFS('Input - target event report'!H:H,'Input - target event report'!B:B,B368,'Input - target event report'!D:D, "Private Investment")</f>
        <v>0</v>
      </c>
      <c r="G368" s="6" t="str">
        <f>IF(I368&lt;2, "N/A", (_xlfn.MAXIFS('Input - target event report'!E:E,'Input - target event report'!B:B,B:B,'Input - target event report'!D:D,"Private Investment")-_xlfn.MINIFS('Input - target event report'!E:E,'Input - target event report'!B:B,B:B,'Input - target event report'!D:D,"Private Investment"))/(I368-1))</f>
        <v>N/A</v>
      </c>
      <c r="H368" s="5" t="str">
        <f ca="1">IF(_xlfn.MAXIFS('Input - target event report'!E:E,'Input - target event report'!B:B,B:B,'Input - target event report'!D:D,"Private Investment") = 0, "N/A", TODAY() - _xlfn.MAXIFS('Input - target event report'!E:E,'Input - target event report'!B:B,B:B,'Input - target event report'!D:D,"Private Investment"))</f>
        <v>N/A</v>
      </c>
      <c r="I368" s="6">
        <f>COUNTIFS('Input - target event report'!B:B,B368,'Input - target event report'!D:D, "Private Investment")</f>
        <v>0</v>
      </c>
      <c r="J368">
        <f>INDEX('Input - companies list'!$1:$10000,MATCH(B368,'Input - companies list'!B:B,0),MATCH("Flow",'Input - companies list'!$1:$1,0 ))</f>
        <v>1.44883930823677E-3</v>
      </c>
      <c r="K368">
        <f>INDEX('Input - companies list'!$1:$10000,MATCH(B368,'Input - companies list'!B:B,0),MATCH("Inter-Cluster Connectivity",'Input - companies list'!$1:$1,0 ))</f>
        <v>0.14285714285714199</v>
      </c>
      <c r="L368" s="11">
        <f t="shared" si="41"/>
        <v>0</v>
      </c>
      <c r="M368" s="11">
        <f t="shared" si="42"/>
        <v>0</v>
      </c>
      <c r="N368" s="11">
        <f t="shared" ca="1" si="43"/>
        <v>0</v>
      </c>
      <c r="O368" s="11">
        <f t="shared" si="44"/>
        <v>0</v>
      </c>
      <c r="P368" s="11">
        <f t="shared" si="45"/>
        <v>0.49</v>
      </c>
      <c r="Q368" s="11">
        <f t="shared" si="46"/>
        <v>0.68200000000000005</v>
      </c>
      <c r="R368" s="11">
        <f t="shared" ca="1" si="47"/>
        <v>0.11720000000000001</v>
      </c>
    </row>
    <row r="369" spans="1:18" x14ac:dyDescent="0.2">
      <c r="A369" s="14">
        <f t="shared" ca="1" si="40"/>
        <v>217</v>
      </c>
      <c r="B369" t="s">
        <v>2529</v>
      </c>
      <c r="C369" t="str">
        <f>VLOOKUP(B369,'Input - companies list'!B:L,2,FALSE)</f>
        <v>Esstek CNC</v>
      </c>
      <c r="D369" t="str">
        <f>VLOOKUP(B369,'Input - companies list'!B:L,11,FALSE)</f>
        <v>Machining &amp; tooling</v>
      </c>
      <c r="E369" t="str">
        <f>VLOOKUP(B369,'Input - companies list'!B:E,4,FALSE)</f>
        <v>Esstek CNC manufactures and supplies tools and components, and engineering services to the mining, defence, communication, electronics, and research and development industries. Its products include atomiser unions, frames, lense holders, muzzle velocity, sensor housing, rotary couplings, and adaptors. The company is based in Pooraka, Australia. As of December 8, 2009, Esstek CNC operates as a subsidiary of Levett Engineering Pty. Ltd.</v>
      </c>
      <c r="F369" s="1">
        <f>SUMIFS('Input - target event report'!H:H,'Input - target event report'!B:B,B369,'Input - target event report'!D:D, "Private Investment")</f>
        <v>0</v>
      </c>
      <c r="G369" s="6" t="str">
        <f>IF(I369&lt;2, "N/A", (_xlfn.MAXIFS('Input - target event report'!E:E,'Input - target event report'!B:B,B:B,'Input - target event report'!D:D,"Private Investment")-_xlfn.MINIFS('Input - target event report'!E:E,'Input - target event report'!B:B,B:B,'Input - target event report'!D:D,"Private Investment"))/(I369-1))</f>
        <v>N/A</v>
      </c>
      <c r="H369" s="5" t="str">
        <f ca="1">IF(_xlfn.MAXIFS('Input - target event report'!E:E,'Input - target event report'!B:B,B:B,'Input - target event report'!D:D,"Private Investment") = 0, "N/A", TODAY() - _xlfn.MAXIFS('Input - target event report'!E:E,'Input - target event report'!B:B,B:B,'Input - target event report'!D:D,"Private Investment"))</f>
        <v>N/A</v>
      </c>
      <c r="I369" s="6">
        <f>COUNTIFS('Input - target event report'!B:B,B369,'Input - target event report'!D:D, "Private Investment")</f>
        <v>0</v>
      </c>
      <c r="J369">
        <f>INDEX('Input - companies list'!$1:$10000,MATCH(B369,'Input - companies list'!B:B,0),MATCH("Flow",'Input - companies list'!$1:$1,0 ))</f>
        <v>1.4451907907413199E-3</v>
      </c>
      <c r="K369">
        <f>INDEX('Input - companies list'!$1:$10000,MATCH(B369,'Input - companies list'!B:B,0),MATCH("Inter-Cluster Connectivity",'Input - companies list'!$1:$1,0 ))</f>
        <v>0.14285714285714199</v>
      </c>
      <c r="L369" s="11">
        <f t="shared" si="41"/>
        <v>0</v>
      </c>
      <c r="M369" s="11">
        <f t="shared" si="42"/>
        <v>0</v>
      </c>
      <c r="N369" s="11">
        <f t="shared" ca="1" si="43"/>
        <v>0</v>
      </c>
      <c r="O369" s="11">
        <f t="shared" si="44"/>
        <v>0</v>
      </c>
      <c r="P369" s="11">
        <f t="shared" si="45"/>
        <v>0.49399999999999999</v>
      </c>
      <c r="Q369" s="11">
        <f t="shared" si="46"/>
        <v>0.68200000000000005</v>
      </c>
      <c r="R369" s="11">
        <f t="shared" ca="1" si="47"/>
        <v>0.11760000000000001</v>
      </c>
    </row>
    <row r="370" spans="1:18" x14ac:dyDescent="0.2">
      <c r="A370" s="14">
        <f t="shared" ca="1" si="40"/>
        <v>216</v>
      </c>
      <c r="B370" t="s">
        <v>3305</v>
      </c>
      <c r="C370" t="str">
        <f>VLOOKUP(B370,'Input - companies list'!B:L,2,FALSE)</f>
        <v>Cast-Fab Technologies, Inc.</v>
      </c>
      <c r="D370" t="str">
        <f>VLOOKUP(B370,'Input - companies list'!B:L,11,FALSE)</f>
        <v>Castings</v>
      </c>
      <c r="E370" t="str">
        <f>VLOOKUP(B370,'Input - companies list'!B:E,4,FALSE)</f>
        <v>Cast-Fab Technologies, Inc. manufactures and supplies gray and ductile iron castings, patterns, steel-welded fabrications, and precision sheet metal components. Its products and services include three-dimensional solid models in CAD; precision gray and ductile iron green sand castings; enclosures for machine tools, plastic injection molding equipment, presses, and material handling equipment; sheet metal enclosures, including panels, brackets, and holders for circuit boards and cable harnesses; and engineered machine enclosures. The company also provides electrical cabinets, hydraulic tanks, pans, machine guarding and enclosures, boxes, brackets, machine bases, beds, slides, columns, tables, rails, rams, gear housings, platforms, frames, and supports. In addition, it offers precision CNC machining services for casting and heavy steel metal fabrication; and semi-finish and finish machining of fabrications, as well as subassembly work, tooling, and fixturing of parts. The company serves markets, such as plastics machinery, mining machinery equipment manufacturing, turbines or windmills, electric power, manufacturing, air compressors, paper machinery industry, printing machinery and equipment, elevators and moving stairways, construction equipment, fluid pumps, valves, refrigeration and air conditioning, metal cutting types machine tools, and metal forming types machine tools. Cast-Fab Technologies, Inc. was founded in 1988 and is based in Cincinnati, Ohio.</v>
      </c>
      <c r="F370" s="1">
        <f>SUMIFS('Input - target event report'!H:H,'Input - target event report'!B:B,B370,'Input - target event report'!D:D, "Private Investment")</f>
        <v>0</v>
      </c>
      <c r="G370" s="6" t="str">
        <f>IF(I370&lt;2, "N/A", (_xlfn.MAXIFS('Input - target event report'!E:E,'Input - target event report'!B:B,B:B,'Input - target event report'!D:D,"Private Investment")-_xlfn.MINIFS('Input - target event report'!E:E,'Input - target event report'!B:B,B:B,'Input - target event report'!D:D,"Private Investment"))/(I370-1))</f>
        <v>N/A</v>
      </c>
      <c r="H370" s="5" t="str">
        <f ca="1">IF(_xlfn.MAXIFS('Input - target event report'!E:E,'Input - target event report'!B:B,B:B,'Input - target event report'!D:D,"Private Investment") = 0, "N/A", TODAY() - _xlfn.MAXIFS('Input - target event report'!E:E,'Input - target event report'!B:B,B:B,'Input - target event report'!D:D,"Private Investment"))</f>
        <v>N/A</v>
      </c>
      <c r="I370" s="6">
        <f>COUNTIFS('Input - target event report'!B:B,B370,'Input - target event report'!D:D, "Private Investment")</f>
        <v>0</v>
      </c>
      <c r="J370">
        <f>INDEX('Input - companies list'!$1:$10000,MATCH(B370,'Input - companies list'!B:B,0),MATCH("Flow",'Input - companies list'!$1:$1,0 ))</f>
        <v>1.4425274260456999E-3</v>
      </c>
      <c r="K370">
        <f>INDEX('Input - companies list'!$1:$10000,MATCH(B370,'Input - companies list'!B:B,0),MATCH("Inter-Cluster Connectivity",'Input - companies list'!$1:$1,0 ))</f>
        <v>0.14285714285714199</v>
      </c>
      <c r="L370" s="11">
        <f t="shared" si="41"/>
        <v>0</v>
      </c>
      <c r="M370" s="11">
        <f t="shared" si="42"/>
        <v>0</v>
      </c>
      <c r="N370" s="11">
        <f t="shared" ca="1" si="43"/>
        <v>0</v>
      </c>
      <c r="O370" s="11">
        <f t="shared" si="44"/>
        <v>0</v>
      </c>
      <c r="P370" s="11">
        <f t="shared" si="45"/>
        <v>0.495</v>
      </c>
      <c r="Q370" s="11">
        <f t="shared" si="46"/>
        <v>0.68200000000000005</v>
      </c>
      <c r="R370" s="11">
        <f t="shared" ca="1" si="47"/>
        <v>0.11770000000000001</v>
      </c>
    </row>
    <row r="371" spans="1:18" x14ac:dyDescent="0.2">
      <c r="A371" s="14">
        <f t="shared" ca="1" si="40"/>
        <v>215</v>
      </c>
      <c r="B371" t="s">
        <v>4475</v>
      </c>
      <c r="C371" t="str">
        <f>VLOOKUP(B371,'Input - companies list'!B:L,2,FALSE)</f>
        <v>Guangdong Guangxin Holdings Group Ltd.</v>
      </c>
      <c r="D371" t="str">
        <f>VLOOKUP(B371,'Input - companies list'!B:L,11,FALSE)</f>
        <v>Remote Monitoring</v>
      </c>
      <c r="E371" t="str">
        <f>VLOOKUP(B371,'Input - companies list'!B:E,4,FALSE)</f>
        <v>Guangdong Guangxin Holdings Group Ltd., a conglomerate, operates in strategic emerging, modern service, and metal and mining industries. It conducts business in the fields of alternative energy, advanced materials, biological medicine, high-end equipment manufacturing, information technology, merging, supply chain management, retail and wholesale, e-commerce, advertising, logistics, futures, mining, nonferrous rolling, ferrous metal smelting and processing, etc. Guangdong Guangxin Holdings Group Ltd. was formerly known as Guangdong Foreign Trade Group Company Limited. The company was founded in 2000 and is based in Guangzhou, China.</v>
      </c>
      <c r="F371" s="1">
        <f>SUMIFS('Input - target event report'!H:H,'Input - target event report'!B:B,B371,'Input - target event report'!D:D, "Private Investment")</f>
        <v>0</v>
      </c>
      <c r="G371" s="6" t="str">
        <f>IF(I371&lt;2, "N/A", (_xlfn.MAXIFS('Input - target event report'!E:E,'Input - target event report'!B:B,B:B,'Input - target event report'!D:D,"Private Investment")-_xlfn.MINIFS('Input - target event report'!E:E,'Input - target event report'!B:B,B:B,'Input - target event report'!D:D,"Private Investment"))/(I371-1))</f>
        <v>N/A</v>
      </c>
      <c r="H371" s="5" t="str">
        <f ca="1">IF(_xlfn.MAXIFS('Input - target event report'!E:E,'Input - target event report'!B:B,B:B,'Input - target event report'!D:D,"Private Investment") = 0, "N/A", TODAY() - _xlfn.MAXIFS('Input - target event report'!E:E,'Input - target event report'!B:B,B:B,'Input - target event report'!D:D,"Private Investment"))</f>
        <v>N/A</v>
      </c>
      <c r="I371" s="6">
        <f>COUNTIFS('Input - target event report'!B:B,B371,'Input - target event report'!D:D, "Private Investment")</f>
        <v>0</v>
      </c>
      <c r="J371">
        <f>INDEX('Input - companies list'!$1:$10000,MATCH(B371,'Input - companies list'!B:B,0),MATCH("Flow",'Input - companies list'!$1:$1,0 ))</f>
        <v>2.0798336019309501E-3</v>
      </c>
      <c r="K371">
        <f>INDEX('Input - companies list'!$1:$10000,MATCH(B371,'Input - companies list'!B:B,0),MATCH("Inter-Cluster Connectivity",'Input - companies list'!$1:$1,0 ))</f>
        <v>0.55555555555555503</v>
      </c>
      <c r="L371" s="11">
        <f t="shared" si="41"/>
        <v>0</v>
      </c>
      <c r="M371" s="11">
        <f t="shared" si="42"/>
        <v>0</v>
      </c>
      <c r="N371" s="11">
        <f t="shared" ca="1" si="43"/>
        <v>0</v>
      </c>
      <c r="O371" s="11">
        <f t="shared" si="44"/>
        <v>0</v>
      </c>
      <c r="P371" s="11">
        <f t="shared" si="45"/>
        <v>0.19499999999999995</v>
      </c>
      <c r="Q371" s="11">
        <f t="shared" si="46"/>
        <v>0.98399999999999999</v>
      </c>
      <c r="R371" s="11">
        <f t="shared" ca="1" si="47"/>
        <v>0.1179</v>
      </c>
    </row>
    <row r="372" spans="1:18" x14ac:dyDescent="0.2">
      <c r="A372" s="14">
        <f t="shared" ca="1" si="40"/>
        <v>214</v>
      </c>
      <c r="B372" t="s">
        <v>1184</v>
      </c>
      <c r="C372" t="str">
        <f>VLOOKUP(B372,'Input - companies list'!B:L,2,FALSE)</f>
        <v>LINE-X Franchise Development Corporation</v>
      </c>
      <c r="D372" t="str">
        <f>VLOOKUP(B372,'Input - companies list'!B:L,11,FALSE)</f>
        <v>Mining Ops &amp; Analytics</v>
      </c>
      <c r="E372" t="str">
        <f>VLOOKUP(B372,'Input - companies list'!B:E,4,FALSE)</f>
        <v>LINE-X Franchise Development Corporation develops and provides spray-on protective coatings. It offers spray-on bedliners and coatings, multipurpose spray-on coatings, permanent bonds, corrosion protection products, gloss retention products, and abrasion and impact protection products; and multi-purpose polyurea and polyurethane protective coatings. The company also provides products that protect fences, gates, decks, foundation, ponds, basements, bathrooms, garage floors, dog runs and kennels, wheelchair ramps, stairs, swingsets, patio furniture, and sheds. In addition, it offers products that protect truck beds, truck covers, rocker panels, fenders, bumpers, etc.; components, such as round step bars, bull bars, grill guards, oval step bars, tri-fold tonneau covers, roll-up tonneau covers, and hard rolling tonneau covers; and force-resistant protective coatings for safeguarding government, military, and private buildings and vehicles. Further, the company provides protective polymer coatings for applications, such as government, military, and private buildings; helicopter pads; coating of small-arms protective inserts for military ballistic vests; naval applications, such as boat and submarine decks, and marine gangways; civil and peacetime applications, which include flight simulators, storage cases, and UAV launch trailers; and more. The company offers its industrial coatings for applications, such as commercial vehicles, construction, containment, flooring, marine, material handling, military/defense, mining, plating, specialty vehicles, and water-wastewater. Furthermore, it franchises its operations. It serves industries, including chemical, construction, defense, manufacturing, mining, petroleum, transportation and more. The company offers its products through dealers in the United States and internationally. LINE-X Franchise Development Corporation was founded in 1993 and is based in Huntsville, Alabama.</v>
      </c>
      <c r="F372" s="1">
        <f>SUMIFS('Input - target event report'!H:H,'Input - target event report'!B:B,B372,'Input - target event report'!D:D, "Private Investment")</f>
        <v>0</v>
      </c>
      <c r="G372" s="6" t="str">
        <f>IF(I372&lt;2, "N/A", (_xlfn.MAXIFS('Input - target event report'!E:E,'Input - target event report'!B:B,B:B,'Input - target event report'!D:D,"Private Investment")-_xlfn.MINIFS('Input - target event report'!E:E,'Input - target event report'!B:B,B:B,'Input - target event report'!D:D,"Private Investment"))/(I372-1))</f>
        <v>N/A</v>
      </c>
      <c r="H372" s="5" t="str">
        <f ca="1">IF(_xlfn.MAXIFS('Input - target event report'!E:E,'Input - target event report'!B:B,B:B,'Input - target event report'!D:D,"Private Investment") = 0, "N/A", TODAY() - _xlfn.MAXIFS('Input - target event report'!E:E,'Input - target event report'!B:B,B:B,'Input - target event report'!D:D,"Private Investment"))</f>
        <v>N/A</v>
      </c>
      <c r="I372" s="6">
        <f>COUNTIFS('Input - target event report'!B:B,B372,'Input - target event report'!D:D, "Private Investment")</f>
        <v>0</v>
      </c>
      <c r="J372">
        <f>INDEX('Input - companies list'!$1:$10000,MATCH(B372,'Input - companies list'!B:B,0),MATCH("Flow",'Input - companies list'!$1:$1,0 ))</f>
        <v>1.47751744209508E-3</v>
      </c>
      <c r="K372">
        <f>INDEX('Input - companies list'!$1:$10000,MATCH(B372,'Input - companies list'!B:B,0),MATCH("Inter-Cluster Connectivity",'Input - companies list'!$1:$1,0 ))</f>
        <v>0.16666666666666599</v>
      </c>
      <c r="L372" s="11">
        <f t="shared" si="41"/>
        <v>0</v>
      </c>
      <c r="M372" s="11">
        <f t="shared" si="42"/>
        <v>0</v>
      </c>
      <c r="N372" s="11">
        <f t="shared" ca="1" si="43"/>
        <v>0</v>
      </c>
      <c r="O372" s="11">
        <f t="shared" si="44"/>
        <v>0</v>
      </c>
      <c r="P372" s="11">
        <f t="shared" si="45"/>
        <v>0.46399999999999997</v>
      </c>
      <c r="Q372" s="11">
        <f t="shared" si="46"/>
        <v>0.71799999999999997</v>
      </c>
      <c r="R372" s="11">
        <f t="shared" ca="1" si="47"/>
        <v>0.1182</v>
      </c>
    </row>
    <row r="373" spans="1:18" x14ac:dyDescent="0.2">
      <c r="A373" s="14">
        <f t="shared" ca="1" si="40"/>
        <v>213</v>
      </c>
      <c r="B373" s="2" t="s">
        <v>4402</v>
      </c>
      <c r="C373" t="str">
        <f>VLOOKUP(B373,'Input - companies list'!B:L,2,FALSE)</f>
        <v>Outokumpu Nirosta GmbH</v>
      </c>
      <c r="D373" t="str">
        <f>VLOOKUP(B373,'Input - companies list'!B:L,11,FALSE)</f>
        <v>Advanced Materials &amp; Coatings</v>
      </c>
      <c r="E373" t="str">
        <f>VLOOKUP(B373,'Input - companies list'!B:E,4,FALSE)</f>
        <v>Outokumpu Nirosta GmbH produces and sells stainless steel and high performance alloys. The company offers plate cuts from coils, precision strips, coils and sheets, quarto plates, wire rods, rebars, bars, slabs, blooms and billets, tubes, and pipes. Its products have applications in architecture, construction, chemicals and storage tanks, electrical engineering, food and beverage, home and office, mining, oil and gas, pharmaceutical, power generation, pulp and paper, textiles, transportation and tankers, tube manufacturing, and water treatment applications; and heating, cooling, and ventilation applications. The company serves customers through its international sales and service center network. Outokumpu Nirosta GmbH was formerly known as ThyssenKrupp Nirosta GmbH. The company was founded in 1995 and is based in Krefeld, Germany. It has production facilities in China, Finland, Germany, Mexico, Sweden, the United Kingdom, and the United States. Outokumpu Nirosta GmbH operates as a subsidiary of ThyssenKrupp Stainless AG.</v>
      </c>
      <c r="F373" s="1">
        <f>SUMIFS('Input - target event report'!H:H,'Input - target event report'!B:B,B373,'Input - target event report'!D:D, "Private Investment")</f>
        <v>0</v>
      </c>
      <c r="G373" s="6" t="str">
        <f>IF(I373&lt;2, "N/A", (_xlfn.MAXIFS('Input - target event report'!E:E,'Input - target event report'!B:B,B:B,'Input - target event report'!D:D,"Private Investment")-_xlfn.MINIFS('Input - target event report'!E:E,'Input - target event report'!B:B,B:B,'Input - target event report'!D:D,"Private Investment"))/(I373-1))</f>
        <v>N/A</v>
      </c>
      <c r="H373" s="5" t="str">
        <f ca="1">IF(_xlfn.MAXIFS('Input - target event report'!E:E,'Input - target event report'!B:B,B:B,'Input - target event report'!D:D,"Private Investment") = 0, "N/A", TODAY() - _xlfn.MAXIFS('Input - target event report'!E:E,'Input - target event report'!B:B,B:B,'Input - target event report'!D:D,"Private Investment"))</f>
        <v>N/A</v>
      </c>
      <c r="I373" s="6">
        <f>COUNTIFS('Input - target event report'!B:B,B373,'Input - target event report'!D:D, "Private Investment")</f>
        <v>0</v>
      </c>
      <c r="J373">
        <f>INDEX('Input - companies list'!$1:$10000,MATCH(B373,'Input - companies list'!B:B,0),MATCH("Flow",'Input - companies list'!$1:$1,0 ))</f>
        <v>1.4052924089439801E-3</v>
      </c>
      <c r="K373">
        <f>INDEX('Input - companies list'!$1:$10000,MATCH(B373,'Input - companies list'!B:B,0),MATCH("Inter-Cluster Connectivity",'Input - companies list'!$1:$1,0 ))</f>
        <v>0.14285714285714199</v>
      </c>
      <c r="L373" s="11">
        <f t="shared" si="41"/>
        <v>0</v>
      </c>
      <c r="M373" s="11">
        <f t="shared" si="42"/>
        <v>0</v>
      </c>
      <c r="N373" s="11">
        <f t="shared" ca="1" si="43"/>
        <v>0</v>
      </c>
      <c r="O373" s="11">
        <f t="shared" si="44"/>
        <v>0</v>
      </c>
      <c r="P373" s="11">
        <f t="shared" si="45"/>
        <v>0.52600000000000002</v>
      </c>
      <c r="Q373" s="11">
        <f t="shared" si="46"/>
        <v>0.68200000000000005</v>
      </c>
      <c r="R373" s="11">
        <f t="shared" ca="1" si="47"/>
        <v>0.12080000000000002</v>
      </c>
    </row>
    <row r="374" spans="1:18" x14ac:dyDescent="0.2">
      <c r="A374" s="14">
        <f t="shared" ca="1" si="40"/>
        <v>212</v>
      </c>
      <c r="B374" t="s">
        <v>2675</v>
      </c>
      <c r="C374" t="str">
        <f>VLOOKUP(B374,'Input - companies list'!B:L,2,FALSE)</f>
        <v>OPTRON (Pty) Ltd.</v>
      </c>
      <c r="D374" t="str">
        <f>VLOOKUP(B374,'Input - companies list'!B:L,11,FALSE)</f>
        <v>Aerial Surveying, Drones</v>
      </c>
      <c r="E374" t="str">
        <f>VLOOKUP(B374,'Input - companies list'!B:E,4,FALSE)</f>
        <v>OPTRON (Pty) Ltd. supplies positioning technology products in sub-Saharan Africa. It offers survey, mapping and GIS, infrastructure, precise deformation monitoring, geospatial, and spatial imaging products; and geo instruments, precision tools, and accessories. The company also provides survey instruments; laser measurement systems; radar systems and sensors, EM design optimization products, integrated systems for air navigation, and other products; and products for utility mapping and detection, mining, civil engineering, transport, geology and environment, archaeology, forensics, and public security. In addition, it offers hardware products, such as revolving laser-scanners and hand-held laser-scanners; and software products, including desktop, cloud, OEM, and third party software. Further, the company provides spare parts, support, and training services. OPTRON (Pty) Ltd. is based in Centurion, South Africa.</v>
      </c>
      <c r="F374" s="1">
        <f>SUMIFS('Input - target event report'!H:H,'Input - target event report'!B:B,B374,'Input - target event report'!D:D, "Private Investment")</f>
        <v>0</v>
      </c>
      <c r="G374" s="6" t="str">
        <f>IF(I374&lt;2, "N/A", (_xlfn.MAXIFS('Input - target event report'!E:E,'Input - target event report'!B:B,B:B,'Input - target event report'!D:D,"Private Investment")-_xlfn.MINIFS('Input - target event report'!E:E,'Input - target event report'!B:B,B:B,'Input - target event report'!D:D,"Private Investment"))/(I374-1))</f>
        <v>N/A</v>
      </c>
      <c r="H374" s="5" t="str">
        <f ca="1">IF(_xlfn.MAXIFS('Input - target event report'!E:E,'Input - target event report'!B:B,B:B,'Input - target event report'!D:D,"Private Investment") = 0, "N/A", TODAY() - _xlfn.MAXIFS('Input - target event report'!E:E,'Input - target event report'!B:B,B:B,'Input - target event report'!D:D,"Private Investment"))</f>
        <v>N/A</v>
      </c>
      <c r="I374" s="6">
        <f>COUNTIFS('Input - target event report'!B:B,B374,'Input - target event report'!D:D, "Private Investment")</f>
        <v>0</v>
      </c>
      <c r="J374">
        <f>INDEX('Input - companies list'!$1:$10000,MATCH(B374,'Input - companies list'!B:B,0),MATCH("Flow",'Input - companies list'!$1:$1,0 ))</f>
        <v>1.7011331006265801E-3</v>
      </c>
      <c r="K374">
        <f>INDEX('Input - companies list'!$1:$10000,MATCH(B374,'Input - companies list'!B:B,0),MATCH("Inter-Cluster Connectivity",'Input - companies list'!$1:$1,0 ))</f>
        <v>0.375</v>
      </c>
      <c r="L374" s="11">
        <f t="shared" si="41"/>
        <v>0</v>
      </c>
      <c r="M374" s="11">
        <f t="shared" si="42"/>
        <v>0</v>
      </c>
      <c r="N374" s="11">
        <f t="shared" ca="1" si="43"/>
        <v>0</v>
      </c>
      <c r="O374" s="11">
        <f t="shared" si="44"/>
        <v>0</v>
      </c>
      <c r="P374" s="11">
        <f t="shared" si="45"/>
        <v>0.33199999999999996</v>
      </c>
      <c r="Q374" s="11">
        <f t="shared" si="46"/>
        <v>0.89</v>
      </c>
      <c r="R374" s="11">
        <f t="shared" ca="1" si="47"/>
        <v>0.1222</v>
      </c>
    </row>
    <row r="375" spans="1:18" x14ac:dyDescent="0.2">
      <c r="A375" s="14">
        <f t="shared" ca="1" si="40"/>
        <v>211</v>
      </c>
      <c r="B375" t="s">
        <v>3659</v>
      </c>
      <c r="C375" t="str">
        <f>VLOOKUP(B375,'Input - companies list'!B:L,2,FALSE)</f>
        <v>Dynomax Incorporated</v>
      </c>
      <c r="D375" t="str">
        <f>VLOOKUP(B375,'Input - companies list'!B:L,11,FALSE)</f>
        <v>Castings</v>
      </c>
      <c r="E375" t="str">
        <f>VLOOKUP(B375,'Input - companies list'!B:E,4,FALSE)</f>
        <v>Dynomax Incorporated designs and manufactures high-precision machined components, injection molding and tooling products, sub-assemblies, specialty machines, and machine tool spindles for the aerospace, defense, transportation, energy, medical, and mining industries. It offers high precision machining, spindling, tooling/fixture, injection molding, automation, component assembly, specialty machine, design and construction, and consulting services. The company was founded in 1986 and is based in Wheeling, Illinois.</v>
      </c>
      <c r="F375" s="1">
        <f>SUMIFS('Input - target event report'!H:H,'Input - target event report'!B:B,B375,'Input - target event report'!D:D, "Private Investment")</f>
        <v>0</v>
      </c>
      <c r="G375" s="6" t="str">
        <f>IF(I375&lt;2, "N/A", (_xlfn.MAXIFS('Input - target event report'!E:E,'Input - target event report'!B:B,B:B,'Input - target event report'!D:D,"Private Investment")-_xlfn.MINIFS('Input - target event report'!E:E,'Input - target event report'!B:B,B:B,'Input - target event report'!D:D,"Private Investment"))/(I375-1))</f>
        <v>N/A</v>
      </c>
      <c r="H375" s="5" t="str">
        <f ca="1">IF(_xlfn.MAXIFS('Input - target event report'!E:E,'Input - target event report'!B:B,B:B,'Input - target event report'!D:D,"Private Investment") = 0, "N/A", TODAY() - _xlfn.MAXIFS('Input - target event report'!E:E,'Input - target event report'!B:B,B:B,'Input - target event report'!D:D,"Private Investment"))</f>
        <v>N/A</v>
      </c>
      <c r="I375" s="6">
        <f>COUNTIFS('Input - target event report'!B:B,B375,'Input - target event report'!D:D, "Private Investment")</f>
        <v>0</v>
      </c>
      <c r="J375">
        <f>INDEX('Input - companies list'!$1:$10000,MATCH(B375,'Input - companies list'!B:B,0),MATCH("Flow",'Input - companies list'!$1:$1,0 ))</f>
        <v>1.6874401158643801E-3</v>
      </c>
      <c r="K375">
        <f>INDEX('Input - companies list'!$1:$10000,MATCH(B375,'Input - companies list'!B:B,0),MATCH("Inter-Cluster Connectivity",'Input - companies list'!$1:$1,0 ))</f>
        <v>0.375</v>
      </c>
      <c r="L375" s="11">
        <f t="shared" si="41"/>
        <v>0</v>
      </c>
      <c r="M375" s="11">
        <f t="shared" si="42"/>
        <v>0</v>
      </c>
      <c r="N375" s="11">
        <f t="shared" ca="1" si="43"/>
        <v>0</v>
      </c>
      <c r="O375" s="11">
        <f t="shared" si="44"/>
        <v>0</v>
      </c>
      <c r="P375" s="11">
        <f t="shared" si="45"/>
        <v>0.33899999999999997</v>
      </c>
      <c r="Q375" s="11">
        <f t="shared" si="46"/>
        <v>0.89</v>
      </c>
      <c r="R375" s="11">
        <f t="shared" ca="1" si="47"/>
        <v>0.12290000000000001</v>
      </c>
    </row>
    <row r="376" spans="1:18" x14ac:dyDescent="0.2">
      <c r="A376" s="14">
        <f t="shared" ca="1" si="40"/>
        <v>210</v>
      </c>
      <c r="B376" t="s">
        <v>993</v>
      </c>
      <c r="C376" t="str">
        <f>VLOOKUP(B376,'Input - companies list'!B:L,2,FALSE)</f>
        <v>CJSC Moskovsky Teleport</v>
      </c>
      <c r="D376" t="str">
        <f>VLOOKUP(B376,'Input - companies list'!B:L,11,FALSE)</f>
        <v>Smart Grid, Fiber Networks</v>
      </c>
      <c r="E376" t="str">
        <f>VLOOKUP(B376,'Input - companies list'!B:E,4,FALSE)</f>
        <v>CJSC Moskovsky Teleport provides satellite communication services in the Russian Federation and the CIS countries. It specializes in the organization of corporate satellite communication networks; dedicated satellite communication channels, including channels for Internet access; and multimedia and distributional TV-broadcasting networks. The company also offers mobile satellite communication services that include broadband data, machine-to-machine, and voice services. It serves customers in fuel and energy complex, mining, banking and financing, TV and radio broadcasting, GSM operator, river and sea vessel, utility, merchant shipping, government, airlines, construction, and humanitarian aid sectors. The company was founded in 1992 and is based in Moscow, Russian Federation. As of July 14, 2014, CJSC Moskovsky Teleport operates as a subsidiary of Settelecom JSC.</v>
      </c>
      <c r="F376" s="1">
        <f>SUMIFS('Input - target event report'!H:H,'Input - target event report'!B:B,B376,'Input - target event report'!D:D, "Private Investment")</f>
        <v>0</v>
      </c>
      <c r="G376" s="6" t="str">
        <f>IF(I376&lt;2, "N/A", (_xlfn.MAXIFS('Input - target event report'!E:E,'Input - target event report'!B:B,B:B,'Input - target event report'!D:D,"Private Investment")-_xlfn.MINIFS('Input - target event report'!E:E,'Input - target event report'!B:B,B:B,'Input - target event report'!D:D,"Private Investment"))/(I376-1))</f>
        <v>N/A</v>
      </c>
      <c r="H376" s="5" t="str">
        <f ca="1">IF(_xlfn.MAXIFS('Input - target event report'!E:E,'Input - target event report'!B:B,B:B,'Input - target event report'!D:D,"Private Investment") = 0, "N/A", TODAY() - _xlfn.MAXIFS('Input - target event report'!E:E,'Input - target event report'!B:B,B:B,'Input - target event report'!D:D,"Private Investment"))</f>
        <v>N/A</v>
      </c>
      <c r="I376" s="6">
        <f>COUNTIFS('Input - target event report'!B:B,B376,'Input - target event report'!D:D, "Private Investment")</f>
        <v>0</v>
      </c>
      <c r="J376">
        <f>INDEX('Input - companies list'!$1:$10000,MATCH(B376,'Input - companies list'!B:B,0),MATCH("Flow",'Input - companies list'!$1:$1,0 ))</f>
        <v>1.5465506000601401E-3</v>
      </c>
      <c r="K376">
        <f>INDEX('Input - companies list'!$1:$10000,MATCH(B376,'Input - companies list'!B:B,0),MATCH("Inter-Cluster Connectivity",'Input - companies list'!$1:$1,0 ))</f>
        <v>0.33333333333333298</v>
      </c>
      <c r="L376" s="11">
        <f t="shared" si="41"/>
        <v>0</v>
      </c>
      <c r="M376" s="11">
        <f t="shared" si="42"/>
        <v>0</v>
      </c>
      <c r="N376" s="11">
        <f t="shared" ca="1" si="43"/>
        <v>0</v>
      </c>
      <c r="O376" s="11">
        <f t="shared" si="44"/>
        <v>0</v>
      </c>
      <c r="P376" s="11">
        <f t="shared" si="45"/>
        <v>0.39700000000000002</v>
      </c>
      <c r="Q376" s="11">
        <f t="shared" si="46"/>
        <v>0.84499999999999997</v>
      </c>
      <c r="R376" s="11">
        <f t="shared" ca="1" si="47"/>
        <v>0.1242</v>
      </c>
    </row>
    <row r="377" spans="1:18" x14ac:dyDescent="0.2">
      <c r="A377" s="14">
        <f t="shared" ca="1" si="40"/>
        <v>209</v>
      </c>
      <c r="B377" t="s">
        <v>2106</v>
      </c>
      <c r="C377" t="str">
        <f>VLOOKUP(B377,'Input - companies list'!B:L,2,FALSE)</f>
        <v>Storage Fusion Ltd</v>
      </c>
      <c r="D377" t="str">
        <f>VLOOKUP(B377,'Input - companies list'!B:L,11,FALSE)</f>
        <v>Remote Monitoring</v>
      </c>
      <c r="E377" t="str">
        <f>VLOOKUP(B377,'Input - companies list'!B:E,4,FALSE)</f>
        <v>Storage Fusion Ltd. develops Software as a Service (SaaS) storage analytics technology. The company offers storage resource analysis (SRA), a platform that revolutionizes the way organizations evaluate and optimize their storage environments, and provides comprehensive analytics for enterprise storage environments. It serves clients in various industry sectors and business cultures, including retail and consumer products, logistics and transportation, mining and natural resources, telecommunications, financial services, and marketing communications. The company was incorporated in 2008 and is based in Welwyn Garden City, United Kingdom. Storage Fusion Ltd. operates as a subsidiary of XploITe plc.</v>
      </c>
      <c r="F377" s="1">
        <f>SUMIFS('Input - target event report'!H:H,'Input - target event report'!B:B,B377,'Input - target event report'!D:D, "Private Investment")</f>
        <v>0</v>
      </c>
      <c r="G377" s="6" t="str">
        <f>IF(I377&lt;2, "N/A", (_xlfn.MAXIFS('Input - target event report'!E:E,'Input - target event report'!B:B,B:B,'Input - target event report'!D:D,"Private Investment")-_xlfn.MINIFS('Input - target event report'!E:E,'Input - target event report'!B:B,B:B,'Input - target event report'!D:D,"Private Investment"))/(I377-1))</f>
        <v>N/A</v>
      </c>
      <c r="H377" s="5" t="str">
        <f ca="1">IF(_xlfn.MAXIFS('Input - target event report'!E:E,'Input - target event report'!B:B,B:B,'Input - target event report'!D:D,"Private Investment") = 0, "N/A", TODAY() - _xlfn.MAXIFS('Input - target event report'!E:E,'Input - target event report'!B:B,B:B,'Input - target event report'!D:D,"Private Investment"))</f>
        <v>N/A</v>
      </c>
      <c r="I377" s="6">
        <f>COUNTIFS('Input - target event report'!B:B,B377,'Input - target event report'!D:D, "Private Investment")</f>
        <v>0</v>
      </c>
      <c r="J377">
        <f>INDEX('Input - companies list'!$1:$10000,MATCH(B377,'Input - companies list'!B:B,0),MATCH("Flow",'Input - companies list'!$1:$1,0 ))</f>
        <v>1.67939845876854E-3</v>
      </c>
      <c r="K377">
        <f>INDEX('Input - companies list'!$1:$10000,MATCH(B377,'Input - companies list'!B:B,0),MATCH("Inter-Cluster Connectivity",'Input - companies list'!$1:$1,0 ))</f>
        <v>0.42857142857142799</v>
      </c>
      <c r="L377" s="11">
        <f t="shared" si="41"/>
        <v>0</v>
      </c>
      <c r="M377" s="11">
        <f t="shared" si="42"/>
        <v>0</v>
      </c>
      <c r="N377" s="11">
        <f t="shared" ca="1" si="43"/>
        <v>0</v>
      </c>
      <c r="O377" s="11">
        <f t="shared" si="44"/>
        <v>0</v>
      </c>
      <c r="P377" s="11">
        <f t="shared" si="45"/>
        <v>0.34399999999999997</v>
      </c>
      <c r="Q377" s="11">
        <f t="shared" si="46"/>
        <v>0.91</v>
      </c>
      <c r="R377" s="11">
        <f t="shared" ca="1" si="47"/>
        <v>0.12540000000000001</v>
      </c>
    </row>
    <row r="378" spans="1:18" x14ac:dyDescent="0.2">
      <c r="A378" s="14">
        <f t="shared" ca="1" si="40"/>
        <v>208</v>
      </c>
      <c r="B378" t="s">
        <v>3701</v>
      </c>
      <c r="C378" t="str">
        <f>VLOOKUP(B378,'Input - companies list'!B:L,2,FALSE)</f>
        <v>A.R.I Flow Control Accessories</v>
      </c>
      <c r="D378" t="str">
        <f>VLOOKUP(B378,'Input - companies list'!B:L,11,FALSE)</f>
        <v>Hydraulics, Valves &amp; Pumps</v>
      </c>
      <c r="E378" t="str">
        <f>VLOOKUP(B378,'Input - companies list'!B:E,4,FALSE)</f>
        <v>A.R.I. is a leading manufacturer and provider of solutions for the protection of liquid transmission systems worldwide. The company manufactures and markets a complete line of air valves, check valves, and unmeasured flow reducers (UFR) as well as providing software system analyses for surge and air valve sizing and placement._x000D__x000D_ARI markets its product and analysis solutions in the following markets:_x000D_Water supply and wastewater disposal systems (urban and rural)._x000D_Industrial applications (desalination plants, mining and gas industries, hot water systems)._x000D_Agriculture and landscape._x000D_ARI is firmly committed to quality and to protecting the environment and is ISO 9001 and ISO 14001 certified.</v>
      </c>
      <c r="F378" s="1">
        <f>SUMIFS('Input - target event report'!H:H,'Input - target event report'!B:B,B378,'Input - target event report'!D:D, "Private Investment")</f>
        <v>0</v>
      </c>
      <c r="G378" s="6" t="str">
        <f>IF(I378&lt;2, "N/A", (_xlfn.MAXIFS('Input - target event report'!E:E,'Input - target event report'!B:B,B:B,'Input - target event report'!D:D,"Private Investment")-_xlfn.MINIFS('Input - target event report'!E:E,'Input - target event report'!B:B,B:B,'Input - target event report'!D:D,"Private Investment"))/(I378-1))</f>
        <v>N/A</v>
      </c>
      <c r="H378" s="5" t="str">
        <f ca="1">IF(_xlfn.MAXIFS('Input - target event report'!E:E,'Input - target event report'!B:B,B:B,'Input - target event report'!D:D,"Private Investment") = 0, "N/A", TODAY() - _xlfn.MAXIFS('Input - target event report'!E:E,'Input - target event report'!B:B,B:B,'Input - target event report'!D:D,"Private Investment"))</f>
        <v>N/A</v>
      </c>
      <c r="I378" s="6">
        <f>COUNTIFS('Input - target event report'!B:B,B378,'Input - target event report'!D:D, "Private Investment")</f>
        <v>0</v>
      </c>
      <c r="J378">
        <f>INDEX('Input - companies list'!$1:$10000,MATCH(B378,'Input - companies list'!B:B,0),MATCH("Flow",'Input - companies list'!$1:$1,0 ))</f>
        <v>1.50320839990885E-3</v>
      </c>
      <c r="K378">
        <f>INDEX('Input - companies list'!$1:$10000,MATCH(B378,'Input - companies list'!B:B,0),MATCH("Inter-Cluster Connectivity",'Input - companies list'!$1:$1,0 ))</f>
        <v>0.28571428571428498</v>
      </c>
      <c r="L378" s="11">
        <f t="shared" si="41"/>
        <v>0</v>
      </c>
      <c r="M378" s="11">
        <f t="shared" si="42"/>
        <v>0</v>
      </c>
      <c r="N378" s="11">
        <f t="shared" ca="1" si="43"/>
        <v>0</v>
      </c>
      <c r="O378" s="11">
        <f t="shared" si="44"/>
        <v>0</v>
      </c>
      <c r="P378" s="11">
        <f t="shared" si="45"/>
        <v>0.43500000000000005</v>
      </c>
      <c r="Q378" s="11">
        <f t="shared" si="46"/>
        <v>0.82799999999999996</v>
      </c>
      <c r="R378" s="11">
        <f t="shared" ca="1" si="47"/>
        <v>0.12630000000000002</v>
      </c>
    </row>
    <row r="379" spans="1:18" x14ac:dyDescent="0.2">
      <c r="A379" s="14">
        <f t="shared" ca="1" si="40"/>
        <v>207</v>
      </c>
      <c r="B379" t="s">
        <v>1533</v>
      </c>
      <c r="C379" t="str">
        <f>VLOOKUP(B379,'Input - companies list'!B:L,2,FALSE)</f>
        <v>Carlson Tool &amp; Manufacturing Corp.</v>
      </c>
      <c r="D379" t="str">
        <f>VLOOKUP(B379,'Input - companies list'!B:L,11,FALSE)</f>
        <v>Machining &amp; tooling</v>
      </c>
      <c r="E379" t="str">
        <f>VLOOKUP(B379,'Input - companies list'!B:E,4,FALSE)</f>
        <v>Carlson Tool &amp; Manufacturing Corp. operates as a contract drilling company that provides precision machining services in North America. The company offers tooling, gundrilling, honing, deep hole drilling, and contract machining services for various applications in automotive, military/defense, railroad, fastener, and agriculture markets; and specialty tubing, paper/plastic machine components, packaging machine components, recycling machinery components, and food processing equipment. It also serves energy, heavy equipment, medical, oil/gas, mining, forging, and metals industries. The company was founded in 1958 and is headquartered in Cedarburg, Wisconsin.</v>
      </c>
      <c r="F379" s="1">
        <f>SUMIFS('Input - target event report'!H:H,'Input - target event report'!B:B,B379,'Input - target event report'!D:D, "Private Investment")</f>
        <v>0</v>
      </c>
      <c r="G379" s="6" t="str">
        <f>IF(I379&lt;2, "N/A", (_xlfn.MAXIFS('Input - target event report'!E:E,'Input - target event report'!B:B,B:B,'Input - target event report'!D:D,"Private Investment")-_xlfn.MINIFS('Input - target event report'!E:E,'Input - target event report'!B:B,B:B,'Input - target event report'!D:D,"Private Investment"))/(I379-1))</f>
        <v>N/A</v>
      </c>
      <c r="H379" s="5" t="str">
        <f ca="1">IF(_xlfn.MAXIFS('Input - target event report'!E:E,'Input - target event report'!B:B,B:B,'Input - target event report'!D:D,"Private Investment") = 0, "N/A", TODAY() - _xlfn.MAXIFS('Input - target event report'!E:E,'Input - target event report'!B:B,B:B,'Input - target event report'!D:D,"Private Investment"))</f>
        <v>N/A</v>
      </c>
      <c r="I379" s="6">
        <f>COUNTIFS('Input - target event report'!B:B,B379,'Input - target event report'!D:D, "Private Investment")</f>
        <v>0</v>
      </c>
      <c r="J379">
        <f>INDEX('Input - companies list'!$1:$10000,MATCH(B379,'Input - companies list'!B:B,0),MATCH("Flow",'Input - companies list'!$1:$1,0 ))</f>
        <v>1.2989429258239099E-3</v>
      </c>
      <c r="K379">
        <f>INDEX('Input - companies list'!$1:$10000,MATCH(B379,'Input - companies list'!B:B,0),MATCH("Inter-Cluster Connectivity",'Input - companies list'!$1:$1,0 ))</f>
        <v>0.16666666666666599</v>
      </c>
      <c r="L379" s="11">
        <f t="shared" si="41"/>
        <v>0</v>
      </c>
      <c r="M379" s="11">
        <f t="shared" si="42"/>
        <v>0</v>
      </c>
      <c r="N379" s="11">
        <f t="shared" ca="1" si="43"/>
        <v>0</v>
      </c>
      <c r="O379" s="11">
        <f t="shared" si="44"/>
        <v>0</v>
      </c>
      <c r="P379" s="11">
        <f t="shared" si="45"/>
        <v>0.56600000000000006</v>
      </c>
      <c r="Q379" s="11">
        <f t="shared" si="46"/>
        <v>0.71799999999999997</v>
      </c>
      <c r="R379" s="11">
        <f t="shared" ca="1" si="47"/>
        <v>0.12840000000000001</v>
      </c>
    </row>
    <row r="380" spans="1:18" x14ac:dyDescent="0.2">
      <c r="A380" s="14">
        <f t="shared" ca="1" si="40"/>
        <v>206</v>
      </c>
      <c r="B380" t="s">
        <v>2210</v>
      </c>
      <c r="C380" t="str">
        <f>VLOOKUP(B380,'Input - companies list'!B:L,2,FALSE)</f>
        <v>Maxxam Analytics, Inc.</v>
      </c>
      <c r="D380" t="str">
        <f>VLOOKUP(B380,'Input - companies list'!B:L,11,FALSE)</f>
        <v>Remote Monitoring</v>
      </c>
      <c r="E380" t="str">
        <f>VLOOKUP(B380,'Input - companies list'!B:E,4,FALSE)</f>
        <v>Maxxam Analytics, Inc. provides analytical testing services and solutions in Canada. It offers acid rock drainage testing services for prediction studies and conducts geochemical analysis, static testing, and kinetic test programs; air services that provide air quality testing analysis and technical support; DNA, paternity, and immigration services that include breed testing and DNA-based parentage verification services to purebred and seed stock industries; and drug and alcohol testing. The company also provides ecotoxicology services for evaluation and monitoring of chemicals, contaminants, industrial effluents, and environmental effects; environmental testing, and control and risk mitigation services; equine sport testing services that include drug detection, confirmation, and research; food quality and testing services, such as allergen testing, nutritional labeling, border issues, shelf-life testing, food borne illness complaints, and package label reviews; and pharmaceutical services. In addition, it offers petroleum services that include field sampling and onsite analysis; oil and water analysis and gas analysis; natural gas liquid analysis; oil sands core and tailings studies; environmental monitoring of air emissions; and outsourced laboratory operation and management. It also serves various industries, such as agriculture, animal feed, chemical manufacturers, environmental remediation and infrastructure, equine sport, food manufacturing, mining, natural health products, forensics and genetic, DNA, oil and gas, pharmaceutical and biotechnology, pulp and paper, and seafood importing. The company was founded in 1972 and is based in Mississauga, Canada. Maxxam Analytics, Inc. operates as a subsidiary of Maxxam Analytics International Corporation.</v>
      </c>
      <c r="F380" s="1">
        <f>SUMIFS('Input - target event report'!H:H,'Input - target event report'!B:B,B380,'Input - target event report'!D:D, "Private Investment")</f>
        <v>0</v>
      </c>
      <c r="G380" s="6" t="str">
        <f>IF(I380&lt;2, "N/A", (_xlfn.MAXIFS('Input - target event report'!E:E,'Input - target event report'!B:B,B:B,'Input - target event report'!D:D,"Private Investment")-_xlfn.MINIFS('Input - target event report'!E:E,'Input - target event report'!B:B,B:B,'Input - target event report'!D:D,"Private Investment"))/(I380-1))</f>
        <v>N/A</v>
      </c>
      <c r="H380" s="5" t="str">
        <f ca="1">IF(_xlfn.MAXIFS('Input - target event report'!E:E,'Input - target event report'!B:B,B:B,'Input - target event report'!D:D,"Private Investment") = 0, "N/A", TODAY() - _xlfn.MAXIFS('Input - target event report'!E:E,'Input - target event report'!B:B,B:B,'Input - target event report'!D:D,"Private Investment"))</f>
        <v>N/A</v>
      </c>
      <c r="I380" s="6">
        <f>COUNTIFS('Input - target event report'!B:B,B380,'Input - target event report'!D:D, "Private Investment")</f>
        <v>0</v>
      </c>
      <c r="J380">
        <f>INDEX('Input - companies list'!$1:$10000,MATCH(B380,'Input - companies list'!B:B,0),MATCH("Flow",'Input - companies list'!$1:$1,0 ))</f>
        <v>1.2926763375606799E-3</v>
      </c>
      <c r="K380">
        <f>INDEX('Input - companies list'!$1:$10000,MATCH(B380,'Input - companies list'!B:B,0),MATCH("Inter-Cluster Connectivity",'Input - companies list'!$1:$1,0 ))</f>
        <v>0.16666666666666599</v>
      </c>
      <c r="L380" s="11">
        <f t="shared" si="41"/>
        <v>0</v>
      </c>
      <c r="M380" s="11">
        <f t="shared" si="42"/>
        <v>0</v>
      </c>
      <c r="N380" s="11">
        <f t="shared" ca="1" si="43"/>
        <v>0</v>
      </c>
      <c r="O380" s="11">
        <f t="shared" si="44"/>
        <v>0</v>
      </c>
      <c r="P380" s="11">
        <f t="shared" si="45"/>
        <v>0.57299999999999995</v>
      </c>
      <c r="Q380" s="11">
        <f t="shared" si="46"/>
        <v>0.71799999999999997</v>
      </c>
      <c r="R380" s="11">
        <f t="shared" ca="1" si="47"/>
        <v>0.12909999999999999</v>
      </c>
    </row>
    <row r="381" spans="1:18" x14ac:dyDescent="0.2">
      <c r="A381" s="14">
        <f t="shared" ca="1" si="40"/>
        <v>205</v>
      </c>
      <c r="B381" t="s">
        <v>4164</v>
      </c>
      <c r="C381" t="str">
        <f>VLOOKUP(B381,'Input - companies list'!B:L,2,FALSE)</f>
        <v>Specialized Contracting &amp; Industries Company</v>
      </c>
      <c r="D381" t="str">
        <f>VLOOKUP(B381,'Input - companies list'!B:L,11,FALSE)</f>
        <v>Remote Monitoring</v>
      </c>
      <c r="E381" t="str">
        <f>VLOOKUP(B381,'Input - companies list'!B:E,4,FALSE)</f>
        <v>Specialized Contracting &amp; Industries Company provides construction services and products. It offers a range of products and services that include construction, building materials, gypsum products, insulation products, agriculture, information technology, and trading. The company also specializes in contracting, such as civil works, electromechanical works, piling and deep foundations, structural engineering, prestressing/post-tensioning, and soil engineering and concrete laboratories; and landscaping, including softscaping, hardscaping, and woodwork. In addition, it provides building products, such as plasterboards/drywalls, waterproofing, precast concrete panels, and concrete/cement blocks; materials/mining, including raw or calcinated gypsum, calcium carbonate, limestone, and dolomite; infrastructure/utilities, including pipes, manholes, house connections, and utility boxes; and technology solutions, such as GIS, RFID, and software modules. The company was founded in 1977 and is based in Giza, Egypt with locations in Egypt and other Arab countries.</v>
      </c>
      <c r="F381" s="1">
        <f>SUMIFS('Input - target event report'!H:H,'Input - target event report'!B:B,B381,'Input - target event report'!D:D, "Private Investment")</f>
        <v>0</v>
      </c>
      <c r="G381" s="6" t="str">
        <f>IF(I381&lt;2, "N/A", (_xlfn.MAXIFS('Input - target event report'!E:E,'Input - target event report'!B:B,B:B,'Input - target event report'!D:D,"Private Investment")-_xlfn.MINIFS('Input - target event report'!E:E,'Input - target event report'!B:B,B:B,'Input - target event report'!D:D,"Private Investment"))/(I381-1))</f>
        <v>N/A</v>
      </c>
      <c r="H381" s="5" t="str">
        <f ca="1">IF(_xlfn.MAXIFS('Input - target event report'!E:E,'Input - target event report'!B:B,B:B,'Input - target event report'!D:D,"Private Investment") = 0, "N/A", TODAY() - _xlfn.MAXIFS('Input - target event report'!E:E,'Input - target event report'!B:B,B:B,'Input - target event report'!D:D,"Private Investment"))</f>
        <v>N/A</v>
      </c>
      <c r="I381" s="6">
        <f>COUNTIFS('Input - target event report'!B:B,B381,'Input - target event report'!D:D, "Private Investment")</f>
        <v>0</v>
      </c>
      <c r="J381">
        <f>INDEX('Input - companies list'!$1:$10000,MATCH(B381,'Input - companies list'!B:B,0),MATCH("Flow",'Input - companies list'!$1:$1,0 ))</f>
        <v>1.46605416628231E-3</v>
      </c>
      <c r="K381">
        <f>INDEX('Input - companies list'!$1:$10000,MATCH(B381,'Input - companies list'!B:B,0),MATCH("Inter-Cluster Connectivity",'Input - companies list'!$1:$1,0 ))</f>
        <v>0.28571428571428498</v>
      </c>
      <c r="L381" s="11">
        <f t="shared" si="41"/>
        <v>0</v>
      </c>
      <c r="M381" s="11">
        <f t="shared" si="42"/>
        <v>0</v>
      </c>
      <c r="N381" s="11">
        <f t="shared" ca="1" si="43"/>
        <v>0</v>
      </c>
      <c r="O381" s="11">
        <f t="shared" si="44"/>
        <v>0</v>
      </c>
      <c r="P381" s="11">
        <f t="shared" si="45"/>
        <v>0.47099999999999997</v>
      </c>
      <c r="Q381" s="11">
        <f t="shared" si="46"/>
        <v>0.82799999999999996</v>
      </c>
      <c r="R381" s="11">
        <f t="shared" ca="1" si="47"/>
        <v>0.12990000000000002</v>
      </c>
    </row>
    <row r="382" spans="1:18" x14ac:dyDescent="0.2">
      <c r="A382" s="14">
        <f t="shared" ca="1" si="40"/>
        <v>204</v>
      </c>
      <c r="B382" t="s">
        <v>2553</v>
      </c>
      <c r="C382" t="str">
        <f>VLOOKUP(B382,'Input - companies list'!B:L,2,FALSE)</f>
        <v>Mingas-Power GmbH</v>
      </c>
      <c r="D382" t="str">
        <f>VLOOKUP(B382,'Input - companies list'!B:L,11,FALSE)</f>
        <v>Remote Monitoring</v>
      </c>
      <c r="E382" t="str">
        <f>VLOOKUP(B382,'Input - companies list'!B:E,4,FALSE)</f>
        <v>Mingas-Power GmbH provides electrical and thermal power for households. The company also offers project development services that include exploration and evaluation, analysis of feasibility and of economic reason, engineering, site development, and official approval processing; and plant construction services, such as mine gas extraction, mine gas processing plants, gas engine BHPP of electric power, and energy distribution into the existing infrastructure. It also provides management services that include operation management, commercial management, and electricity and heat production, as well as measurement, control, and regulation by means of remote technology; and maintenance and repair, remote monitoring, and spare parts services. The company was founded in 2001 and is based in Essen, Germany. Mingas-Power GmbH operates as a subsidiary of STEAG GmbH.</v>
      </c>
      <c r="F382" s="1">
        <f>SUMIFS('Input - target event report'!H:H,'Input - target event report'!B:B,B382,'Input - target event report'!D:D, "Private Investment")</f>
        <v>0</v>
      </c>
      <c r="G382" s="6" t="str">
        <f>IF(I382&lt;2, "N/A", (_xlfn.MAXIFS('Input - target event report'!E:E,'Input - target event report'!B:B,B:B,'Input - target event report'!D:D,"Private Investment")-_xlfn.MINIFS('Input - target event report'!E:E,'Input - target event report'!B:B,B:B,'Input - target event report'!D:D,"Private Investment"))/(I382-1))</f>
        <v>N/A</v>
      </c>
      <c r="H382" s="5" t="str">
        <f ca="1">IF(_xlfn.MAXIFS('Input - target event report'!E:E,'Input - target event report'!B:B,B:B,'Input - target event report'!D:D,"Private Investment") = 0, "N/A", TODAY() - _xlfn.MAXIFS('Input - target event report'!E:E,'Input - target event report'!B:B,B:B,'Input - target event report'!D:D,"Private Investment"))</f>
        <v>N/A</v>
      </c>
      <c r="I382" s="6">
        <f>COUNTIFS('Input - target event report'!B:B,B382,'Input - target event report'!D:D, "Private Investment")</f>
        <v>0</v>
      </c>
      <c r="J382">
        <f>INDEX('Input - companies list'!$1:$10000,MATCH(B382,'Input - companies list'!B:B,0),MATCH("Flow",'Input - companies list'!$1:$1,0 ))</f>
        <v>1.27766362648877E-3</v>
      </c>
      <c r="K382">
        <f>INDEX('Input - companies list'!$1:$10000,MATCH(B382,'Input - companies list'!B:B,0),MATCH("Inter-Cluster Connectivity",'Input - companies list'!$1:$1,0 ))</f>
        <v>0.16666666666666599</v>
      </c>
      <c r="L382" s="11">
        <f t="shared" si="41"/>
        <v>0</v>
      </c>
      <c r="M382" s="11">
        <f t="shared" si="42"/>
        <v>0</v>
      </c>
      <c r="N382" s="11">
        <f t="shared" ca="1" si="43"/>
        <v>0</v>
      </c>
      <c r="O382" s="11">
        <f t="shared" si="44"/>
        <v>0</v>
      </c>
      <c r="P382" s="11">
        <f t="shared" si="45"/>
        <v>0.59000000000000008</v>
      </c>
      <c r="Q382" s="11">
        <f t="shared" si="46"/>
        <v>0.71799999999999997</v>
      </c>
      <c r="R382" s="11">
        <f t="shared" ca="1" si="47"/>
        <v>0.13080000000000003</v>
      </c>
    </row>
    <row r="383" spans="1:18" x14ac:dyDescent="0.2">
      <c r="A383" s="14">
        <f t="shared" ca="1" si="40"/>
        <v>203</v>
      </c>
      <c r="B383" t="s">
        <v>945</v>
      </c>
      <c r="C383" t="str">
        <f>VLOOKUP(B383,'Input - companies list'!B:L,2,FALSE)</f>
        <v>1670000 Alberta Ltd.</v>
      </c>
      <c r="D383" t="str">
        <f>VLOOKUP(B383,'Input - companies list'!B:L,11,FALSE)</f>
        <v>Geological Surveying, Remote Sensing</v>
      </c>
      <c r="E383" t="str">
        <f>VLOOKUP(B383,'Input - companies list'!B:E,4,FALSE)</f>
        <v>1670000 Alberta Ltd. designs and deploys drilling solutions for the oil and gas sector. It offers Marksman Magnetic Ranging Tool, an active magnetic ranging system for precision wellbore placement applications, including steam assisted gravity drainage (SAGD), infield drilling and mature well pair replacement, toe-to-heel injection, collision avoidance, coal bed methane complex completion, and mining and civil engineering projects requiring precision wellbore placement. The company also provides Marksman Synthetic Steering System, an active magnetic ranging system that provides wellbore positioning for multi-well pad drilling locations. In addition, it offers consulting in the areas of magnetic ranging projects, survey management, SAGD pad design, and directional drilling optimization. The company was incorporated in 2012 and is based in Edmonton, Canada. As of April 22, 2015, 1670000 Alberta Ltd. operates as a subsidiary of Scientific Drilling International, Inc.</v>
      </c>
      <c r="F383" s="1">
        <f>SUMIFS('Input - target event report'!H:H,'Input - target event report'!B:B,B383,'Input - target event report'!D:D, "Private Investment")</f>
        <v>0</v>
      </c>
      <c r="G383" s="6" t="str">
        <f>IF(I383&lt;2, "N/A", (_xlfn.MAXIFS('Input - target event report'!E:E,'Input - target event report'!B:B,B:B,'Input - target event report'!D:D,"Private Investment")-_xlfn.MINIFS('Input - target event report'!E:E,'Input - target event report'!B:B,B:B,'Input - target event report'!D:D,"Private Investment"))/(I383-1))</f>
        <v>N/A</v>
      </c>
      <c r="H383" s="5" t="str">
        <f ca="1">IF(_xlfn.MAXIFS('Input - target event report'!E:E,'Input - target event report'!B:B,B:B,'Input - target event report'!D:D,"Private Investment") = 0, "N/A", TODAY() - _xlfn.MAXIFS('Input - target event report'!E:E,'Input - target event report'!B:B,B:B,'Input - target event report'!D:D,"Private Investment"))</f>
        <v>N/A</v>
      </c>
      <c r="I383" s="6">
        <f>COUNTIFS('Input - target event report'!B:B,B383,'Input - target event report'!D:D, "Private Investment")</f>
        <v>0</v>
      </c>
      <c r="J383">
        <f>INDEX('Input - companies list'!$1:$10000,MATCH(B383,'Input - companies list'!B:B,0),MATCH("Flow",'Input - companies list'!$1:$1,0 ))</f>
        <v>1.27689295157586E-3</v>
      </c>
      <c r="K383">
        <f>INDEX('Input - companies list'!$1:$10000,MATCH(B383,'Input - companies list'!B:B,0),MATCH("Inter-Cluster Connectivity",'Input - companies list'!$1:$1,0 ))</f>
        <v>0.16666666666666599</v>
      </c>
      <c r="L383" s="11">
        <f t="shared" si="41"/>
        <v>0</v>
      </c>
      <c r="M383" s="11">
        <f t="shared" si="42"/>
        <v>0</v>
      </c>
      <c r="N383" s="11">
        <f t="shared" ca="1" si="43"/>
        <v>0</v>
      </c>
      <c r="O383" s="11">
        <f t="shared" si="44"/>
        <v>0</v>
      </c>
      <c r="P383" s="11">
        <f t="shared" si="45"/>
        <v>0.59200000000000008</v>
      </c>
      <c r="Q383" s="11">
        <f t="shared" si="46"/>
        <v>0.71799999999999997</v>
      </c>
      <c r="R383" s="11">
        <f t="shared" ca="1" si="47"/>
        <v>0.13100000000000001</v>
      </c>
    </row>
    <row r="384" spans="1:18" x14ac:dyDescent="0.2">
      <c r="A384" s="14">
        <f t="shared" ca="1" si="40"/>
        <v>202</v>
      </c>
      <c r="B384" t="s">
        <v>2462</v>
      </c>
      <c r="C384" t="str">
        <f>VLOOKUP(B384,'Input - companies list'!B:L,2,FALSE)</f>
        <v>NHP Electrical Engineering Products Pty Ltd</v>
      </c>
      <c r="D384" t="str">
        <f>VLOOKUP(B384,'Input - companies list'!B:L,11,FALSE)</f>
        <v>Smart Grid, Fiber Networks</v>
      </c>
      <c r="E384" t="str">
        <f>VLOOKUP(B384,'Input - companies list'!B:E,4,FALSE)</f>
        <v>NHP Electrical Engineering Products Pty Ltd. manufactures and distributes industrial electrical and automation products, systems, and solutions. The company specializes in motor control, power distribution, and automation systems. It offers automation solutions for factory and process automation industries; safety products for workplace applications; energy meters and power quality analyzers; and motor control and drives, such as electronic starting, controlling, and protection products. The company also provides enclosures and climate control solutions, field switching and sensing, hazardous area equipment, operator control devices, plugs, sockets and switches, power distribution and protection solutions, power quality products, process control systems, renewable energy solutions, and timers and control relays. In addition, it offers process instrumentation solutions for flow, level, pressure, analytics, temperature, recording, and digital communications applications. Further, the company provides signaling devices, such as general safety warning, process control, fire, and evacuation applications. Furthermore, it offers termination and wiring systems, including screw and screw-less terminals, terminal accessories, cable ducting, and pre-wired cable looms. The company serves mining, manufacturing, water and wastewater, infrastructure, commercial buildings, pulp, paper and timber, processing plants, oil and gas, and food and beverage industries. It also sells its products online. NHP Electrical Engineering Products Pty Ltd. was founded in 1968 and is based in Richmond, Australia with locations in Australia and New Zealand.</v>
      </c>
      <c r="F384" s="1">
        <f>SUMIFS('Input - target event report'!H:H,'Input - target event report'!B:B,B384,'Input - target event report'!D:D, "Private Investment")</f>
        <v>0</v>
      </c>
      <c r="G384" s="6" t="str">
        <f>IF(I384&lt;2, "N/A", (_xlfn.MAXIFS('Input - target event report'!E:E,'Input - target event report'!B:B,B:B,'Input - target event report'!D:D,"Private Investment")-_xlfn.MINIFS('Input - target event report'!E:E,'Input - target event report'!B:B,B:B,'Input - target event report'!D:D,"Private Investment"))/(I384-1))</f>
        <v>N/A</v>
      </c>
      <c r="H384" s="5" t="str">
        <f ca="1">IF(_xlfn.MAXIFS('Input - target event report'!E:E,'Input - target event report'!B:B,B:B,'Input - target event report'!D:D,"Private Investment") = 0, "N/A", TODAY() - _xlfn.MAXIFS('Input - target event report'!E:E,'Input - target event report'!B:B,B:B,'Input - target event report'!D:D,"Private Investment"))</f>
        <v>N/A</v>
      </c>
      <c r="I384" s="6">
        <f>COUNTIFS('Input - target event report'!B:B,B384,'Input - target event report'!D:D, "Private Investment")</f>
        <v>0</v>
      </c>
      <c r="J384">
        <f>INDEX('Input - companies list'!$1:$10000,MATCH(B384,'Input - companies list'!B:B,0),MATCH("Flow",'Input - companies list'!$1:$1,0 ))</f>
        <v>1.4472436319771999E-3</v>
      </c>
      <c r="K384">
        <f>INDEX('Input - companies list'!$1:$10000,MATCH(B384,'Input - companies list'!B:B,0),MATCH("Inter-Cluster Connectivity",'Input - companies list'!$1:$1,0 ))</f>
        <v>0.28571428571428498</v>
      </c>
      <c r="L384" s="11">
        <f t="shared" si="41"/>
        <v>0</v>
      </c>
      <c r="M384" s="11">
        <f t="shared" si="42"/>
        <v>0</v>
      </c>
      <c r="N384" s="11">
        <f t="shared" ca="1" si="43"/>
        <v>0</v>
      </c>
      <c r="O384" s="11">
        <f t="shared" si="44"/>
        <v>0</v>
      </c>
      <c r="P384" s="11">
        <f t="shared" si="45"/>
        <v>0.49199999999999999</v>
      </c>
      <c r="Q384" s="11">
        <f t="shared" si="46"/>
        <v>0.82799999999999996</v>
      </c>
      <c r="R384" s="11">
        <f t="shared" ca="1" si="47"/>
        <v>0.13200000000000001</v>
      </c>
    </row>
    <row r="385" spans="1:18" x14ac:dyDescent="0.2">
      <c r="A385" s="14">
        <f t="shared" ca="1" si="40"/>
        <v>201</v>
      </c>
      <c r="B385" t="s">
        <v>3942</v>
      </c>
      <c r="C385" t="str">
        <f>VLOOKUP(B385,'Input - companies list'!B:L,2,FALSE)</f>
        <v>Routeware, Inc.</v>
      </c>
      <c r="D385" t="str">
        <f>VLOOKUP(B385,'Input - companies list'!B:L,11,FALSE)</f>
        <v>Mining Ops &amp; Analytics</v>
      </c>
      <c r="E385" t="str">
        <f>VLOOKUP(B385,'Input - companies list'!B:E,4,FALSE)</f>
        <v>Routeware, Inc. develops fleet management software solutions. The company offers Routeware Basic a platform that provides an entry-level product for companies who want to see the location of their vehicles in real-time; and Routeware Premium, a solution used to dispatch real-time work orders to vehicles, track route progress, analyze route performance, and provide real-time information for supervisors and customer service agents. Its Routeware Premium system uses Rcore, an on-board computer that tracks everything the driver is doing, such as customer pickups, breaks and landfill trips, work order processing, and more. The companyÂ’s software provides a command and control option; real-time business analytics and reports; services ranging from cloud hosting to application development; and SmartTruck Options. It serves fleet of various sizes in industries, such as waste, food service, beverage delivery, HVAC, mining, landscaping, field service, and more; and executives, supervisors and operations managers, customer service personnel, dispatchers, and drivers. The company was founded in 1999 and is based in Portland, Oregon.</v>
      </c>
      <c r="F385" s="1">
        <f>SUMIFS('Input - target event report'!H:H,'Input - target event report'!B:B,B385,'Input - target event report'!D:D, "Private Investment")</f>
        <v>0</v>
      </c>
      <c r="G385" s="6" t="str">
        <f>IF(I385&lt;2, "N/A", (_xlfn.MAXIFS('Input - target event report'!E:E,'Input - target event report'!B:B,B:B,'Input - target event report'!D:D,"Private Investment")-_xlfn.MINIFS('Input - target event report'!E:E,'Input - target event report'!B:B,B:B,'Input - target event report'!D:D,"Private Investment"))/(I385-1))</f>
        <v>N/A</v>
      </c>
      <c r="H385" s="5" t="str">
        <f ca="1">IF(_xlfn.MAXIFS('Input - target event report'!E:E,'Input - target event report'!B:B,B:B,'Input - target event report'!D:D,"Private Investment") = 0, "N/A", TODAY() - _xlfn.MAXIFS('Input - target event report'!E:E,'Input - target event report'!B:B,B:B,'Input - target event report'!D:D,"Private Investment"))</f>
        <v>N/A</v>
      </c>
      <c r="I385" s="6">
        <f>COUNTIFS('Input - target event report'!B:B,B385,'Input - target event report'!D:D, "Private Investment")</f>
        <v>0</v>
      </c>
      <c r="J385">
        <f>INDEX('Input - companies list'!$1:$10000,MATCH(B385,'Input - companies list'!B:B,0),MATCH("Flow",'Input - companies list'!$1:$1,0 ))</f>
        <v>1.2615196398309801E-3</v>
      </c>
      <c r="K385">
        <f>INDEX('Input - companies list'!$1:$10000,MATCH(B385,'Input - companies list'!B:B,0),MATCH("Inter-Cluster Connectivity",'Input - companies list'!$1:$1,0 ))</f>
        <v>0.16666666666666599</v>
      </c>
      <c r="L385" s="11">
        <f t="shared" si="41"/>
        <v>0</v>
      </c>
      <c r="M385" s="11">
        <f t="shared" si="42"/>
        <v>0</v>
      </c>
      <c r="N385" s="11">
        <f t="shared" ca="1" si="43"/>
        <v>0</v>
      </c>
      <c r="O385" s="11">
        <f t="shared" si="44"/>
        <v>0</v>
      </c>
      <c r="P385" s="11">
        <f t="shared" si="45"/>
        <v>0.60699999999999998</v>
      </c>
      <c r="Q385" s="11">
        <f t="shared" si="46"/>
        <v>0.71799999999999997</v>
      </c>
      <c r="R385" s="11">
        <f t="shared" ca="1" si="47"/>
        <v>0.13250000000000001</v>
      </c>
    </row>
    <row r="386" spans="1:18" x14ac:dyDescent="0.2">
      <c r="A386" s="14">
        <f t="shared" ca="1" si="40"/>
        <v>200</v>
      </c>
      <c r="B386" t="s">
        <v>1292</v>
      </c>
      <c r="C386" t="str">
        <f>VLOOKUP(B386,'Input - companies list'!B:L,2,FALSE)</f>
        <v>Avery India Limited</v>
      </c>
      <c r="D386" t="str">
        <f>VLOOKUP(B386,'Input - companies list'!B:L,11,FALSE)</f>
        <v>Remote Monitoring</v>
      </c>
      <c r="E386" t="str">
        <f>VLOOKUP(B386,'Input - companies list'!B:E,4,FALSE)</f>
        <v>Avery India Limited designs, manufactures, markets, and services industrial products and weighing systems in India and internationally. The company provides weighbridges and truck scales; weighing scales and systems, including axle weighers, check weighers, forklift truck scales, liquid filling machines, and platform and floor scales; process weighing solutions, and train and rail weighing scales; digital weight indicators; and software for weighing scales and systems, such as MI Payload truck scale and weighbridge software. It also offers load cells and load sensing devices comprising analogue, digital, and vibrating beam load cells, as well as weigh bar transducers; weighing platforms and indicators to weigh hazardous materials; dormants; testing machines; fuel dispensing units; mechanical and electronic weighing scales; and accessories consisting of display products, unmanned systems, computers, UPS, printers, and IP cameras. In addition, the company provides after sales services, such as maintenance contracts, breakdown and repairs, retrofits, capacity enhancements, installations, civil foundations, calibration and re-verification, dismantling, re-erection, and certification of its products. It serves chemical and pertrochemical, construction, food and beverage, manufacturing, mining and aggregates, transport and logistics, waste and recycling, medical, hospitals, utilities, engineering, OEM, public sector, and defense industries. The company was incorporated in 1947 and is headquartered in Ballabgarh, India. Avery India Limited operates as a subsidiary of Avery Weigh-Tronix LLC.</v>
      </c>
      <c r="F386" s="1">
        <f>SUMIFS('Input - target event report'!H:H,'Input - target event report'!B:B,B386,'Input - target event report'!D:D, "Private Investment")</f>
        <v>0</v>
      </c>
      <c r="G386" s="6" t="str">
        <f>IF(I386&lt;2, "N/A", (_xlfn.MAXIFS('Input - target event report'!E:E,'Input - target event report'!B:B,B:B,'Input - target event report'!D:D,"Private Investment")-_xlfn.MINIFS('Input - target event report'!E:E,'Input - target event report'!B:B,B:B,'Input - target event report'!D:D,"Private Investment"))/(I386-1))</f>
        <v>N/A</v>
      </c>
      <c r="H386" s="5" t="str">
        <f ca="1">IF(_xlfn.MAXIFS('Input - target event report'!E:E,'Input - target event report'!B:B,B:B,'Input - target event report'!D:D,"Private Investment") = 0, "N/A", TODAY() - _xlfn.MAXIFS('Input - target event report'!E:E,'Input - target event report'!B:B,B:B,'Input - target event report'!D:D,"Private Investment"))</f>
        <v>N/A</v>
      </c>
      <c r="I386" s="6">
        <f>COUNTIFS('Input - target event report'!B:B,B386,'Input - target event report'!D:D, "Private Investment")</f>
        <v>0</v>
      </c>
      <c r="J386">
        <f>INDEX('Input - companies list'!$1:$10000,MATCH(B386,'Input - companies list'!B:B,0),MATCH("Flow",'Input - companies list'!$1:$1,0 ))</f>
        <v>1.43696244309187E-3</v>
      </c>
      <c r="K386">
        <f>INDEX('Input - companies list'!$1:$10000,MATCH(B386,'Input - companies list'!B:B,0),MATCH("Inter-Cluster Connectivity",'Input - companies list'!$1:$1,0 ))</f>
        <v>0.28571428571428498</v>
      </c>
      <c r="L386" s="11">
        <f t="shared" si="41"/>
        <v>0</v>
      </c>
      <c r="M386" s="11">
        <f t="shared" si="42"/>
        <v>0</v>
      </c>
      <c r="N386" s="11">
        <f t="shared" ca="1" si="43"/>
        <v>0</v>
      </c>
      <c r="O386" s="11">
        <f t="shared" si="44"/>
        <v>0</v>
      </c>
      <c r="P386" s="11">
        <f t="shared" si="45"/>
        <v>0.502</v>
      </c>
      <c r="Q386" s="11">
        <f t="shared" si="46"/>
        <v>0.82799999999999996</v>
      </c>
      <c r="R386" s="11">
        <f t="shared" ca="1" si="47"/>
        <v>0.13300000000000001</v>
      </c>
    </row>
    <row r="387" spans="1:18" x14ac:dyDescent="0.2">
      <c r="A387" s="14">
        <f t="shared" ref="A387:A450" ca="1" si="48">RANK(R387,R:R)</f>
        <v>199</v>
      </c>
      <c r="B387" t="s">
        <v>2263</v>
      </c>
      <c r="C387" t="str">
        <f>VLOOKUP(B387,'Input - companies list'!B:L,2,FALSE)</f>
        <v>Zhengzhou Runner Electric Co., Ltd.</v>
      </c>
      <c r="D387" t="str">
        <f>VLOOKUP(B387,'Input - companies list'!B:L,11,FALSE)</f>
        <v>Smart Grid, Fiber Networks</v>
      </c>
      <c r="E387" t="str">
        <f>VLOOKUP(B387,'Input - companies list'!B:E,4,FALSE)</f>
        <v>Zhengzhou Runner Electric Co., Ltd. engages in the research, development, production, and sale of intelligent power distribution, electrical, and energy monitoring products. It offers polymer and porcelain dropout fuse cutouts, isolator switches, permanent magnet vacuum circuit breakers, pole-mounted circuit breakers, distribution automation terminal equipment, and detection devices. The company also provides metering boxes, distribution boxes, low-voltage information collection systems, energy collection terminal calibrators, three-phase energy meter calibrators, energy metering device remote test and monitoring systems, low voltage power line carrier fault detectors, field testing calibrators, electric energy meter boxes, pad field testing calibrators, smart grid AMR systems, and other products. In addition, it offers battery monitoring and repair systems, and hand held battery systems; and integrated energy consumption management systems for power, communication, finance, mining, and other segments. Further, the company offers pre-sales, sales, and after-sales services. It sells its products through sales networks in various provinces, municipalities, and autonomous regions in China. The company was founded in 2002 and is based in Zhengzhou, China.</v>
      </c>
      <c r="F387" s="1">
        <f>SUMIFS('Input - target event report'!H:H,'Input - target event report'!B:B,B387,'Input - target event report'!D:D, "Private Investment")</f>
        <v>0</v>
      </c>
      <c r="G387" s="6" t="str">
        <f>IF(I387&lt;2, "N/A", (_xlfn.MAXIFS('Input - target event report'!E:E,'Input - target event report'!B:B,B:B,'Input - target event report'!D:D,"Private Investment")-_xlfn.MINIFS('Input - target event report'!E:E,'Input - target event report'!B:B,B:B,'Input - target event report'!D:D,"Private Investment"))/(I387-1))</f>
        <v>N/A</v>
      </c>
      <c r="H387" s="5" t="str">
        <f ca="1">IF(_xlfn.MAXIFS('Input - target event report'!E:E,'Input - target event report'!B:B,B:B,'Input - target event report'!D:D,"Private Investment") = 0, "N/A", TODAY() - _xlfn.MAXIFS('Input - target event report'!E:E,'Input - target event report'!B:B,B:B,'Input - target event report'!D:D,"Private Investment"))</f>
        <v>N/A</v>
      </c>
      <c r="I387" s="6">
        <f>COUNTIFS('Input - target event report'!B:B,B387,'Input - target event report'!D:D, "Private Investment")</f>
        <v>0</v>
      </c>
      <c r="J387">
        <f>INDEX('Input - companies list'!$1:$10000,MATCH(B387,'Input - companies list'!B:B,0),MATCH("Flow",'Input - companies list'!$1:$1,0 ))</f>
        <v>1.4316167713486201E-3</v>
      </c>
      <c r="K387">
        <f>INDEX('Input - companies list'!$1:$10000,MATCH(B387,'Input - companies list'!B:B,0),MATCH("Inter-Cluster Connectivity",'Input - companies list'!$1:$1,0 ))</f>
        <v>0.28571428571428498</v>
      </c>
      <c r="L387" s="11">
        <f t="shared" ref="L387:L450" si="49">IFERROR(PERCENTRANK(F:F,F387),0)</f>
        <v>0</v>
      </c>
      <c r="M387" s="11">
        <f t="shared" ref="M387:M450" si="50">IFERROR(1 - PERCENTRANK(G:G,G387),0)</f>
        <v>0</v>
      </c>
      <c r="N387" s="11">
        <f t="shared" ref="N387:N450" ca="1" si="51">IFERROR(1 - PERCENTRANK(H:H,H387),0)</f>
        <v>0</v>
      </c>
      <c r="O387" s="11">
        <f t="shared" ref="O387:O450" si="52">IFERROR(PERCENTRANK(I:I,I387),0)</f>
        <v>0</v>
      </c>
      <c r="P387" s="11">
        <f t="shared" ref="P387:P450" si="53">IFERROR(1 - PERCENTRANK(J:J,J387),0)</f>
        <v>0.50600000000000001</v>
      </c>
      <c r="Q387" s="11">
        <f t="shared" ref="Q387:Q450" si="54">IFERROR(PERCENTRANK(K:K,K387),0)</f>
        <v>0.82799999999999996</v>
      </c>
      <c r="R387" s="11">
        <f t="shared" ref="R387:R450" ca="1" si="55">L387*weight1+M387*weight2+N387*weight3+O387*weight4+P387*weight5+Q387*weight6</f>
        <v>0.13340000000000002</v>
      </c>
    </row>
    <row r="388" spans="1:18" x14ac:dyDescent="0.2">
      <c r="A388" s="14">
        <f t="shared" ca="1" si="48"/>
        <v>198</v>
      </c>
      <c r="B388" t="s">
        <v>2950</v>
      </c>
      <c r="C388" t="str">
        <f>VLOOKUP(B388,'Input - companies list'!B:L,2,FALSE)</f>
        <v>XLink Communications (Pty) Ltd.</v>
      </c>
      <c r="D388" t="str">
        <f>VLOOKUP(B388,'Input - companies list'!B:L,11,FALSE)</f>
        <v>Remote Monitoring</v>
      </c>
      <c r="E388" t="str">
        <f>VLOOKUP(B388,'Input - companies list'!B:E,4,FALSE)</f>
        <v>XLink Communications (Pty) Ltd. provides mobile and fixed line machine-to-machine (M2M) communication solutions, devices, and infrastructure for secure data processing, failover, and asset and infrastructure monitoring. The company provides payment and cash management solutions; scalable M2M communication solutions, services, and applications for monitoring, optimization, and management of resources, assets, and infrastructure through Web-based platforms; and converged products and services that enable businesses to future proof their communication solutions. It also develops, deploys, and manages specialized enterprise and consumer, M2M, and cross border communication solutions and services; provides and manages support and logistics services, and systems on an outsource basis for special projects and functions; and offers a range of remote monitoring and management tools. In addition, the company provides modems and routers, including mobile and fixed line machine-to-machine communication devices, infrastructure, and services; and a range of complementary service and programs to enhance service delivery. It serves businesses in retail, fuel, financial, hospitality, entertainment, travel, security, transportation, healthcare, technology, communication, manufacturing, mining, utility, and property management sectors in Africa. The company was founded in 2004 and is based in Johannesburg, South Africa. XLink Communications (Pty) Ltd. operates as a subsidiary of Vodacom Ventures (Proprietary) Limited.</v>
      </c>
      <c r="F388" s="1">
        <f>SUMIFS('Input - target event report'!H:H,'Input - target event report'!B:B,B388,'Input - target event report'!D:D, "Private Investment")</f>
        <v>0</v>
      </c>
      <c r="G388" s="6" t="str">
        <f>IF(I388&lt;2, "N/A", (_xlfn.MAXIFS('Input - target event report'!E:E,'Input - target event report'!B:B,B:B,'Input - target event report'!D:D,"Private Investment")-_xlfn.MINIFS('Input - target event report'!E:E,'Input - target event report'!B:B,B:B,'Input - target event report'!D:D,"Private Investment"))/(I388-1))</f>
        <v>N/A</v>
      </c>
      <c r="H388" s="5" t="str">
        <f ca="1">IF(_xlfn.MAXIFS('Input - target event report'!E:E,'Input - target event report'!B:B,B:B,'Input - target event report'!D:D,"Private Investment") = 0, "N/A", TODAY() - _xlfn.MAXIFS('Input - target event report'!E:E,'Input - target event report'!B:B,B:B,'Input - target event report'!D:D,"Private Investment"))</f>
        <v>N/A</v>
      </c>
      <c r="I388" s="6">
        <f>COUNTIFS('Input - target event report'!B:B,B388,'Input - target event report'!D:D, "Private Investment")</f>
        <v>0</v>
      </c>
      <c r="J388">
        <f>INDEX('Input - companies list'!$1:$10000,MATCH(B388,'Input - companies list'!B:B,0),MATCH("Flow",'Input - companies list'!$1:$1,0 ))</f>
        <v>1.2923614456045E-3</v>
      </c>
      <c r="K388">
        <f>INDEX('Input - companies list'!$1:$10000,MATCH(B388,'Input - companies list'!B:B,0),MATCH("Inter-Cluster Connectivity",'Input - companies list'!$1:$1,0 ))</f>
        <v>0.19999999999999901</v>
      </c>
      <c r="L388" s="11">
        <f t="shared" si="49"/>
        <v>0</v>
      </c>
      <c r="M388" s="11">
        <f t="shared" si="50"/>
        <v>0</v>
      </c>
      <c r="N388" s="11">
        <f t="shared" ca="1" si="51"/>
        <v>0</v>
      </c>
      <c r="O388" s="11">
        <f t="shared" si="52"/>
        <v>0</v>
      </c>
      <c r="P388" s="11">
        <f t="shared" si="53"/>
        <v>0.57400000000000007</v>
      </c>
      <c r="Q388" s="11">
        <f t="shared" si="54"/>
        <v>0.76100000000000001</v>
      </c>
      <c r="R388" s="11">
        <f t="shared" ca="1" si="55"/>
        <v>0.13350000000000001</v>
      </c>
    </row>
    <row r="389" spans="1:18" x14ac:dyDescent="0.2">
      <c r="A389" s="14">
        <f t="shared" ca="1" si="48"/>
        <v>197</v>
      </c>
      <c r="B389" t="s">
        <v>3059</v>
      </c>
      <c r="C389" t="str">
        <f>VLOOKUP(B389,'Input - companies list'!B:L,2,FALSE)</f>
        <v>The Sawbrook Steel Casting Co. LLC</v>
      </c>
      <c r="D389" t="str">
        <f>VLOOKUP(B389,'Input - companies list'!B:L,11,FALSE)</f>
        <v>Castings</v>
      </c>
      <c r="E389" t="str">
        <f>VLOOKUP(B389,'Input - companies list'!B:E,4,FALSE)</f>
        <v>The Sawbrook Steel Casting Co. LLC produces and distributes carbon and low alloy steel castings in the United States and internationally. It serves hoists and industrial cranes, mechanical power transmission equipment, specialized mining machine equipment and repair parts, specialized freight parts, machine tools, oil field machinery and equipment, crushing and pulverizing equipment, valves, presses, gear, off-road axles, military castings, freight car trucks, rail coupler systems, and marine and shipbuilding industries, as well as power cranes, shovels, draglines, and off-road vehicles industries. The company was founded in 1923 and is based in Cincinnati, Ohio.</v>
      </c>
      <c r="F389" s="1">
        <f>SUMIFS('Input - target event report'!H:H,'Input - target event report'!B:B,B389,'Input - target event report'!D:D, "Private Investment")</f>
        <v>0</v>
      </c>
      <c r="G389" s="6" t="str">
        <f>IF(I389&lt;2, "N/A", (_xlfn.MAXIFS('Input - target event report'!E:E,'Input - target event report'!B:B,B:B,'Input - target event report'!D:D,"Private Investment")-_xlfn.MINIFS('Input - target event report'!E:E,'Input - target event report'!B:B,B:B,'Input - target event report'!D:D,"Private Investment"))/(I389-1))</f>
        <v>N/A</v>
      </c>
      <c r="H389" s="5" t="str">
        <f ca="1">IF(_xlfn.MAXIFS('Input - target event report'!E:E,'Input - target event report'!B:B,B:B,'Input - target event report'!D:D,"Private Investment") = 0, "N/A", TODAY() - _xlfn.MAXIFS('Input - target event report'!E:E,'Input - target event report'!B:B,B:B,'Input - target event report'!D:D,"Private Investment"))</f>
        <v>N/A</v>
      </c>
      <c r="I389" s="6">
        <f>COUNTIFS('Input - target event report'!B:B,B389,'Input - target event report'!D:D, "Private Investment")</f>
        <v>0</v>
      </c>
      <c r="J389">
        <f>INDEX('Input - companies list'!$1:$10000,MATCH(B389,'Input - companies list'!B:B,0),MATCH("Flow",'Input - companies list'!$1:$1,0 ))</f>
        <v>1.2545972980606999E-3</v>
      </c>
      <c r="K389">
        <f>INDEX('Input - companies list'!$1:$10000,MATCH(B389,'Input - companies list'!B:B,0),MATCH("Inter-Cluster Connectivity",'Input - companies list'!$1:$1,0 ))</f>
        <v>0.16666666666666599</v>
      </c>
      <c r="L389" s="11">
        <f t="shared" si="49"/>
        <v>0</v>
      </c>
      <c r="M389" s="11">
        <f t="shared" si="50"/>
        <v>0</v>
      </c>
      <c r="N389" s="11">
        <f t="shared" ca="1" si="51"/>
        <v>0</v>
      </c>
      <c r="O389" s="11">
        <f t="shared" si="52"/>
        <v>0</v>
      </c>
      <c r="P389" s="11">
        <f t="shared" si="53"/>
        <v>0.61899999999999999</v>
      </c>
      <c r="Q389" s="11">
        <f t="shared" si="54"/>
        <v>0.71799999999999997</v>
      </c>
      <c r="R389" s="11">
        <f t="shared" ca="1" si="55"/>
        <v>0.13370000000000001</v>
      </c>
    </row>
    <row r="390" spans="1:18" x14ac:dyDescent="0.2">
      <c r="A390" s="14">
        <f t="shared" ca="1" si="48"/>
        <v>196</v>
      </c>
      <c r="B390" t="s">
        <v>2685</v>
      </c>
      <c r="C390" t="str">
        <f>VLOOKUP(B390,'Input - companies list'!B:L,2,FALSE)</f>
        <v>JX Nippon Mining &amp; Metals USA, Inc.</v>
      </c>
      <c r="D390" t="str">
        <f>VLOOKUP(B390,'Input - companies list'!B:L,11,FALSE)</f>
        <v>Advanced Materials &amp; Coatings</v>
      </c>
      <c r="E390" t="str">
        <f>VLOOKUP(B390,'Input - companies list'!B:E,4,FALSE)</f>
        <v>JX Nippon Mining &amp; Metals USA, Inc. manufactures and supplies metals and wafers used in microelectronics and communications industries globally. Its products include sputtering targets with various alloy compositions for thin film applications, including semiconductor, flat panel display, and data storage; and wafers for compound semiconductors. The companyÂ’s products also include compound semiconductor materials, electroplating anodes, and high purity consumable parts. Its products are also used in optical films and IR sensor applications. The company was formerly known as Nikko Metals USA, Inc. and changed its name to JX Nippon Mining &amp; Metals USA, Inc. in March 2011. The company was incorporated in 2005 and is based in Chandler, Arizona with manufacturing plants in the United States and Japan, and sales offices worldwide. JX Nippon Mining &amp; Metals USA, Inc. operates as a subsidiary of JX Holdings, Inc.</v>
      </c>
      <c r="F390" s="1">
        <f>SUMIFS('Input - target event report'!H:H,'Input - target event report'!B:B,B390,'Input - target event report'!D:D, "Private Investment")</f>
        <v>0</v>
      </c>
      <c r="G390" s="6" t="str">
        <f>IF(I390&lt;2, "N/A", (_xlfn.MAXIFS('Input - target event report'!E:E,'Input - target event report'!B:B,B:B,'Input - target event report'!D:D,"Private Investment")-_xlfn.MINIFS('Input - target event report'!E:E,'Input - target event report'!B:B,B:B,'Input - target event report'!D:D,"Private Investment"))/(I390-1))</f>
        <v>N/A</v>
      </c>
      <c r="H390" s="5" t="str">
        <f ca="1">IF(_xlfn.MAXIFS('Input - target event report'!E:E,'Input - target event report'!B:B,B:B,'Input - target event report'!D:D,"Private Investment") = 0, "N/A", TODAY() - _xlfn.MAXIFS('Input - target event report'!E:E,'Input - target event report'!B:B,B:B,'Input - target event report'!D:D,"Private Investment"))</f>
        <v>N/A</v>
      </c>
      <c r="I390" s="6">
        <f>COUNTIFS('Input - target event report'!B:B,B390,'Input - target event report'!D:D, "Private Investment")</f>
        <v>0</v>
      </c>
      <c r="J390">
        <f>INDEX('Input - companies list'!$1:$10000,MATCH(B390,'Input - companies list'!B:B,0),MATCH("Flow",'Input - companies list'!$1:$1,0 ))</f>
        <v>1.4277301133991201E-3</v>
      </c>
      <c r="K390">
        <f>INDEX('Input - companies list'!$1:$10000,MATCH(B390,'Input - companies list'!B:B,0),MATCH("Inter-Cluster Connectivity",'Input - companies list'!$1:$1,0 ))</f>
        <v>0.28571428571428498</v>
      </c>
      <c r="L390" s="11">
        <f t="shared" si="49"/>
        <v>0</v>
      </c>
      <c r="M390" s="11">
        <f t="shared" si="50"/>
        <v>0</v>
      </c>
      <c r="N390" s="11">
        <f t="shared" ca="1" si="51"/>
        <v>0</v>
      </c>
      <c r="O390" s="11">
        <f t="shared" si="52"/>
        <v>0</v>
      </c>
      <c r="P390" s="11">
        <f t="shared" si="53"/>
        <v>0.51100000000000001</v>
      </c>
      <c r="Q390" s="11">
        <f t="shared" si="54"/>
        <v>0.82799999999999996</v>
      </c>
      <c r="R390" s="11">
        <f t="shared" ca="1" si="55"/>
        <v>0.13390000000000002</v>
      </c>
    </row>
    <row r="391" spans="1:18" x14ac:dyDescent="0.2">
      <c r="A391" s="14">
        <f t="shared" ca="1" si="48"/>
        <v>195</v>
      </c>
      <c r="B391" t="s">
        <v>3491</v>
      </c>
      <c r="C391" t="str">
        <f>VLOOKUP(B391,'Input - companies list'!B:L,2,FALSE)</f>
        <v>Creative Machining Technologies, Inc.</v>
      </c>
      <c r="D391" t="str">
        <f>VLOOKUP(B391,'Input - companies list'!B:L,11,FALSE)</f>
        <v>Castings</v>
      </c>
      <c r="E391" t="str">
        <f>VLOOKUP(B391,'Input - companies list'!B:E,4,FALSE)</f>
        <v>Creative Machining Technologies, Inc. operates as a multi-functional machining facility. The company offers ground pins, planetary pins, shafts, retainers, special critical, and safety related fasteners; shifter shafts, brake pins and pistons, machined plates, bushings, spacers, consigned machining, and assemblies; hubs, gear cases, pins, and machining of consigned castings; pistons, caps, rod guides, and cushions; jackshafts, connecting rods, flywheels, clutch hub and drum assemblies, and fork assemblies; engine parts and service tools; and measurement and metering products, such as sensor insulators. It serves heavy construction equipment, petroleum, transportation, agricultural equipment, mining, defense, and packaging industries. The company was founded in 2003 and is based in East Moline, Illinois.</v>
      </c>
      <c r="F391" s="1">
        <f>SUMIFS('Input - target event report'!H:H,'Input - target event report'!B:B,B391,'Input - target event report'!D:D, "Private Investment")</f>
        <v>0</v>
      </c>
      <c r="G391" s="6" t="str">
        <f>IF(I391&lt;2, "N/A", (_xlfn.MAXIFS('Input - target event report'!E:E,'Input - target event report'!B:B,B:B,'Input - target event report'!D:D,"Private Investment")-_xlfn.MINIFS('Input - target event report'!E:E,'Input - target event report'!B:B,B:B,'Input - target event report'!D:D,"Private Investment"))/(I391-1))</f>
        <v>N/A</v>
      </c>
      <c r="H391" s="5" t="str">
        <f ca="1">IF(_xlfn.MAXIFS('Input - target event report'!E:E,'Input - target event report'!B:B,B:B,'Input - target event report'!D:D,"Private Investment") = 0, "N/A", TODAY() - _xlfn.MAXIFS('Input - target event report'!E:E,'Input - target event report'!B:B,B:B,'Input - target event report'!D:D,"Private Investment"))</f>
        <v>N/A</v>
      </c>
      <c r="I391" s="6">
        <f>COUNTIFS('Input - target event report'!B:B,B391,'Input - target event report'!D:D, "Private Investment")</f>
        <v>0</v>
      </c>
      <c r="J391">
        <f>INDEX('Input - companies list'!$1:$10000,MATCH(B391,'Input - companies list'!B:B,0),MATCH("Flow",'Input - companies list'!$1:$1,0 ))</f>
        <v>1.24930844012867E-3</v>
      </c>
      <c r="K391">
        <f>INDEX('Input - companies list'!$1:$10000,MATCH(B391,'Input - companies list'!B:B,0),MATCH("Inter-Cluster Connectivity",'Input - companies list'!$1:$1,0 ))</f>
        <v>0.16666666666666599</v>
      </c>
      <c r="L391" s="11">
        <f t="shared" si="49"/>
        <v>0</v>
      </c>
      <c r="M391" s="11">
        <f t="shared" si="50"/>
        <v>0</v>
      </c>
      <c r="N391" s="11">
        <f t="shared" ca="1" si="51"/>
        <v>0</v>
      </c>
      <c r="O391" s="11">
        <f t="shared" si="52"/>
        <v>0</v>
      </c>
      <c r="P391" s="11">
        <f t="shared" si="53"/>
        <v>0.628</v>
      </c>
      <c r="Q391" s="11">
        <f t="shared" si="54"/>
        <v>0.71799999999999997</v>
      </c>
      <c r="R391" s="11">
        <f t="shared" ca="1" si="55"/>
        <v>0.1346</v>
      </c>
    </row>
    <row r="392" spans="1:18" x14ac:dyDescent="0.2">
      <c r="A392" s="14">
        <f t="shared" ca="1" si="48"/>
        <v>194</v>
      </c>
      <c r="B392" t="s">
        <v>2158</v>
      </c>
      <c r="C392" t="str">
        <f>VLOOKUP(B392,'Input - companies list'!B:L,2,FALSE)</f>
        <v>Shenzhen Smart Drone UAV Co., Ltd.</v>
      </c>
      <c r="D392" t="str">
        <f>VLOOKUP(B392,'Input - companies list'!B:L,11,FALSE)</f>
        <v>Aerial Surveying, Drones</v>
      </c>
      <c r="E392" t="str">
        <f>VLOOKUP(B392,'Input - companies list'!B:E,4,FALSE)</f>
        <v xml:space="preserve">Shenzhen Smart Drone UAV Co., Ltd. manufactures flight control systems, aerial photography pan-tilt, HD photography transmission, and system integration of small UAV applications. Shenzhen Smart Drone UAV Co., Ltd. was founded in 2014 and is headquartered in Shenzhen, China.The companyÂ’s products are used in ecological environment protection, aerial photography, geographical mapping, mineral resources exploration, disaster monitoring, traffic patrolling, power line patrolling, security monitoring, emergency and disaster reduction, and urban planning field applications. It sells its products through an online store. </v>
      </c>
      <c r="F392" s="1">
        <f>SUMIFS('Input - target event report'!H:H,'Input - target event report'!B:B,B392,'Input - target event report'!D:D, "Private Investment")</f>
        <v>0</v>
      </c>
      <c r="G392" s="6" t="str">
        <f>IF(I392&lt;2, "N/A", (_xlfn.MAXIFS('Input - target event report'!E:E,'Input - target event report'!B:B,B:B,'Input - target event report'!D:D,"Private Investment")-_xlfn.MINIFS('Input - target event report'!E:E,'Input - target event report'!B:B,B:B,'Input - target event report'!D:D,"Private Investment"))/(I392-1))</f>
        <v>N/A</v>
      </c>
      <c r="H392" s="5" t="str">
        <f ca="1">IF(_xlfn.MAXIFS('Input - target event report'!E:E,'Input - target event report'!B:B,B:B,'Input - target event report'!D:D,"Private Investment") = 0, "N/A", TODAY() - _xlfn.MAXIFS('Input - target event report'!E:E,'Input - target event report'!B:B,B:B,'Input - target event report'!D:D,"Private Investment"))</f>
        <v>N/A</v>
      </c>
      <c r="I392" s="6">
        <f>COUNTIFS('Input - target event report'!B:B,B392,'Input - target event report'!D:D, "Private Investment")</f>
        <v>0</v>
      </c>
      <c r="J392">
        <f>INDEX('Input - companies list'!$1:$10000,MATCH(B392,'Input - companies list'!B:B,0),MATCH("Flow",'Input - companies list'!$1:$1,0 ))</f>
        <v>1.5015949977537301E-3</v>
      </c>
      <c r="K392">
        <f>INDEX('Input - companies list'!$1:$10000,MATCH(B392,'Input - companies list'!B:B,0),MATCH("Inter-Cluster Connectivity",'Input - companies list'!$1:$1,0 ))</f>
        <v>0.42857142857142799</v>
      </c>
      <c r="L392" s="11">
        <f t="shared" si="49"/>
        <v>0</v>
      </c>
      <c r="M392" s="11">
        <f t="shared" si="50"/>
        <v>0</v>
      </c>
      <c r="N392" s="11">
        <f t="shared" ca="1" si="51"/>
        <v>0</v>
      </c>
      <c r="O392" s="11">
        <f t="shared" si="52"/>
        <v>0</v>
      </c>
      <c r="P392" s="11">
        <f t="shared" si="53"/>
        <v>0.44399999999999995</v>
      </c>
      <c r="Q392" s="11">
        <f t="shared" si="54"/>
        <v>0.91</v>
      </c>
      <c r="R392" s="11">
        <f t="shared" ca="1" si="55"/>
        <v>0.13540000000000002</v>
      </c>
    </row>
    <row r="393" spans="1:18" x14ac:dyDescent="0.2">
      <c r="A393" s="14">
        <f t="shared" ca="1" si="48"/>
        <v>193</v>
      </c>
      <c r="B393" t="s">
        <v>931</v>
      </c>
      <c r="C393" t="str">
        <f>VLOOKUP(B393,'Input - companies list'!B:L,2,FALSE)</f>
        <v>Shanghai WWT IOT technology Co., Ltd.</v>
      </c>
      <c r="D393" t="str">
        <f>VLOOKUP(B393,'Input - companies list'!B:L,11,FALSE)</f>
        <v>Cloud, IoT, Predictive Analytics</v>
      </c>
      <c r="E393" t="str">
        <f>VLOOKUP(B393,'Input - companies list'!B:E,4,FALSE)</f>
        <v>Shanghai WWT IOT technology Co., Ltd. operates as a wireless Internet of Things technology provider in the PeopleÂ’s Republic of China. It develops Zigbee systems to establish no-fiber-but-wireless applications. The company offers sensor networks based on wireless technology; researches and formulates solutions; develops products; and provides engineer services. Its principal industrial market segments include mining covering ramp-to-ramp automatic traffic coordination in demanding physical environments; correctional facilities comprising full-coverage precision location identification and security surveillance for individuals among crowds; and nursing homes consisting of remotely monitored nursing services supported by real time data through embedded or wrist sensors. The company was founded in 2011 and is based in Shanghai, China. As of October 30, 2014, Shanghai WWT IOT technology Co., Ltd. operates as a subsidiary of Teletronics International, Inc.</v>
      </c>
      <c r="F393" s="1">
        <f>SUMIFS('Input - target event report'!H:H,'Input - target event report'!B:B,B393,'Input - target event report'!D:D, "Private Investment")</f>
        <v>0</v>
      </c>
      <c r="G393" s="6" t="str">
        <f>IF(I393&lt;2, "N/A", (_xlfn.MAXIFS('Input - target event report'!E:E,'Input - target event report'!B:B,B:B,'Input - target event report'!D:D,"Private Investment")-_xlfn.MINIFS('Input - target event report'!E:E,'Input - target event report'!B:B,B:B,'Input - target event report'!D:D,"Private Investment"))/(I393-1))</f>
        <v>N/A</v>
      </c>
      <c r="H393" s="5" t="str">
        <f ca="1">IF(_xlfn.MAXIFS('Input - target event report'!E:E,'Input - target event report'!B:B,B:B,'Input - target event report'!D:D,"Private Investment") = 0, "N/A", TODAY() - _xlfn.MAXIFS('Input - target event report'!E:E,'Input - target event report'!B:B,B:B,'Input - target event report'!D:D,"Private Investment"))</f>
        <v>N/A</v>
      </c>
      <c r="I393" s="6">
        <f>COUNTIFS('Input - target event report'!B:B,B393,'Input - target event report'!D:D, "Private Investment")</f>
        <v>0</v>
      </c>
      <c r="J393">
        <f>INDEX('Input - companies list'!$1:$10000,MATCH(B393,'Input - companies list'!B:B,0),MATCH("Flow",'Input - companies list'!$1:$1,0 ))</f>
        <v>1.24447679122946E-3</v>
      </c>
      <c r="K393">
        <f>INDEX('Input - companies list'!$1:$10000,MATCH(B393,'Input - companies list'!B:B,0),MATCH("Inter-Cluster Connectivity",'Input - companies list'!$1:$1,0 ))</f>
        <v>0.16666666666666599</v>
      </c>
      <c r="L393" s="11">
        <f t="shared" si="49"/>
        <v>0</v>
      </c>
      <c r="M393" s="11">
        <f t="shared" si="50"/>
        <v>0</v>
      </c>
      <c r="N393" s="11">
        <f t="shared" ca="1" si="51"/>
        <v>0</v>
      </c>
      <c r="O393" s="11">
        <f t="shared" si="52"/>
        <v>0</v>
      </c>
      <c r="P393" s="11">
        <f t="shared" si="53"/>
        <v>0.63800000000000001</v>
      </c>
      <c r="Q393" s="11">
        <f t="shared" si="54"/>
        <v>0.71799999999999997</v>
      </c>
      <c r="R393" s="11">
        <f t="shared" ca="1" si="55"/>
        <v>0.1356</v>
      </c>
    </row>
    <row r="394" spans="1:18" x14ac:dyDescent="0.2">
      <c r="A394" s="14">
        <f t="shared" ca="1" si="48"/>
        <v>192</v>
      </c>
      <c r="B394" t="s">
        <v>3680</v>
      </c>
      <c r="C394" t="str">
        <f>VLOOKUP(B394,'Input - companies list'!B:L,2,FALSE)</f>
        <v>ESTERER GieÃŒÃ™erei GmbH</v>
      </c>
      <c r="D394" t="str">
        <f>VLOOKUP(B394,'Input - companies list'!B:L,11,FALSE)</f>
        <v>Castings</v>
      </c>
      <c r="E394" t="str">
        <f>VLOOKUP(B394,'Input - companies list'!B:E,4,FALSE)</f>
        <v>ESTERER GieÃŸerei GmbH manufactures and supplies castings products in Europe. Its products are made of cast steel and cast iron. Its services include consulting services, such as material selection consulting, construction consulting, and mold filling and solidification analysis; mold making; molding processes, including hand-molding, machine- molding, and core production; heat treatment, blasting, grinding and polishing, pickling and galvanizing, and priming and varnishing; and mechanical processing, quality management, processing of assembly groups, and logistics. The companyÂ’s products are used in various applications, including food, mining, hydroelectric power, heating technology, agriculture, automation technology, machine tool building, compressor technology, compressor engineering, plant construction, and building industry/heavy-duty casting. ESTERER GieÃŸerei GmbH is a former subsidiary of Maschinenfabrik Esterer AG. The company was founded in 1982 and is based in AltÃ¶tting, Germany.</v>
      </c>
      <c r="F394" s="1">
        <f>SUMIFS('Input - target event report'!H:H,'Input - target event report'!B:B,B394,'Input - target event report'!D:D, "Private Investment")</f>
        <v>0</v>
      </c>
      <c r="G394" s="6" t="str">
        <f>IF(I394&lt;2, "N/A", (_xlfn.MAXIFS('Input - target event report'!E:E,'Input - target event report'!B:B,B:B,'Input - target event report'!D:D,"Private Investment")-_xlfn.MINIFS('Input - target event report'!E:E,'Input - target event report'!B:B,B:B,'Input - target event report'!D:D,"Private Investment"))/(I394-1))</f>
        <v>N/A</v>
      </c>
      <c r="H394" s="5" t="str">
        <f ca="1">IF(_xlfn.MAXIFS('Input - target event report'!E:E,'Input - target event report'!B:B,B:B,'Input - target event report'!D:D,"Private Investment") = 0, "N/A", TODAY() - _xlfn.MAXIFS('Input - target event report'!E:E,'Input - target event report'!B:B,B:B,'Input - target event report'!D:D,"Private Investment"))</f>
        <v>N/A</v>
      </c>
      <c r="I394" s="6">
        <f>COUNTIFS('Input - target event report'!B:B,B394,'Input - target event report'!D:D, "Private Investment")</f>
        <v>0</v>
      </c>
      <c r="J394">
        <f>INDEX('Input - companies list'!$1:$10000,MATCH(B394,'Input - companies list'!B:B,0),MATCH("Flow",'Input - companies list'!$1:$1,0 ))</f>
        <v>1.4945164055143901E-3</v>
      </c>
      <c r="K394">
        <f>INDEX('Input - companies list'!$1:$10000,MATCH(B394,'Input - companies list'!B:B,0),MATCH("Inter-Cluster Connectivity",'Input - companies list'!$1:$1,0 ))</f>
        <v>0.42857142857142799</v>
      </c>
      <c r="L394" s="11">
        <f t="shared" si="49"/>
        <v>0</v>
      </c>
      <c r="M394" s="11">
        <f t="shared" si="50"/>
        <v>0</v>
      </c>
      <c r="N394" s="11">
        <f t="shared" ca="1" si="51"/>
        <v>0</v>
      </c>
      <c r="O394" s="11">
        <f t="shared" si="52"/>
        <v>0</v>
      </c>
      <c r="P394" s="11">
        <f t="shared" si="53"/>
        <v>0.44699999999999995</v>
      </c>
      <c r="Q394" s="11">
        <f t="shared" si="54"/>
        <v>0.91</v>
      </c>
      <c r="R394" s="11">
        <f t="shared" ca="1" si="55"/>
        <v>0.13570000000000002</v>
      </c>
    </row>
    <row r="395" spans="1:18" x14ac:dyDescent="0.2">
      <c r="A395" s="14">
        <f t="shared" ca="1" si="48"/>
        <v>191</v>
      </c>
      <c r="B395" t="s">
        <v>2399</v>
      </c>
      <c r="C395" t="str">
        <f>VLOOKUP(B395,'Input - companies list'!B:L,2,FALSE)</f>
        <v>Opportunity Group Holdings Ltd.</v>
      </c>
      <c r="D395" t="str">
        <f>VLOOKUP(B395,'Input - companies list'!B:L,11,FALSE)</f>
        <v>Remote Monitoring</v>
      </c>
      <c r="E395" t="str">
        <f>VLOOKUP(B395,'Input - companies list'!B:E,4,FALSE)</f>
        <v>As of July 12, 2010, Opportunity Group Holdings Ltd. went out of business. Opportunity Group Holdings Ltd., through its subsidiaries, provides steel processing, heavy engineering, spring manufacturing, and information technology services. The company offers centre less bar grinding, bar peeling and straightening, and automatic bar sawing, as well as bar engineering, stainless steel, tool steel spring steel, and nickel alloy processing services for power generation, petro-chemical, off highway vehicles and equipment, industrial plant and quarrying, defense, spring manufacture, automotive, tooling industry, and precision engineering applications. It also offers heavy engineering services for mining, oil and gas exploration, construction, road and rail, civil engineering, titan lifting, and water steel sectors in the United Kingdom and internationally. In addition, the company manufactures coil springs for commercial vehicles and car, railway and light urban rail, oil and gas, quarrying and mining, agricultural, and aerospace applications. Further, it offers information technology solutions, including system development and integration, network supply and setup, service and support contracts, plan printers/copiers, cabling and data, hardware and software supply, telephone and CCTV application, and document management to education, local authorities, engineering and manufacturing, and distribution and logistical support markets. The company was incorporated in 2007 and is based in Sheffield, United Kingdom.</v>
      </c>
      <c r="F395" s="1">
        <f>SUMIFS('Input - target event report'!H:H,'Input - target event report'!B:B,B395,'Input - target event report'!D:D, "Private Investment")</f>
        <v>0</v>
      </c>
      <c r="G395" s="6" t="str">
        <f>IF(I395&lt;2, "N/A", (_xlfn.MAXIFS('Input - target event report'!E:E,'Input - target event report'!B:B,B:B,'Input - target event report'!D:D,"Private Investment")-_xlfn.MINIFS('Input - target event report'!E:E,'Input - target event report'!B:B,B:B,'Input - target event report'!D:D,"Private Investment"))/(I395-1))</f>
        <v>N/A</v>
      </c>
      <c r="H395" s="5" t="str">
        <f ca="1">IF(_xlfn.MAXIFS('Input - target event report'!E:E,'Input - target event report'!B:B,B:B,'Input - target event report'!D:D,"Private Investment") = 0, "N/A", TODAY() - _xlfn.MAXIFS('Input - target event report'!E:E,'Input - target event report'!B:B,B:B,'Input - target event report'!D:D,"Private Investment"))</f>
        <v>N/A</v>
      </c>
      <c r="I395" s="6">
        <f>COUNTIFS('Input - target event report'!B:B,B395,'Input - target event report'!D:D, "Private Investment")</f>
        <v>0</v>
      </c>
      <c r="J395">
        <f>INDEX('Input - companies list'!$1:$10000,MATCH(B395,'Input - companies list'!B:B,0),MATCH("Flow",'Input - companies list'!$1:$1,0 ))</f>
        <v>1.2434760116199299E-3</v>
      </c>
      <c r="K395">
        <f>INDEX('Input - companies list'!$1:$10000,MATCH(B395,'Input - companies list'!B:B,0),MATCH("Inter-Cluster Connectivity",'Input - companies list'!$1:$1,0 ))</f>
        <v>0.16666666666666599</v>
      </c>
      <c r="L395" s="11">
        <f t="shared" si="49"/>
        <v>0</v>
      </c>
      <c r="M395" s="11">
        <f t="shared" si="50"/>
        <v>0</v>
      </c>
      <c r="N395" s="11">
        <f t="shared" ca="1" si="51"/>
        <v>0</v>
      </c>
      <c r="O395" s="11">
        <f t="shared" si="52"/>
        <v>0</v>
      </c>
      <c r="P395" s="11">
        <f t="shared" si="53"/>
        <v>0.64</v>
      </c>
      <c r="Q395" s="11">
        <f t="shared" si="54"/>
        <v>0.71799999999999997</v>
      </c>
      <c r="R395" s="11">
        <f t="shared" ca="1" si="55"/>
        <v>0.1358</v>
      </c>
    </row>
    <row r="396" spans="1:18" x14ac:dyDescent="0.2">
      <c r="A396" s="14">
        <f t="shared" ca="1" si="48"/>
        <v>189</v>
      </c>
      <c r="B396" t="s">
        <v>1875</v>
      </c>
      <c r="C396" t="str">
        <f>VLOOKUP(B396,'Input - companies list'!B:L,2,FALSE)</f>
        <v>SimplexGrinnell LP</v>
      </c>
      <c r="D396" t="str">
        <f>VLOOKUP(B396,'Input - companies list'!B:L,11,FALSE)</f>
        <v>Remote Monitoring</v>
      </c>
      <c r="E396" t="str">
        <f>VLOOKUP(B396,'Input - companies list'!B:E,4,FALSE)</f>
        <v>SimplexGrinnell LP provides fire alarm, fire sprinkler, fire suppression, integrated security, emergency communications, sound, and nurse call systems and services in North America. It offers fire detection and alarm systems, such as control panels, notification solutions, network solutions, smoke detectors, and carbon monoxide detection solutions; fire sprinkler and suppression systems, including fire extinguishers and special hazards systems; and sound and communication products, which include emergency communication, healthcare communication, public address and intercommunication, sound reinforcement, and telephone network solutions. The company also provides integrated security solutions, which include access control, intrusion detection, and property surveillance solutions; and time management solutions, such as master time control, time recording, and time and date stamping solutions. In addition, it provides system maintenance services, including code compliance, deficiencies, emergency service and repair, preventative maintenance, testing and inspection, and upgrades and parts replacement; system monitoring services, such as central station monitoring and remote diagnostics; reporting services that include a customer portal, electronic inspection reporting, and inspection documentation; and eServices. The company serves national properties, healthcare, education, commercial property management, hospitality and food service, retail, government, industrial, mining, and transportation industries, as well as oil, gas, and power industries. SimplexGrinnell LP was formerly a subsidiary of Tyco International plc. As a result of Tyco International plc 's acquisition by Johnson Controls International plc  on September 2, 2016, SimplexGrinnell LP operates as a subsidiary of Johnson Controls International plc.</v>
      </c>
      <c r="F396" s="1">
        <f>SUMIFS('Input - target event report'!H:H,'Input - target event report'!B:B,B396,'Input - target event report'!D:D, "Private Investment")</f>
        <v>0</v>
      </c>
      <c r="G396" s="6" t="str">
        <f>IF(I396&lt;2, "N/A", (_xlfn.MAXIFS('Input - target event report'!E:E,'Input - target event report'!B:B,B:B,'Input - target event report'!D:D,"Private Investment")-_xlfn.MINIFS('Input - target event report'!E:E,'Input - target event report'!B:B,B:B,'Input - target event report'!D:D,"Private Investment"))/(I396-1))</f>
        <v>N/A</v>
      </c>
      <c r="H396" s="5" t="str">
        <f ca="1">IF(_xlfn.MAXIFS('Input - target event report'!E:E,'Input - target event report'!B:B,B:B,'Input - target event report'!D:D,"Private Investment") = 0, "N/A", TODAY() - _xlfn.MAXIFS('Input - target event report'!E:E,'Input - target event report'!B:B,B:B,'Input - target event report'!D:D,"Private Investment"))</f>
        <v>N/A</v>
      </c>
      <c r="I396" s="6">
        <f>COUNTIFS('Input - target event report'!B:B,B396,'Input - target event report'!D:D, "Private Investment")</f>
        <v>0</v>
      </c>
      <c r="J396">
        <f>INDEX('Input - companies list'!$1:$10000,MATCH(B396,'Input - companies list'!B:B,0),MATCH("Flow",'Input - companies list'!$1:$1,0 ))</f>
        <v>1.2377125064839099E-3</v>
      </c>
      <c r="K396">
        <f>INDEX('Input - companies list'!$1:$10000,MATCH(B396,'Input - companies list'!B:B,0),MATCH("Inter-Cluster Connectivity",'Input - companies list'!$1:$1,0 ))</f>
        <v>0.16666666666666599</v>
      </c>
      <c r="L396" s="11">
        <f t="shared" si="49"/>
        <v>0</v>
      </c>
      <c r="M396" s="11">
        <f t="shared" si="50"/>
        <v>0</v>
      </c>
      <c r="N396" s="11">
        <f t="shared" ca="1" si="51"/>
        <v>0</v>
      </c>
      <c r="O396" s="11">
        <f t="shared" si="52"/>
        <v>0</v>
      </c>
      <c r="P396" s="11">
        <f t="shared" si="53"/>
        <v>0.64500000000000002</v>
      </c>
      <c r="Q396" s="11">
        <f t="shared" si="54"/>
        <v>0.71799999999999997</v>
      </c>
      <c r="R396" s="11">
        <f t="shared" ca="1" si="55"/>
        <v>0.1363</v>
      </c>
    </row>
    <row r="397" spans="1:18" x14ac:dyDescent="0.2">
      <c r="A397" s="14">
        <f t="shared" ca="1" si="48"/>
        <v>189</v>
      </c>
      <c r="B397" t="s">
        <v>4282</v>
      </c>
      <c r="C397" t="str">
        <f>VLOOKUP(B397,'Input - companies list'!B:L,2,FALSE)</f>
        <v>Massa Products Corporation</v>
      </c>
      <c r="D397" t="str">
        <f>VLOOKUP(B397,'Input - companies list'!B:L,11,FALSE)</f>
        <v>Geological Surveying, Remote Sensing</v>
      </c>
      <c r="E397" t="str">
        <f>VLOOKUP(B397,'Input - companies list'!B:E,4,FALSE)</f>
        <v>Massa Products Corporation engages in the design and manufacture of electroacoustic products for ultrasonic sensing in air and for underwater commercial oceanographic sonar applications. It offers a line of commercial air ultrasonic sensor systems and transducers, including wireless ultrasonic level sensors, liquid level sensors, smart ultrasonic sensors, plastic ultrasonic transducers, and narrow beam ultrasonic transducers for use in liquid and bulk level detection, vehicle collision avoidance, counting, position location profiling, distance measurement, Web break detection and tensioning, and ultrasonic intrusion alarms applications. The company also provides underwater transducers and systems, including sub-bottom profiling transducers, underwater connectors, deep water sub-bottom profiling transducers, deep ocean transducers, and underwater navigation and communication systems for use by the oceanographic community, including universities, oceanographic institutions, and commercial oceanographic companies. In addition, it develops and manufactures a range of sonar transducers and systems for military use that include low-frequency high-power sonars for surveillance; mid-frequency sonars for surface ships; passive and active sonars for submarines; sonars for acoustic torpedos; anti-mine sonars; underwater navigation and communication systems; and biomimetic autonomous vehicles and harbor defense systems. The company serves the U.S. and Allied Navies, and corporations worldwide. Massa Products Corporation was formerly known as Massa Laboratories. The company was founded in 1945 and is based in Hingham, Massachusetts.</v>
      </c>
      <c r="F397" s="1">
        <f>SUMIFS('Input - target event report'!H:H,'Input - target event report'!B:B,B397,'Input - target event report'!D:D, "Private Investment")</f>
        <v>0</v>
      </c>
      <c r="G397" s="6" t="str">
        <f>IF(I397&lt;2, "N/A", (_xlfn.MAXIFS('Input - target event report'!E:E,'Input - target event report'!B:B,B:B,'Input - target event report'!D:D,"Private Investment")-_xlfn.MINIFS('Input - target event report'!E:E,'Input - target event report'!B:B,B:B,'Input - target event report'!D:D,"Private Investment"))/(I397-1))</f>
        <v>N/A</v>
      </c>
      <c r="H397" s="5" t="str">
        <f ca="1">IF(_xlfn.MAXIFS('Input - target event report'!E:E,'Input - target event report'!B:B,B:B,'Input - target event report'!D:D,"Private Investment") = 0, "N/A", TODAY() - _xlfn.MAXIFS('Input - target event report'!E:E,'Input - target event report'!B:B,B:B,'Input - target event report'!D:D,"Private Investment"))</f>
        <v>N/A</v>
      </c>
      <c r="I397" s="6">
        <f>COUNTIFS('Input - target event report'!B:B,B397,'Input - target event report'!D:D, "Private Investment")</f>
        <v>0</v>
      </c>
      <c r="J397">
        <f>INDEX('Input - companies list'!$1:$10000,MATCH(B397,'Input - companies list'!B:B,0),MATCH("Flow",'Input - companies list'!$1:$1,0 ))</f>
        <v>1.629049717848E-3</v>
      </c>
      <c r="K397">
        <f>INDEX('Input - companies list'!$1:$10000,MATCH(B397,'Input - companies list'!B:B,0),MATCH("Inter-Cluster Connectivity",'Input - companies list'!$1:$1,0 ))</f>
        <v>1</v>
      </c>
      <c r="L397" s="11">
        <f t="shared" si="49"/>
        <v>0</v>
      </c>
      <c r="M397" s="11">
        <f t="shared" si="50"/>
        <v>0</v>
      </c>
      <c r="N397" s="11">
        <f t="shared" ca="1" si="51"/>
        <v>0</v>
      </c>
      <c r="O397" s="11">
        <f t="shared" si="52"/>
        <v>0</v>
      </c>
      <c r="P397" s="11">
        <f t="shared" si="53"/>
        <v>0.37</v>
      </c>
      <c r="Q397" s="11">
        <f t="shared" si="54"/>
        <v>0.99299999999999999</v>
      </c>
      <c r="R397" s="11">
        <f t="shared" ca="1" si="55"/>
        <v>0.1363</v>
      </c>
    </row>
    <row r="398" spans="1:18" x14ac:dyDescent="0.2">
      <c r="A398" s="14">
        <f t="shared" ca="1" si="48"/>
        <v>188</v>
      </c>
      <c r="B398" t="s">
        <v>865</v>
      </c>
      <c r="C398" t="str">
        <f>VLOOKUP(B398,'Input - companies list'!B:L,2,FALSE)</f>
        <v>TURCK Chartwell Canada Inc.</v>
      </c>
      <c r="D398" t="str">
        <f>VLOOKUP(B398,'Input - companies list'!B:L,11,FALSE)</f>
        <v>Smart Grid, Fiber Networks</v>
      </c>
      <c r="E398" t="str">
        <f>VLOOKUP(B398,'Input - companies list'!B:E,4,FALSE)</f>
        <v>TURCK Chartwell Canada Inc. sources and distributes industrial networking and process automation products for manufacturers and processors in Canada. The company offers industrial connectors, proximity sensors, receptacles, I/O devices, industrial networking tools, customized ports and voltage indicators, encoders, counting and process technology products, panel interfaces, hazardous area wiring sets, inclinometers, inductive and capacitive sensors, amplifiers, barriers and isolators, linear displacement transducers, modular power and data connectors, permanent electrical safety devices, photoelectric/laser and fiber optic sensors, voltage portals, terminal blocks, and RFI filters, as well as industrial control and power connectivity devices, network connectivity and communication products, rectangular connectors, relays and sockets, and RFID products. It also provides product training, component sub assemblies, industrial network, consulting, and customized application support solutions. The company serves automotive, chemicals, food and pharmaceuticals, heavy metal, manufacturing, mobile equipment, oil and gas, forestry, mining, and packaging industries. It sells its products through authorized distribution channel. The company was founded in 1983 and is headquartered in Markham, Canada with sales offices in Canada. TURCK Chartwell Canada Inc. was formerly known as Chartwell Automation Inc. As a result of the acquisition of Chartwell Automation Inc. by TURCK, Inc., Chartwell Automation Inc. name was changed. As of October 1, 2014, TURCK Chartwell Canada Inc. operates as a subsidiary of TURCK, Inc.</v>
      </c>
      <c r="F398" s="1">
        <f>SUMIFS('Input - target event report'!H:H,'Input - target event report'!B:B,B398,'Input - target event report'!D:D, "Private Investment")</f>
        <v>0</v>
      </c>
      <c r="G398" s="6" t="str">
        <f>IF(I398&lt;2, "N/A", (_xlfn.MAXIFS('Input - target event report'!E:E,'Input - target event report'!B:B,B:B,'Input - target event report'!D:D,"Private Investment")-_xlfn.MINIFS('Input - target event report'!E:E,'Input - target event report'!B:B,B:B,'Input - target event report'!D:D,"Private Investment"))/(I398-1))</f>
        <v>N/A</v>
      </c>
      <c r="H398" s="5" t="str">
        <f ca="1">IF(_xlfn.MAXIFS('Input - target event report'!E:E,'Input - target event report'!B:B,B:B,'Input - target event report'!D:D,"Private Investment") = 0, "N/A", TODAY() - _xlfn.MAXIFS('Input - target event report'!E:E,'Input - target event report'!B:B,B:B,'Input - target event report'!D:D,"Private Investment"))</f>
        <v>N/A</v>
      </c>
      <c r="I398" s="6">
        <f>COUNTIFS('Input - target event report'!B:B,B398,'Input - target event report'!D:D, "Private Investment")</f>
        <v>0</v>
      </c>
      <c r="J398">
        <f>INDEX('Input - companies list'!$1:$10000,MATCH(B398,'Input - companies list'!B:B,0),MATCH("Flow",'Input - companies list'!$1:$1,0 ))</f>
        <v>1.46952477708712E-3</v>
      </c>
      <c r="K398">
        <f>INDEX('Input - companies list'!$1:$10000,MATCH(B398,'Input - companies list'!B:B,0),MATCH("Inter-Cluster Connectivity",'Input - companies list'!$1:$1,0 ))</f>
        <v>0.42857142857142799</v>
      </c>
      <c r="L398" s="11">
        <f t="shared" si="49"/>
        <v>0</v>
      </c>
      <c r="M398" s="11">
        <f t="shared" si="50"/>
        <v>0</v>
      </c>
      <c r="N398" s="11">
        <f t="shared" ca="1" si="51"/>
        <v>0</v>
      </c>
      <c r="O398" s="11">
        <f t="shared" si="52"/>
        <v>0</v>
      </c>
      <c r="P398" s="11">
        <f t="shared" si="53"/>
        <v>0.47</v>
      </c>
      <c r="Q398" s="11">
        <f t="shared" si="54"/>
        <v>0.91</v>
      </c>
      <c r="R398" s="11">
        <f t="shared" ca="1" si="55"/>
        <v>0.13800000000000001</v>
      </c>
    </row>
    <row r="399" spans="1:18" x14ac:dyDescent="0.2">
      <c r="A399" s="14">
        <f t="shared" ca="1" si="48"/>
        <v>187</v>
      </c>
      <c r="B399" t="s">
        <v>940</v>
      </c>
      <c r="C399" t="str">
        <f>VLOOKUP(B399,'Input - companies list'!B:L,2,FALSE)</f>
        <v>Machine Shop Services, Inc.</v>
      </c>
      <c r="D399" t="str">
        <f>VLOOKUP(B399,'Input - companies list'!B:L,11,FALSE)</f>
        <v>Machining &amp; tooling</v>
      </c>
      <c r="E399" t="str">
        <f>VLOOKUP(B399,'Input - companies list'!B:E,4,FALSE)</f>
        <v>Machine Shop Services, Inc. provides engineering, machining, and tooling solutions. The company offers machining new and specialty machine parts, including weldments, fixtures, and tooling plates; and manufactures new and rebuilt die cast and trim press parts, such as platens, linkage, manifolds, tie bars, and nuts. It serves automotive, mining, oil, and construction industries. The company was incorporated in 2004 and is based in Holland, Michigan. As per the transaction announced on December 10, 2014, Machine Shop Service, Inc. operates as a subsidiary of Agritek Industries, Inc.</v>
      </c>
      <c r="F399" s="1">
        <f>SUMIFS('Input - target event report'!H:H,'Input - target event report'!B:B,B399,'Input - target event report'!D:D, "Private Investment")</f>
        <v>0</v>
      </c>
      <c r="G399" s="6" t="str">
        <f>IF(I399&lt;2, "N/A", (_xlfn.MAXIFS('Input - target event report'!E:E,'Input - target event report'!B:B,B:B,'Input - target event report'!D:D,"Private Investment")-_xlfn.MINIFS('Input - target event report'!E:E,'Input - target event report'!B:B,B:B,'Input - target event report'!D:D,"Private Investment"))/(I399-1))</f>
        <v>N/A</v>
      </c>
      <c r="H399" s="5" t="str">
        <f ca="1">IF(_xlfn.MAXIFS('Input - target event report'!E:E,'Input - target event report'!B:B,B:B,'Input - target event report'!D:D,"Private Investment") = 0, "N/A", TODAY() - _xlfn.MAXIFS('Input - target event report'!E:E,'Input - target event report'!B:B,B:B,'Input - target event report'!D:D,"Private Investment"))</f>
        <v>N/A</v>
      </c>
      <c r="I399" s="6">
        <f>COUNTIFS('Input - target event report'!B:B,B399,'Input - target event report'!D:D, "Private Investment")</f>
        <v>0</v>
      </c>
      <c r="J399">
        <f>INDEX('Input - companies list'!$1:$10000,MATCH(B399,'Input - companies list'!B:B,0),MATCH("Flow",'Input - companies list'!$1:$1,0 ))</f>
        <v>1.3459315912014999E-3</v>
      </c>
      <c r="K399">
        <f>INDEX('Input - companies list'!$1:$10000,MATCH(B399,'Input - companies list'!B:B,0),MATCH("Inter-Cluster Connectivity",'Input - companies list'!$1:$1,0 ))</f>
        <v>0.33333333333333298</v>
      </c>
      <c r="L399" s="11">
        <f t="shared" si="49"/>
        <v>0</v>
      </c>
      <c r="M399" s="11">
        <f t="shared" si="50"/>
        <v>0</v>
      </c>
      <c r="N399" s="11">
        <f t="shared" ca="1" si="51"/>
        <v>0</v>
      </c>
      <c r="O399" s="11">
        <f t="shared" si="52"/>
        <v>0</v>
      </c>
      <c r="P399" s="11">
        <f t="shared" si="53"/>
        <v>0.54299999999999993</v>
      </c>
      <c r="Q399" s="11">
        <f t="shared" si="54"/>
        <v>0.84499999999999997</v>
      </c>
      <c r="R399" s="11">
        <f t="shared" ca="1" si="55"/>
        <v>0.13880000000000001</v>
      </c>
    </row>
    <row r="400" spans="1:18" x14ac:dyDescent="0.2">
      <c r="A400" s="14">
        <f t="shared" ca="1" si="48"/>
        <v>186</v>
      </c>
      <c r="B400" t="s">
        <v>3201</v>
      </c>
      <c r="C400" t="str">
        <f>VLOOKUP(B400,'Input - companies list'!B:L,2,FALSE)</f>
        <v>Encore Automation</v>
      </c>
      <c r="D400" t="str">
        <f>VLOOKUP(B400,'Input - companies list'!B:L,11,FALSE)</f>
        <v>RFID, Cables, Asset Tracking</v>
      </c>
      <c r="E400" t="str">
        <f>VLOOKUP(B400,'Input - companies list'!B:E,4,FALSE)</f>
        <v>Encore Automation provides industrial gas detection and active RFID sensor solutions. It offers wireless and wired gas detectors, monitors, portable single and multi-gas detectors, calibration stations, calibration gas solutions, and fixed gas detectors; and RFID sensors, readers, and markers. The company also offers gas detection calibration services; and portable gas detectors and calibration/test stations hiring services for shutdowns, construction operations, peak loads, or site contractors. It serves oil and gas, mining, manufacturing, construction, transport, and logistics market segments; and supporting services, engineering, and OEM companies through its partner companies worldwide. The company was founded in 1992 and is based in Balcatta, Australia.</v>
      </c>
      <c r="F400" s="1">
        <f>SUMIFS('Input - target event report'!H:H,'Input - target event report'!B:B,B400,'Input - target event report'!D:D, "Private Investment")</f>
        <v>0</v>
      </c>
      <c r="G400" s="6" t="str">
        <f>IF(I400&lt;2, "N/A", (_xlfn.MAXIFS('Input - target event report'!E:E,'Input - target event report'!B:B,B:B,'Input - target event report'!D:D,"Private Investment")-_xlfn.MINIFS('Input - target event report'!E:E,'Input - target event report'!B:B,B:B,'Input - target event report'!D:D,"Private Investment"))/(I400-1))</f>
        <v>N/A</v>
      </c>
      <c r="H400" s="5" t="str">
        <f ca="1">IF(_xlfn.MAXIFS('Input - target event report'!E:E,'Input - target event report'!B:B,B:B,'Input - target event report'!D:D,"Private Investment") = 0, "N/A", TODAY() - _xlfn.MAXIFS('Input - target event report'!E:E,'Input - target event report'!B:B,B:B,'Input - target event report'!D:D,"Private Investment"))</f>
        <v>N/A</v>
      </c>
      <c r="I400" s="6">
        <f>COUNTIFS('Input - target event report'!B:B,B400,'Input - target event report'!D:D, "Private Investment")</f>
        <v>0</v>
      </c>
      <c r="J400">
        <f>INDEX('Input - companies list'!$1:$10000,MATCH(B400,'Input - companies list'!B:B,0),MATCH("Flow",'Input - companies list'!$1:$1,0 ))</f>
        <v>1.4525036567974001E-3</v>
      </c>
      <c r="K400">
        <f>INDEX('Input - companies list'!$1:$10000,MATCH(B400,'Input - companies list'!B:B,0),MATCH("Inter-Cluster Connectivity",'Input - companies list'!$1:$1,0 ))</f>
        <v>0.42857142857142799</v>
      </c>
      <c r="L400" s="11">
        <f t="shared" si="49"/>
        <v>0</v>
      </c>
      <c r="M400" s="11">
        <f t="shared" si="50"/>
        <v>0</v>
      </c>
      <c r="N400" s="11">
        <f t="shared" ca="1" si="51"/>
        <v>0</v>
      </c>
      <c r="O400" s="11">
        <f t="shared" si="52"/>
        <v>0</v>
      </c>
      <c r="P400" s="11">
        <f t="shared" si="53"/>
        <v>0.48499999999999999</v>
      </c>
      <c r="Q400" s="11">
        <f t="shared" si="54"/>
        <v>0.91</v>
      </c>
      <c r="R400" s="11">
        <f t="shared" ca="1" si="55"/>
        <v>0.13950000000000001</v>
      </c>
    </row>
    <row r="401" spans="1:18" x14ac:dyDescent="0.2">
      <c r="A401" s="14">
        <f t="shared" ca="1" si="48"/>
        <v>185</v>
      </c>
      <c r="B401" t="s">
        <v>1997</v>
      </c>
      <c r="C401" t="str">
        <f>VLOOKUP(B401,'Input - companies list'!B:L,2,FALSE)</f>
        <v>MINE, Inc. and MINE Innovation Engineering GmbH</v>
      </c>
      <c r="D401" t="str">
        <f>VLOOKUP(B401,'Input - companies list'!B:L,11,FALSE)</f>
        <v>Mining Ops &amp; Analytics</v>
      </c>
      <c r="E401" t="str">
        <f>VLOOKUP(B401,'Input - companies list'!B:E,4,FALSE)</f>
        <v>MINE, Inc. and MINE Innovation Engineering GmbH , a startup incubator, focus on the development of platform solutions for cloud computing. MINE and Reality Ventures provide a unique vertically integrated corporate ecosystem for the creation of technology companies. It offers strategic and financial investors cost-effective, lower risk technology innovation with higher ROI. A  five-stage targeted innovation engineering and technology company creation process called IP Mining:tm: covers the entire path from the original invention at the core of a new technology to the successful establishment of a company for bringing the corresponding products to market._x000D__x000D__x000D_The MINE group of companies, consisting of MINE Holding GmbH, MINE Innovation Engineering GmbH and its subsidiary MINE Inc. in San Francisco, and Reality Ventures Beteiligungs GmbH were founded and established in Berlin in June/July 2013 by the innovator and entrepreneur Rolf Herken together with the company Dassault SystÃ¨mes International S.A.S. as founding partner and first strategic investor._x000D__x000D_MINE and Reality Ventures provide a unique vertically integrated corporate ecosystem for the creation of technology companies._x000D__x000D_Headquartered in Berlin with main research and development centers in San Francisco and Berlin, the two companies are bringing some of the worldâ€™s brightest minds together to develop completely new, high impact technologies with extremely low overhead in the shortest possible time. They design, build and develop platforms and solutions that operate on a massive scale to benefit millions of people._x000D__x000D_MINE and Reality Ventures also provide the corporate and financial framework for the successful implementation of a new, highly efficient funding model for start-ups that benefits both innovators and investors. While scientists and engineers will be freed up to put their talent_x000D_to work on innovative solutions without distraction, it is expected that in return for the funding of this ecosystem, significant strategic advantages and exceptionally large returns will be generated for the strategic and financial investors in Reality Ventures._x000D__x000D__x000D_How it works:_x000D_Most ideas in technology do not materialize out of the blue. They are the result of intellectual and technological processes that happen over long periods of time. They can be localized and_x000D_ _x000D_discovered based on knowledge of these processes and subsequently be mined efficiently. It is not efficient to stumble around and pick up gold nuggets by chance. Unlike traditional early stage venture capital fund-based approaches which invest in multitudes of start-up companies_x000D_with minor variations of relatively simple but unproven ideas, the targeted innovation generation at MINE aims at creating start-up companies with relevant products that are biased toward high growth and a lower investment risk._x000D__x000D_MINE provides a unique opportunity for brilliant innovators and highly talented, experienced engineers to develop and pursue a product idea that excites them in a largely pressure-free environment, with competitive pay and benefits plus the guarantee that they will own a significant share of their start-up.  Once their idea is proven feasible, it can be commercialized without having to spend their own funds, precious time or emotional capital hunting for financial backers._x000D__x000D_Reality Ventures funds MINE, which in turn provides intellectual, corporate, financial and legal support for the engineering project teams. To maximize success rates, MINE and Reality Ventures have devised a five-stage IP Mining:tm: process: Innovation, Ingeneering:tm:, Incubating, Investing and Implementing. Ingeneering:tm: is the targeted creation of proof-of-concept and prototype technologies by MINEâ€™s ingenious engineering talent. It is the key stage of the IP Mining:tm: process. Once each proof-of-concept technology is validated, typically within 18 to 24 months, a start-up company is formed with the option for the engineers to join and own a significant share of their start-up company at low personal risk._x000D__x000D_The MINE group of companies operates in the form of transcontinental teams led by accomplished innovation and business executives who guide the project teams, guarantee a smooth business operation, and ensure the timely creation of the resulting start-up companies initially funded by Reality Ventures._x000D__x000D_The model leverages the experience and insight of the strategic investors into innovation and engineering for a vast range of industries and customers to advise MINE and help the company_x000D_to select its innovation engineering projects wisely. It also leverages effectively the cash reserves of these investors for targeted innovation engineering projects and the funding of the resulting technology companies without increasing their operating expenses and hence without decreasing their earnings per share. At the same time, it allows the strategic investors to share the associated risk with a group of large financial investors while having a first right of refusal on the resulting companies. In return, these financial investors will greatly benefit from the higher likelihood of success resulting from the new model._x000D__x000D_The shareholders of Reality Ventures will be a group of up to five strategic corporate and financial investors. The strategic investors in Reality Ventures automatically have the Right of First Refusal for each start-up company funded. The shareholders in Reality Ventures decide about each investment in a start-up company by consensus in an Investment Board._x000D__x000D_Reality Ventures does not operate like a venture fund with a fixed fund volume committed up- front in full by the investors. Each shareholder in Reality Ventures commits to invest, by means of incremental capital increases, a maximum of $25m in Reality Ventures. 40% of the maximum_x000D_ _x000D_investment amount shall be invested by Reality Ventures in MINE. 60% of the maximum investment amount shall be invested by Reality Ventures in the start-ups. Proceeds from the sale of Reality Venturesâ€™ portfolio companies will be re-invested to fund new or advance existing companies generated from MINE, limiting the required overall investment by the partners._x000D__x000D_Reality Ventures expects that the market will attribute highly attractive valuations to a majority of its portfolio companies resulting in successful exits with high investment returns. MINE and Reality Ventures expect to deliver an ROI well above the industry average for venture capital funds._x000D__x000D__x000D_Targeted Industries and Domains: _x000D_MINE innovation engineering projects are initially focused on the development of fundamental scalable platform solutions for cloud computing_x000D__x000D_-	Data and process distribution_x000D_-	Secure communication and transaction processing_x000D_-	Image processing_x000D_-	Data analytics_x000D_-	Visualization_x000D_-	Simulation_x000D_-	Artificial intelligence_x000D__x000D_and on related cloud-based consumer and professional applications. Innovation engineering projects may also be focused on_x000D__x000D_-	Application-specific processor logic design_x000D_-	Neural computing_x000D_-	Robotics_x000D_-	Energy_x000D_-	Life Sciences and Medical Technologies._x000D__x000D_Some of the technological challenges that could be tackled in MINE Innovation Engineering projects are_x000D__x000D_-	cloud-based professional environments for product creation and delivery_x000D_-	cloud-based digital transaction technologies and platforms_x000D_-	cloud-based technologies and platforms for security and privacy_x000D_-	cloud-based intelligent support systems_x000D_-	cloud-based future-generation telecommunication technologies and platforms. With sufficient funding, MINE could also tackle these problems_x000D_-	revolutionary (computer) processor architectures and manufacturing processes_x000D_-	scalable technologies for cost-efficient, sustainable energy creation_x000D_ _x000D_Current Status:_x000D_Dassault SystÃ¨mes International S.A.S. is the first strategic investor in Reality Ventures._x000D_The initial investment of Reality Ventures in MINE funds the targeted creation of several large- scale, confidential proof-of-concept prototypes. Once validated internally, these projects will be turned into valuable start-up businesses funded by Reality Ventures._x000D__x000D_MINEâ€™s current core team of ten seasoned executives and widely respected engineers includes_x000D__x000D_-	Rolf Herken, CEO and CTO, MINE_x000D_-	Peter Mehlstaeubler, COO and Managing Director of MINE, Berlin_x000D_-	Larry Tesler , MINE Chief Experience Officer_x000D_-	Rebecca Tredway, COO MINE of San Francisco_x000D_-	Karen Kuehnert, CFO of MINE_x000D_-	Gary Yost, VP Engineering Management of MINE, San Francisco_x000D__x000D_In addition, MINE will hire more than twenty scientists and engineers within the next six months._x000D__x000D_MINE foresees the creation of additional subsidiaries in other locations with a high density of engineering talent._x000D__x000D_For more information, please visit  www.MINE.com.</v>
      </c>
      <c r="F401" s="1">
        <f>SUMIFS('Input - target event report'!H:H,'Input - target event report'!B:B,B401,'Input - target event report'!D:D, "Private Investment")</f>
        <v>0</v>
      </c>
      <c r="G401" s="6" t="str">
        <f>IF(I401&lt;2, "N/A", (_xlfn.MAXIFS('Input - target event report'!E:E,'Input - target event report'!B:B,B:B,'Input - target event report'!D:D,"Private Investment")-_xlfn.MINIFS('Input - target event report'!E:E,'Input - target event report'!B:B,B:B,'Input - target event report'!D:D,"Private Investment"))/(I401-1))</f>
        <v>N/A</v>
      </c>
      <c r="H401" s="5" t="str">
        <f ca="1">IF(_xlfn.MAXIFS('Input - target event report'!E:E,'Input - target event report'!B:B,B:B,'Input - target event report'!D:D,"Private Investment") = 0, "N/A", TODAY() - _xlfn.MAXIFS('Input - target event report'!E:E,'Input - target event report'!B:B,B:B,'Input - target event report'!D:D,"Private Investment"))</f>
        <v>N/A</v>
      </c>
      <c r="I401" s="6">
        <f>COUNTIFS('Input - target event report'!B:B,B401,'Input - target event report'!D:D, "Private Investment")</f>
        <v>0</v>
      </c>
      <c r="J401">
        <f>INDEX('Input - companies list'!$1:$10000,MATCH(B401,'Input - companies list'!B:B,0),MATCH("Flow",'Input - companies list'!$1:$1,0 ))</f>
        <v>1.2587724801320899E-3</v>
      </c>
      <c r="K401">
        <f>INDEX('Input - companies list'!$1:$10000,MATCH(B401,'Input - companies list'!B:B,0),MATCH("Inter-Cluster Connectivity",'Input - companies list'!$1:$1,0 ))</f>
        <v>0.25</v>
      </c>
      <c r="L401" s="11">
        <f t="shared" si="49"/>
        <v>0</v>
      </c>
      <c r="M401" s="11">
        <f t="shared" si="50"/>
        <v>0</v>
      </c>
      <c r="N401" s="11">
        <f t="shared" ca="1" si="51"/>
        <v>0</v>
      </c>
      <c r="O401" s="11">
        <f t="shared" si="52"/>
        <v>0</v>
      </c>
      <c r="P401" s="11">
        <f t="shared" si="53"/>
        <v>0.61</v>
      </c>
      <c r="Q401" s="11">
        <f t="shared" si="54"/>
        <v>0.79200000000000004</v>
      </c>
      <c r="R401" s="11">
        <f t="shared" ca="1" si="55"/>
        <v>0.14019999999999999</v>
      </c>
    </row>
    <row r="402" spans="1:18" x14ac:dyDescent="0.2">
      <c r="A402" s="14">
        <f t="shared" ca="1" si="48"/>
        <v>184</v>
      </c>
      <c r="B402" t="s">
        <v>1373</v>
      </c>
      <c r="C402" t="str">
        <f>VLOOKUP(B402,'Input - companies list'!B:L,2,FALSE)</f>
        <v>24Wave</v>
      </c>
      <c r="D402" t="str">
        <f>VLOOKUP(B402,'Input - companies list'!B:L,11,FALSE)</f>
        <v>Cloud, IoT, Predictive Analytics</v>
      </c>
      <c r="E402" t="str">
        <f>VLOOKUP(B402,'Input - companies list'!B:E,4,FALSE)</f>
        <v>24Wave is a startup specializing in predictive wireless analytics, predicting geographical wireless outages before they occur._x000D__x000D_They create a software package that ensures critical systems hosted on your mobile wireless network perform everywhere that you do. Save money and time lost to wireless network problems. Identify and fix communications issues before they occur.</v>
      </c>
      <c r="F402" s="1">
        <f>SUMIFS('Input - target event report'!H:H,'Input - target event report'!B:B,B402,'Input - target event report'!D:D, "Private Investment")</f>
        <v>0</v>
      </c>
      <c r="G402" s="6" t="str">
        <f>IF(I402&lt;2, "N/A", (_xlfn.MAXIFS('Input - target event report'!E:E,'Input - target event report'!B:B,B:B,'Input - target event report'!D:D,"Private Investment")-_xlfn.MINIFS('Input - target event report'!E:E,'Input - target event report'!B:B,B:B,'Input - target event report'!D:D,"Private Investment"))/(I402-1))</f>
        <v>N/A</v>
      </c>
      <c r="H402" s="5" t="str">
        <f ca="1">IF(_xlfn.MAXIFS('Input - target event report'!E:E,'Input - target event report'!B:B,B:B,'Input - target event report'!D:D,"Private Investment") = 0, "N/A", TODAY() - _xlfn.MAXIFS('Input - target event report'!E:E,'Input - target event report'!B:B,B:B,'Input - target event report'!D:D,"Private Investment"))</f>
        <v>N/A</v>
      </c>
      <c r="I402" s="6">
        <f>COUNTIFS('Input - target event report'!B:B,B402,'Input - target event report'!D:D, "Private Investment")</f>
        <v>0</v>
      </c>
      <c r="J402">
        <f>INDEX('Input - companies list'!$1:$10000,MATCH(B402,'Input - companies list'!B:B,0),MATCH("Flow",'Input - companies list'!$1:$1,0 ))</f>
        <v>1.20616655920418E-3</v>
      </c>
      <c r="K402">
        <f>INDEX('Input - companies list'!$1:$10000,MATCH(B402,'Input - companies list'!B:B,0),MATCH("Inter-Cluster Connectivity",'Input - companies list'!$1:$1,0 ))</f>
        <v>0.16666666666666599</v>
      </c>
      <c r="L402" s="11">
        <f t="shared" si="49"/>
        <v>0</v>
      </c>
      <c r="M402" s="11">
        <f t="shared" si="50"/>
        <v>0</v>
      </c>
      <c r="N402" s="11">
        <f t="shared" ca="1" si="51"/>
        <v>0</v>
      </c>
      <c r="O402" s="11">
        <f t="shared" si="52"/>
        <v>0</v>
      </c>
      <c r="P402" s="11">
        <f t="shared" si="53"/>
        <v>0.68599999999999994</v>
      </c>
      <c r="Q402" s="11">
        <f t="shared" si="54"/>
        <v>0.71799999999999997</v>
      </c>
      <c r="R402" s="11">
        <f t="shared" ca="1" si="55"/>
        <v>0.1404</v>
      </c>
    </row>
    <row r="403" spans="1:18" x14ac:dyDescent="0.2">
      <c r="A403" s="14">
        <f t="shared" ca="1" si="48"/>
        <v>183</v>
      </c>
      <c r="B403" t="s">
        <v>2164</v>
      </c>
      <c r="C403" t="str">
        <f>VLOOKUP(B403,'Input - companies list'!B:L,2,FALSE)</f>
        <v>VitroTech Corp.</v>
      </c>
      <c r="D403" t="str">
        <f>VLOOKUP(B403,'Input - companies list'!B:L,11,FALSE)</f>
        <v>Advanced Materials &amp; Coatings</v>
      </c>
      <c r="E403" t="str">
        <f>VLOOKUP(B403,'Input - companies list'!B:E,4,FALSE)</f>
        <v>VitroTech Corporation, through its subsidiary, VitroCo Incorporated, engages in mining, processing, marketing, and sale of a family of amorphous aluminosilicate-based products for various manufacturing applications. It holds rights of amorphous aluminosilicate deposits, which are used in the production of plastics, purge, and paint/coatings. The companyÂ’s products include Vitrolite a processing additive for use in plastics manufacturing; Vitrocote a processing additive for use in the paint and coatings industry; and Vitropurge, which enables color changes in molding for use in both the plastics and the paint and coatings industries. VitroTech Corporation was founded in 1997 and is based in Santa Ana, California.</v>
      </c>
      <c r="F403" s="1">
        <f>SUMIFS('Input - target event report'!H:H,'Input - target event report'!B:B,B403,'Input - target event report'!D:D, "Private Investment")</f>
        <v>0</v>
      </c>
      <c r="G403" s="6" t="str">
        <f>IF(I403&lt;2, "N/A", (_xlfn.MAXIFS('Input - target event report'!E:E,'Input - target event report'!B:B,B:B,'Input - target event report'!D:D,"Private Investment")-_xlfn.MINIFS('Input - target event report'!E:E,'Input - target event report'!B:B,B:B,'Input - target event report'!D:D,"Private Investment"))/(I403-1))</f>
        <v>N/A</v>
      </c>
      <c r="H403" s="5" t="str">
        <f ca="1">IF(_xlfn.MAXIFS('Input - target event report'!E:E,'Input - target event report'!B:B,B:B,'Input - target event report'!D:D,"Private Investment") = 0, "N/A", TODAY() - _xlfn.MAXIFS('Input - target event report'!E:E,'Input - target event report'!B:B,B:B,'Input - target event report'!D:D,"Private Investment"))</f>
        <v>N/A</v>
      </c>
      <c r="I403" s="6">
        <f>COUNTIFS('Input - target event report'!B:B,B403,'Input - target event report'!D:D, "Private Investment")</f>
        <v>0</v>
      </c>
      <c r="J403">
        <f>INDEX('Input - companies list'!$1:$10000,MATCH(B403,'Input - companies list'!B:B,0),MATCH("Flow",'Input - companies list'!$1:$1,0 ))</f>
        <v>1.4370527519603599E-3</v>
      </c>
      <c r="K403">
        <f>INDEX('Input - companies list'!$1:$10000,MATCH(B403,'Input - companies list'!B:B,0),MATCH("Inter-Cluster Connectivity",'Input - companies list'!$1:$1,0 ))</f>
        <v>0.42857142857142799</v>
      </c>
      <c r="L403" s="11">
        <f t="shared" si="49"/>
        <v>0</v>
      </c>
      <c r="M403" s="11">
        <f t="shared" si="50"/>
        <v>0</v>
      </c>
      <c r="N403" s="11">
        <f t="shared" ca="1" si="51"/>
        <v>0</v>
      </c>
      <c r="O403" s="11">
        <f t="shared" si="52"/>
        <v>0</v>
      </c>
      <c r="P403" s="11">
        <f t="shared" si="53"/>
        <v>0.5</v>
      </c>
      <c r="Q403" s="11">
        <f t="shared" si="54"/>
        <v>0.91</v>
      </c>
      <c r="R403" s="11">
        <f t="shared" ca="1" si="55"/>
        <v>0.14100000000000001</v>
      </c>
    </row>
    <row r="404" spans="1:18" x14ac:dyDescent="0.2">
      <c r="A404" s="14">
        <f t="shared" ca="1" si="48"/>
        <v>182</v>
      </c>
      <c r="B404" t="s">
        <v>2546</v>
      </c>
      <c r="C404" t="str">
        <f>VLOOKUP(B404,'Input - companies list'!B:L,2,FALSE)</f>
        <v>Sky-Watch a/s</v>
      </c>
      <c r="D404" t="str">
        <f>VLOOKUP(B404,'Input - companies list'!B:L,11,FALSE)</f>
        <v>Aerial Surveying, Drones</v>
      </c>
      <c r="E404" t="str">
        <f>VLOOKUP(B404,'Input - companies list'!B:E,4,FALSE)</f>
        <v>Sky-Watch a/s develops remote controlled helicopters for detailed map making applications. Its surveillance unmanned aerial vehicles are used in mine clearance, visual inspection, environment, and defense applications. The company was founded in 2009 and is based in Aalborg, Denmark.</v>
      </c>
      <c r="F404" s="1">
        <f>SUMIFS('Input - target event report'!H:H,'Input - target event report'!B:B,B404,'Input - target event report'!D:D, "Private Investment")</f>
        <v>0</v>
      </c>
      <c r="G404" s="6" t="str">
        <f>IF(I404&lt;2, "N/A", (_xlfn.MAXIFS('Input - target event report'!E:E,'Input - target event report'!B:B,B:B,'Input - target event report'!D:D,"Private Investment")-_xlfn.MINIFS('Input - target event report'!E:E,'Input - target event report'!B:B,B:B,'Input - target event report'!D:D,"Private Investment"))/(I404-1))</f>
        <v>N/A</v>
      </c>
      <c r="H404" s="5" t="str">
        <f ca="1">IF(_xlfn.MAXIFS('Input - target event report'!E:E,'Input - target event report'!B:B,B:B,'Input - target event report'!D:D,"Private Investment") = 0, "N/A", TODAY() - _xlfn.MAXIFS('Input - target event report'!E:E,'Input - target event report'!B:B,B:B,'Input - target event report'!D:D,"Private Investment"))</f>
        <v>N/A</v>
      </c>
      <c r="I404" s="6">
        <f>COUNTIFS('Input - target event report'!B:B,B404,'Input - target event report'!D:D, "Private Investment")</f>
        <v>0</v>
      </c>
      <c r="J404">
        <f>INDEX('Input - companies list'!$1:$10000,MATCH(B404,'Input - companies list'!B:B,0),MATCH("Flow",'Input - companies list'!$1:$1,0 ))</f>
        <v>1.19466102218071E-3</v>
      </c>
      <c r="K404">
        <f>INDEX('Input - companies list'!$1:$10000,MATCH(B404,'Input - companies list'!B:B,0),MATCH("Inter-Cluster Connectivity",'Input - companies list'!$1:$1,0 ))</f>
        <v>0.16666666666666599</v>
      </c>
      <c r="L404" s="11">
        <f t="shared" si="49"/>
        <v>0</v>
      </c>
      <c r="M404" s="11">
        <f t="shared" si="50"/>
        <v>0</v>
      </c>
      <c r="N404" s="11">
        <f t="shared" ca="1" si="51"/>
        <v>0</v>
      </c>
      <c r="O404" s="11">
        <f t="shared" si="52"/>
        <v>0</v>
      </c>
      <c r="P404" s="11">
        <f t="shared" si="53"/>
        <v>0.69300000000000006</v>
      </c>
      <c r="Q404" s="11">
        <f t="shared" si="54"/>
        <v>0.71799999999999997</v>
      </c>
      <c r="R404" s="11">
        <f t="shared" ca="1" si="55"/>
        <v>0.1411</v>
      </c>
    </row>
    <row r="405" spans="1:18" x14ac:dyDescent="0.2">
      <c r="A405" s="14">
        <f t="shared" ca="1" si="48"/>
        <v>181</v>
      </c>
      <c r="B405" t="s">
        <v>4553</v>
      </c>
      <c r="C405" t="str">
        <f>VLOOKUP(B405,'Input - companies list'!B:L,2,FALSE)</f>
        <v>Christison Particle Technologies Limited</v>
      </c>
      <c r="D405" t="str">
        <f>VLOOKUP(B405,'Input - companies list'!B:L,11,FALSE)</f>
        <v>Advanced Materials &amp; Coatings</v>
      </c>
      <c r="E405" t="str">
        <f>VLOOKUP(B405,'Input - companies list'!B:E,4,FALSE)</f>
        <v>Christison Particle Technologies Limited offers pharmaceutical research and manufacturing, laboratory and industrial, and food manufacturing equipment for pharmaceutical, biotech, chemical, mineral, mining, food, beverages, material testing, minerals, ceramics, coal, inks, dyes, and coatings industries in the United Kingdom and internationally. It provides advanced particle size measurement, particle size reduction, and sample preparation equipment; particle characterization products, such as particle size and shape analyzers, and air jet sieves; and sieve shakers and particle characterization products. The company also offers laboratory processors; laboratory mills, including planetary, cutting, impact, and other mills; mixing and blending products; and bostwick consistometers, fluid bed dryers, riffle boxes, chloride analyzers, ice crushers, and jolting volumeters. Christison Particle Technologies was incorporated in 1963 and is based in Gateshead, the United Kingdom.</v>
      </c>
      <c r="F405" s="1">
        <f>SUMIFS('Input - target event report'!H:H,'Input - target event report'!B:B,B405,'Input - target event report'!D:D, "Private Investment")</f>
        <v>0</v>
      </c>
      <c r="G405" s="6" t="str">
        <f>IF(I405&lt;2, "N/A", (_xlfn.MAXIFS('Input - target event report'!E:E,'Input - target event report'!B:B,B:B,'Input - target event report'!D:D,"Private Investment")-_xlfn.MINIFS('Input - target event report'!E:E,'Input - target event report'!B:B,B:B,'Input - target event report'!D:D,"Private Investment"))/(I405-1))</f>
        <v>N/A</v>
      </c>
      <c r="H405" s="5" t="str">
        <f ca="1">IF(_xlfn.MAXIFS('Input - target event report'!E:E,'Input - target event report'!B:B,B:B,'Input - target event report'!D:D,"Private Investment") = 0, "N/A", TODAY() - _xlfn.MAXIFS('Input - target event report'!E:E,'Input - target event report'!B:B,B:B,'Input - target event report'!D:D,"Private Investment"))</f>
        <v>N/A</v>
      </c>
      <c r="I405" s="6">
        <f>COUNTIFS('Input - target event report'!B:B,B405,'Input - target event report'!D:D, "Private Investment")</f>
        <v>0</v>
      </c>
      <c r="J405">
        <f>INDEX('Input - companies list'!$1:$10000,MATCH(B405,'Input - companies list'!B:B,0),MATCH("Flow",'Input - companies list'!$1:$1,0 ))</f>
        <v>1.1929270908970101E-3</v>
      </c>
      <c r="K405">
        <f>INDEX('Input - companies list'!$1:$10000,MATCH(B405,'Input - companies list'!B:B,0),MATCH("Inter-Cluster Connectivity",'Input - companies list'!$1:$1,0 ))</f>
        <v>0.16666666666666599</v>
      </c>
      <c r="L405" s="11">
        <f t="shared" si="49"/>
        <v>0</v>
      </c>
      <c r="M405" s="11">
        <f t="shared" si="50"/>
        <v>0</v>
      </c>
      <c r="N405" s="11">
        <f t="shared" ca="1" si="51"/>
        <v>0</v>
      </c>
      <c r="O405" s="11">
        <f t="shared" si="52"/>
        <v>0</v>
      </c>
      <c r="P405" s="11">
        <f t="shared" si="53"/>
        <v>0.69599999999999995</v>
      </c>
      <c r="Q405" s="11">
        <f t="shared" si="54"/>
        <v>0.71799999999999997</v>
      </c>
      <c r="R405" s="11">
        <f t="shared" ca="1" si="55"/>
        <v>0.1414</v>
      </c>
    </row>
    <row r="406" spans="1:18" x14ac:dyDescent="0.2">
      <c r="A406" s="14">
        <f t="shared" ca="1" si="48"/>
        <v>180</v>
      </c>
      <c r="B406" t="s">
        <v>3415</v>
      </c>
      <c r="C406" t="str">
        <f>VLOOKUP(B406,'Input - companies list'!B:L,2,FALSE)</f>
        <v>Aretech Solutions S.A.</v>
      </c>
      <c r="D406" t="str">
        <f>VLOOKUP(B406,'Input - companies list'!B:L,11,FALSE)</f>
        <v>Geological Surveying, Remote Sensing</v>
      </c>
      <c r="E406" t="str">
        <f>VLOOKUP(B406,'Input - companies list'!B:E,4,FALSE)</f>
        <v>Aretech Solutions S.A., an engineering and services company, provides geology and geophysical solutions. It offers alarm and immediate action systems for hydrocarbon spills; remote monitoring systems for water and soils contamination; remote methods for installations monitorization; remote methods for natural resources location; hyper spectral technologies for agriculture and environment; remote monitoring for mineral resources location; technology for location and cartography of anti-personnel and anti-tank mines; cogeneration techniques; mathematical modeling for contamination behavior in underground waters; modeling for pesticides behavior in water; and cooling towers performance optimization. The company also offers mineral exploration services, software for mineral exploration, hydrological and environmental planning, hydraulic engineering, sanitary engineering, watering areas modernization, ecology and environment in water systems, and infrastructures environmental integration services. In addition, it offers surveys for hydrocarbon, metallic, and non-metallic minerals and underground water; airborne geo-scientific information on mineral exploration, civil engineering, hydrology, environmental studies, and unexploded ordnance detection; business management, electronic engineering, computer science, and logistics services; design, installation, and maintenance of energy efficiency, solar energy and cogeneration projects, and climate control or HVAC systems; assessment and support for emissions transactions; and urban planning and building techniques. The company serves oil, gas, electricity, chemical and petrochemical, mining, iron and steel, building and infrastructure, and waste management industries, as well as public administrations in Europe, America, Africa, and Asia. Aretech Solutions is based in Madrid, Spain with subsidiary locations in Chile, Brazil, Spain, Angola, Qatar, and Russia.</v>
      </c>
      <c r="F406" s="1">
        <f>SUMIFS('Input - target event report'!H:H,'Input - target event report'!B:B,B406,'Input - target event report'!D:D, "Private Investment")</f>
        <v>0</v>
      </c>
      <c r="G406" s="6" t="str">
        <f>IF(I406&lt;2, "N/A", (_xlfn.MAXIFS('Input - target event report'!E:E,'Input - target event report'!B:B,B:B,'Input - target event report'!D:D,"Private Investment")-_xlfn.MINIFS('Input - target event report'!E:E,'Input - target event report'!B:B,B:B,'Input - target event report'!D:D,"Private Investment"))/(I406-1))</f>
        <v>N/A</v>
      </c>
      <c r="H406" s="5" t="str">
        <f ca="1">IF(_xlfn.MAXIFS('Input - target event report'!E:E,'Input - target event report'!B:B,B:B,'Input - target event report'!D:D,"Private Investment") = 0, "N/A", TODAY() - _xlfn.MAXIFS('Input - target event report'!E:E,'Input - target event report'!B:B,B:B,'Input - target event report'!D:D,"Private Investment"))</f>
        <v>N/A</v>
      </c>
      <c r="I406" s="6">
        <f>COUNTIFS('Input - target event report'!B:B,B406,'Input - target event report'!D:D, "Private Investment")</f>
        <v>0</v>
      </c>
      <c r="J406">
        <f>INDEX('Input - companies list'!$1:$10000,MATCH(B406,'Input - companies list'!B:B,0),MATCH("Flow",'Input - companies list'!$1:$1,0 ))</f>
        <v>1.23380044824634E-3</v>
      </c>
      <c r="K406">
        <f>INDEX('Input - companies list'!$1:$10000,MATCH(B406,'Input - companies list'!B:B,0),MATCH("Inter-Cluster Connectivity",'Input - companies list'!$1:$1,0 ))</f>
        <v>0.19999999999999901</v>
      </c>
      <c r="L406" s="11">
        <f t="shared" si="49"/>
        <v>0</v>
      </c>
      <c r="M406" s="11">
        <f t="shared" si="50"/>
        <v>0</v>
      </c>
      <c r="N406" s="11">
        <f t="shared" ca="1" si="51"/>
        <v>0</v>
      </c>
      <c r="O406" s="11">
        <f t="shared" si="52"/>
        <v>0</v>
      </c>
      <c r="P406" s="11">
        <f t="shared" si="53"/>
        <v>0.65300000000000002</v>
      </c>
      <c r="Q406" s="11">
        <f t="shared" si="54"/>
        <v>0.76100000000000001</v>
      </c>
      <c r="R406" s="11">
        <f t="shared" ca="1" si="55"/>
        <v>0.14140000000000003</v>
      </c>
    </row>
    <row r="407" spans="1:18" x14ac:dyDescent="0.2">
      <c r="A407" s="14">
        <f t="shared" ca="1" si="48"/>
        <v>179</v>
      </c>
      <c r="B407" s="2" t="s">
        <v>2924</v>
      </c>
      <c r="C407" t="str">
        <f>VLOOKUP(B407,'Input - companies list'!B:L,2,FALSE)</f>
        <v>Fabreeka International, Inc.</v>
      </c>
      <c r="D407" t="str">
        <f>VLOOKUP(B407,'Input - companies list'!B:L,11,FALSE)</f>
        <v>RFID, Cables, Asset Tracking</v>
      </c>
      <c r="E407" t="str">
        <f>VLOOKUP(B407,'Input - companies list'!B:E,4,FALSE)</f>
        <v>Fabreeka International, Inc. develops and manufactures vibration and shock isolation solutions for customers worldwide. Its vibration and shock isolation products include expansion bearings, foundation isolation products, isolation mounts, isolation pads, pneumatic isolation products, and thermal break solutions. The company also offers elastomeric shock and vibration isolation mounts, and noise control products for commercial and industrial applications; and custom solutions for vibration isolation and impact shock control. In addition, it provides vibration site survey and analysis, vibration recorder, finite element analysis, consulting, and project management services; and seminars for engineering and architectural firms. The companyÂ’s products are used in various applications in building and construction, metal forming, metrology, microscopy, military/defense, mining, MRI/NMR, petroleum/gas, power generation, pulp and paper, iron and steel, transportation, automobile, aircraft manufacturing, and space exploration industries, as well as in cranes, industrial machinery, precision equipment, rotating/vibrating equipment, and test equipment. Fabreeka International, Inc. was incorporated in 1917 and is headquartered in Stoughton, Massachusetts. It has sales offices in the United States, Canada, Argentina, Chile, the United Kingdom, Germany, South Africa, Italy, Spain, India, Saudi Arabia, Taiwan, and Australia. Fabreeka International, Inc. operates as a subsidiary of Kaydon Corporation.</v>
      </c>
      <c r="F407" s="1">
        <f>SUMIFS('Input - target event report'!H:H,'Input - target event report'!B:B,B407,'Input - target event report'!D:D, "Private Investment")</f>
        <v>0</v>
      </c>
      <c r="G407" s="6" t="str">
        <f>IF(I407&lt;2, "N/A", (_xlfn.MAXIFS('Input - target event report'!E:E,'Input - target event report'!B:B,B:B,'Input - target event report'!D:D,"Private Investment")-_xlfn.MINIFS('Input - target event report'!E:E,'Input - target event report'!B:B,B:B,'Input - target event report'!D:D,"Private Investment"))/(I407-1))</f>
        <v>N/A</v>
      </c>
      <c r="H407" s="5" t="str">
        <f ca="1">IF(_xlfn.MAXIFS('Input - target event report'!E:E,'Input - target event report'!B:B,B:B,'Input - target event report'!D:D,"Private Investment") = 0, "N/A", TODAY() - _xlfn.MAXIFS('Input - target event report'!E:E,'Input - target event report'!B:B,B:B,'Input - target event report'!D:D,"Private Investment"))</f>
        <v>N/A</v>
      </c>
      <c r="I407" s="6">
        <f>COUNTIFS('Input - target event report'!B:B,B407,'Input - target event report'!D:D, "Private Investment")</f>
        <v>0</v>
      </c>
      <c r="J407">
        <f>INDEX('Input - companies list'!$1:$10000,MATCH(B407,'Input - companies list'!B:B,0),MATCH("Flow",'Input - companies list'!$1:$1,0 ))</f>
        <v>1.1841189680322701E-3</v>
      </c>
      <c r="K407">
        <f>INDEX('Input - companies list'!$1:$10000,MATCH(B407,'Input - companies list'!B:B,0),MATCH("Inter-Cluster Connectivity",'Input - companies list'!$1:$1,0 ))</f>
        <v>0.16666666666666599</v>
      </c>
      <c r="L407" s="11">
        <f t="shared" si="49"/>
        <v>0</v>
      </c>
      <c r="M407" s="11">
        <f t="shared" si="50"/>
        <v>0</v>
      </c>
      <c r="N407" s="11">
        <f t="shared" ca="1" si="51"/>
        <v>0</v>
      </c>
      <c r="O407" s="11">
        <f t="shared" si="52"/>
        <v>0</v>
      </c>
      <c r="P407" s="11">
        <f t="shared" si="53"/>
        <v>0.70500000000000007</v>
      </c>
      <c r="Q407" s="11">
        <f t="shared" si="54"/>
        <v>0.71799999999999997</v>
      </c>
      <c r="R407" s="11">
        <f t="shared" ca="1" si="55"/>
        <v>0.14230000000000001</v>
      </c>
    </row>
    <row r="408" spans="1:18" x14ac:dyDescent="0.2">
      <c r="A408" s="14">
        <f t="shared" ca="1" si="48"/>
        <v>178</v>
      </c>
      <c r="B408" t="s">
        <v>3221</v>
      </c>
      <c r="C408" t="str">
        <f>VLOOKUP(B408,'Input - companies list'!B:L,2,FALSE)</f>
        <v>ArcelorMittal South Africa Ltd</v>
      </c>
      <c r="D408" t="str">
        <f>VLOOKUP(B408,'Input - companies list'!B:L,11,FALSE)</f>
        <v>Castings</v>
      </c>
      <c r="E408" t="str">
        <f>VLOOKUP(B408,'Input - companies list'!B:E,4,FALSE)</f>
        <v>ArcelorMittal South Africa Ltd manufactures and sells long and flat steel products. The company operates in Flat Steel Products, Long Steel Products, Coke and Chemicals, and Corporate and Other segments. It offers flat steel products, such as hot rolled plates, hot and cold rolled coils, pickled and oiled hot rolled coils, galvanized coils, Chromadek color coils, electrogalvanized coils, and tinplate coils. The company also provides foundry products that include castings, such as air injection tubes, door bodies, fire bars, pallet cars, pallet frames, goose necks, etc. for coke ovens, direct reduction, sinter plant, and blast furnaces, as well as the hot and cold mills. In addition, it offers long steel products, such as fencing profiles, forgings, hexagon bars, hollow bars, mining bars, rails, reinforcing bars/Y bars, rounds and squares, special profiles, structural sections, window sections, wire rods, billets and blooms, seamless tabular products, and forged products; and tubular products that include hot rolled seamless line pipes and OCTG, hot rolled boiler tubes, and cold drawn precision products. Further, the company provides commercial coke for the ferro-alloy industry; processes and beneficiates metallurgical and steel by-products, including coal tar; and provides commercial-grade coking coal. It serves clients in agricultural, armament, automotive, bolt and nut, chains, construction, engineering, furniture and appliance, mining, packaging, piping, renewable energy, roofing and cladding, tubing, food and beverages, infrastructure, defense, and oil and gas industries primarily in the Republic of South Africa and sub-Saharan Africa. The company was formerly known as Mittal Steel South Africa Limited and changed its name to ArcelorMittal South Africa Ltd in October 2006. The company was founded in 1928 and is headquartered in Vanderbijlpark, the Republic of South Africa. ArcelorMittal South Africa Ltd is a subsidiary of ArcelorMittal Holdings AG.</v>
      </c>
      <c r="F408" s="1">
        <f>SUMIFS('Input - target event report'!H:H,'Input - target event report'!B:B,B408,'Input - target event report'!D:D, "Private Investment")</f>
        <v>0</v>
      </c>
      <c r="G408" s="6" t="str">
        <f>IF(I408&lt;2, "N/A", (_xlfn.MAXIFS('Input - target event report'!E:E,'Input - target event report'!B:B,B:B,'Input - target event report'!D:D,"Private Investment")-_xlfn.MINIFS('Input - target event report'!E:E,'Input - target event report'!B:B,B:B,'Input - target event report'!D:D,"Private Investment"))/(I408-1))</f>
        <v>N/A</v>
      </c>
      <c r="H408" s="5" t="str">
        <f ca="1">IF(_xlfn.MAXIFS('Input - target event report'!E:E,'Input - target event report'!B:B,B:B,'Input - target event report'!D:D,"Private Investment") = 0, "N/A", TODAY() - _xlfn.MAXIFS('Input - target event report'!E:E,'Input - target event report'!B:B,B:B,'Input - target event report'!D:D,"Private Investment"))</f>
        <v>N/A</v>
      </c>
      <c r="I408" s="6">
        <f>COUNTIFS('Input - target event report'!B:B,B408,'Input - target event report'!D:D, "Private Investment")</f>
        <v>0</v>
      </c>
      <c r="J408">
        <f>INDEX('Input - companies list'!$1:$10000,MATCH(B408,'Input - companies list'!B:B,0),MATCH("Flow",'Input - companies list'!$1:$1,0 ))</f>
        <v>1.42116746681001E-3</v>
      </c>
      <c r="K408">
        <f>INDEX('Input - companies list'!$1:$10000,MATCH(B408,'Input - companies list'!B:B,0),MATCH("Inter-Cluster Connectivity",'Input - companies list'!$1:$1,0 ))</f>
        <v>0.42857142857142799</v>
      </c>
      <c r="L408" s="11">
        <f t="shared" si="49"/>
        <v>0</v>
      </c>
      <c r="M408" s="11">
        <f t="shared" si="50"/>
        <v>0</v>
      </c>
      <c r="N408" s="11">
        <f t="shared" ca="1" si="51"/>
        <v>0</v>
      </c>
      <c r="O408" s="11">
        <f t="shared" si="52"/>
        <v>0</v>
      </c>
      <c r="P408" s="11">
        <f t="shared" si="53"/>
        <v>0.51400000000000001</v>
      </c>
      <c r="Q408" s="11">
        <f t="shared" si="54"/>
        <v>0.91</v>
      </c>
      <c r="R408" s="11">
        <f t="shared" ca="1" si="55"/>
        <v>0.14240000000000003</v>
      </c>
    </row>
    <row r="409" spans="1:18" x14ac:dyDescent="0.2">
      <c r="A409" s="14">
        <f t="shared" ca="1" si="48"/>
        <v>177</v>
      </c>
      <c r="B409" t="s">
        <v>2745</v>
      </c>
      <c r="C409" t="str">
        <f>VLOOKUP(B409,'Input - companies list'!B:L,2,FALSE)</f>
        <v>CAB Incorporated</v>
      </c>
      <c r="D409" t="str">
        <f>VLOOKUP(B409,'Input - companies list'!B:L,11,FALSE)</f>
        <v>Castings</v>
      </c>
      <c r="E409" t="str">
        <f>VLOOKUP(B409,'Input - companies list'!B:E,4,FALSE)</f>
        <v>CAB Incorporated manufactures and supplies wind tower flanges and components, industrial castings and forgings, and steel pipe flanges. It offers casting and forging products, including steel sand and investment castings, cast irons, open/closed die forgings, rolled ring forgings, automotive and compressor components, hydraulic cylinder and actuator components, mining and aggregate industry components, oil and gas components, and railroad track accessories/rail car and locomotive components. The company also provides wind tower flanges and components, such as wind tower door frames, flanges, and foundation embed and template rings; flange specifications; and fabricated steel assemblies and metal stampings services. In addition, it offers precision machining, design engineering and modeling, fabrication conversion, quality oversight, and fabrications and fabricated assembly services. The company serves clients in oil and gas, automotive, mining, construction, agriculture, rail, hydraulics, pump, valve, OEM industrial equipment, waterworks, wind farms, and specialty industrial markets in the United States and internationally. CAB Incorporated was founded in 1982 and is based in Buford, Georgia with additional offices in China, India, Korea, South Africa, Vietnam, and the United States. It also has a manufacturing and distribution facility in Nacogdoches, Texas.</v>
      </c>
      <c r="F409" s="1">
        <f>SUMIFS('Input - target event report'!H:H,'Input - target event report'!B:B,B409,'Input - target event report'!D:D, "Private Investment")</f>
        <v>0</v>
      </c>
      <c r="G409" s="6" t="str">
        <f>IF(I409&lt;2, "N/A", (_xlfn.MAXIFS('Input - target event report'!E:E,'Input - target event report'!B:B,B:B,'Input - target event report'!D:D,"Private Investment")-_xlfn.MINIFS('Input - target event report'!E:E,'Input - target event report'!B:B,B:B,'Input - target event report'!D:D,"Private Investment"))/(I409-1))</f>
        <v>N/A</v>
      </c>
      <c r="H409" s="5" t="str">
        <f ca="1">IF(_xlfn.MAXIFS('Input - target event report'!E:E,'Input - target event report'!B:B,B:B,'Input - target event report'!D:D,"Private Investment") = 0, "N/A", TODAY() - _xlfn.MAXIFS('Input - target event report'!E:E,'Input - target event report'!B:B,B:B,'Input - target event report'!D:D,"Private Investment"))</f>
        <v>N/A</v>
      </c>
      <c r="I409" s="6">
        <f>COUNTIFS('Input - target event report'!B:B,B409,'Input - target event report'!D:D, "Private Investment")</f>
        <v>0</v>
      </c>
      <c r="J409">
        <f>INDEX('Input - companies list'!$1:$10000,MATCH(B409,'Input - companies list'!B:B,0),MATCH("Flow",'Input - companies list'!$1:$1,0 ))</f>
        <v>1.1836869163391701E-3</v>
      </c>
      <c r="K409">
        <f>INDEX('Input - companies list'!$1:$10000,MATCH(B409,'Input - companies list'!B:B,0),MATCH("Inter-Cluster Connectivity",'Input - companies list'!$1:$1,0 ))</f>
        <v>0.16666666666666599</v>
      </c>
      <c r="L409" s="11">
        <f t="shared" si="49"/>
        <v>0</v>
      </c>
      <c r="M409" s="11">
        <f t="shared" si="50"/>
        <v>0</v>
      </c>
      <c r="N409" s="11">
        <f t="shared" ca="1" si="51"/>
        <v>0</v>
      </c>
      <c r="O409" s="11">
        <f t="shared" si="52"/>
        <v>0</v>
      </c>
      <c r="P409" s="11">
        <f t="shared" si="53"/>
        <v>0.70700000000000007</v>
      </c>
      <c r="Q409" s="11">
        <f t="shared" si="54"/>
        <v>0.71799999999999997</v>
      </c>
      <c r="R409" s="11">
        <f t="shared" ca="1" si="55"/>
        <v>0.14250000000000002</v>
      </c>
    </row>
    <row r="410" spans="1:18" x14ac:dyDescent="0.2">
      <c r="A410" s="14">
        <f t="shared" ca="1" si="48"/>
        <v>176</v>
      </c>
      <c r="B410" t="s">
        <v>4751</v>
      </c>
      <c r="C410" t="str">
        <f>VLOOKUP(B410,'Input - companies list'!B:L,2,FALSE)</f>
        <v>SICK AG</v>
      </c>
      <c r="D410" t="str">
        <f>VLOOKUP(B410,'Input - companies list'!B:L,11,FALSE)</f>
        <v>RFID, Cables, Asset Tracking</v>
      </c>
      <c r="E410" t="str">
        <f>VLOOKUP(B410,'Input - companies list'!B:E,4,FALSE)</f>
        <v>SICK AG develops, produces, and markets sensors, systems, and services for industrial automation technology worldwide. The company operates in three business fields: Factory Automation, Logistics Automation, and Process Automation. Its product portfolio includes photoelectric, proximity, magnetic cylinder, fluid, registration, and distance sensors; analyzer solutions; identification, detection and ranging, and safe sensor control solutions; system solutions; gas analyzers; ultrasonic gas flow measuring devices; motor feedback systems; encoders; opto-electronic protective devices; safety switches; automation light grids; and 2D and 3D vision cameras, as well as software solutions and services. SICK AG serves customers in the airport, automotive, beverage, building automation, cement, chemical, consumer goods, courier, express, postal and cargo, electronics, food, gas, machine tools, maritime, metal and steel, mining, packaging, part supplier, pharma and cosmetics, rubber and plastic, port, power plant, print, pulp and paper, solar, storage and conveyor, traffic, warehouse and distribution, waste, and wood industries. The company was founded in 1946 and is headquartered in Waldkirch, Germany.</v>
      </c>
      <c r="F410" s="1">
        <f>SUMIFS('Input - target event report'!H:H,'Input - target event report'!B:B,B410,'Input - target event report'!D:D, "Private Investment")</f>
        <v>0</v>
      </c>
      <c r="G410" s="6" t="str">
        <f>IF(I410&lt;2, "N/A", (_xlfn.MAXIFS('Input - target event report'!E:E,'Input - target event report'!B:B,B:B,'Input - target event report'!D:D,"Private Investment")-_xlfn.MINIFS('Input - target event report'!E:E,'Input - target event report'!B:B,B:B,'Input - target event report'!D:D,"Private Investment"))/(I410-1))</f>
        <v>N/A</v>
      </c>
      <c r="H410" s="5" t="str">
        <f ca="1">IF(_xlfn.MAXIFS('Input - target event report'!E:E,'Input - target event report'!B:B,B:B,'Input - target event report'!D:D,"Private Investment") = 0, "N/A", TODAY() - _xlfn.MAXIFS('Input - target event report'!E:E,'Input - target event report'!B:B,B:B,'Input - target event report'!D:D,"Private Investment"))</f>
        <v>N/A</v>
      </c>
      <c r="I410" s="6">
        <f>COUNTIFS('Input - target event report'!B:B,B410,'Input - target event report'!D:D, "Private Investment")</f>
        <v>0</v>
      </c>
      <c r="J410">
        <f>INDEX('Input - companies list'!$1:$10000,MATCH(B410,'Input - companies list'!B:B,0),MATCH("Flow",'Input - companies list'!$1:$1,0 ))</f>
        <v>1.1812147622982799E-3</v>
      </c>
      <c r="K410">
        <f>INDEX('Input - companies list'!$1:$10000,MATCH(B410,'Input - companies list'!B:B,0),MATCH("Inter-Cluster Connectivity",'Input - companies list'!$1:$1,0 ))</f>
        <v>0.16666666666666599</v>
      </c>
      <c r="L410" s="11">
        <f t="shared" si="49"/>
        <v>0</v>
      </c>
      <c r="M410" s="11">
        <f t="shared" si="50"/>
        <v>0</v>
      </c>
      <c r="N410" s="11">
        <f t="shared" ca="1" si="51"/>
        <v>0</v>
      </c>
      <c r="O410" s="11">
        <f t="shared" si="52"/>
        <v>0</v>
      </c>
      <c r="P410" s="11">
        <f t="shared" si="53"/>
        <v>0.70799999999999996</v>
      </c>
      <c r="Q410" s="11">
        <f t="shared" si="54"/>
        <v>0.71799999999999997</v>
      </c>
      <c r="R410" s="11">
        <f t="shared" ca="1" si="55"/>
        <v>0.1426</v>
      </c>
    </row>
    <row r="411" spans="1:18" x14ac:dyDescent="0.2">
      <c r="A411" s="14">
        <f t="shared" ca="1" si="48"/>
        <v>175</v>
      </c>
      <c r="B411" t="s">
        <v>4274</v>
      </c>
      <c r="C411" t="str">
        <f>VLOOKUP(B411,'Input - companies list'!B:L,2,FALSE)</f>
        <v>Forza S.A.</v>
      </c>
      <c r="D411" t="str">
        <f>VLOOKUP(B411,'Input - companies list'!B:L,11,FALSE)</f>
        <v>Remote Monitoring</v>
      </c>
      <c r="E411" t="str">
        <f>VLOOKUP(B411,'Input - companies list'!B:E,4,FALSE)</f>
        <v>Forza S.A. provides corporate security services. The company offers personal protection services; facility and patrimony protection services, such as surveillance and access control, electronic security, and canine surveillance; and security consultancy services, including risk assessments, security plans, electronic security designs, and training programs for risk prevention. It also provides monitoring alarm, internal security, perimeter security, firefighting, access control, and remote monitoring systems. In addition, the company offers closed circuit television and behavior identification systems. It serves airports, banks, communications, construction companies, wholesalers, embassies, power industry, factories, oil industry, mining, and hotels markets. The company was founded in 1991 and is based in Lima, Peru. As of December 1, 2007, Forza S.A. operates as a subsidiary of Securitas AB.</v>
      </c>
      <c r="F411" s="1">
        <f>SUMIFS('Input - target event report'!H:H,'Input - target event report'!B:B,B411,'Input - target event report'!D:D, "Private Investment")</f>
        <v>0</v>
      </c>
      <c r="G411" s="6" t="str">
        <f>IF(I411&lt;2, "N/A", (_xlfn.MAXIFS('Input - target event report'!E:E,'Input - target event report'!B:B,B:B,'Input - target event report'!D:D,"Private Investment")-_xlfn.MINIFS('Input - target event report'!E:E,'Input - target event report'!B:B,B:B,'Input - target event report'!D:D,"Private Investment"))/(I411-1))</f>
        <v>N/A</v>
      </c>
      <c r="H411" s="5" t="str">
        <f ca="1">IF(_xlfn.MAXIFS('Input - target event report'!E:E,'Input - target event report'!B:B,B:B,'Input - target event report'!D:D,"Private Investment") = 0, "N/A", TODAY() - _xlfn.MAXIFS('Input - target event report'!E:E,'Input - target event report'!B:B,B:B,'Input - target event report'!D:D,"Private Investment"))</f>
        <v>N/A</v>
      </c>
      <c r="I411" s="6">
        <f>COUNTIFS('Input - target event report'!B:B,B411,'Input - target event report'!D:D, "Private Investment")</f>
        <v>0</v>
      </c>
      <c r="J411">
        <f>INDEX('Input - companies list'!$1:$10000,MATCH(B411,'Input - companies list'!B:B,0),MATCH("Flow",'Input - companies list'!$1:$1,0 ))</f>
        <v>1.27853236289998E-3</v>
      </c>
      <c r="K411">
        <f>INDEX('Input - companies list'!$1:$10000,MATCH(B411,'Input - companies list'!B:B,0),MATCH("Inter-Cluster Connectivity",'Input - companies list'!$1:$1,0 ))</f>
        <v>0.33333333333333298</v>
      </c>
      <c r="L411" s="11">
        <f t="shared" si="49"/>
        <v>0</v>
      </c>
      <c r="M411" s="11">
        <f t="shared" si="50"/>
        <v>0</v>
      </c>
      <c r="N411" s="11">
        <f t="shared" ca="1" si="51"/>
        <v>0</v>
      </c>
      <c r="O411" s="11">
        <f t="shared" si="52"/>
        <v>0</v>
      </c>
      <c r="P411" s="11">
        <f t="shared" si="53"/>
        <v>0.58600000000000008</v>
      </c>
      <c r="Q411" s="11">
        <f t="shared" si="54"/>
        <v>0.84499999999999997</v>
      </c>
      <c r="R411" s="11">
        <f t="shared" ca="1" si="55"/>
        <v>0.1431</v>
      </c>
    </row>
    <row r="412" spans="1:18" x14ac:dyDescent="0.2">
      <c r="A412" s="14">
        <f t="shared" ca="1" si="48"/>
        <v>174</v>
      </c>
      <c r="B412" t="s">
        <v>4030</v>
      </c>
      <c r="C412" t="str">
        <f>VLOOKUP(B412,'Input - companies list'!B:L,2,FALSE)</f>
        <v>NovAtel Inc.</v>
      </c>
      <c r="D412" t="str">
        <f>VLOOKUP(B412,'Input - companies list'!B:L,11,FALSE)</f>
        <v>RFID, Cables, Asset Tracking</v>
      </c>
      <c r="E412" t="str">
        <f>VLOOKUP(B412,'Input - companies list'!B:E,4,FALSE)</f>
        <v>NovAtel Inc. designs, manufactures, and sells high precision OEM positioning technology products. The company offers receivers, SPAN GNSS inertial systems, antennas, SMART antennas, firmware, enclosures, scintillation and TEC monitors, and ground reference and uplink receivers; and anti-jamming, attitude, heading, integrity monitoring and augmentation, positioning, relative positioning, smooth positioning trajectory, timing, and velocity solutions. It also provides NovAtel CORRECT positioning solutions; GNSS and GNSS-INS post-processing software; and real time trajectory determination software. The company serves aerospace, agricultural, autonomous vehicles, construction, mining and industrial, defense, marine, mobile mapping, GNSS signal monitoring, surveying, timing application, and unmanned system industries; and aviation ground networks in the United States, Japan, Europe, China, and India. NovAtel Inc. was formerly known as NovAtel Communications, Ltd. and changed its name to NovAtel Inc. in October 1996. The company was founded in 1978 and is based in Calgary, Canada. NovAtel Inc. operates as a subsidiary of Hexagon AB.</v>
      </c>
      <c r="F412" s="1">
        <f>SUMIFS('Input - target event report'!H:H,'Input - target event report'!B:B,B412,'Input - target event report'!D:D, "Private Investment")</f>
        <v>0</v>
      </c>
      <c r="G412" s="6" t="str">
        <f>IF(I412&lt;2, "N/A", (_xlfn.MAXIFS('Input - target event report'!E:E,'Input - target event report'!B:B,B:B,'Input - target event report'!D:D,"Private Investment")-_xlfn.MINIFS('Input - target event report'!E:E,'Input - target event report'!B:B,B:B,'Input - target event report'!D:D,"Private Investment"))/(I412-1))</f>
        <v>N/A</v>
      </c>
      <c r="H412" s="5" t="str">
        <f ca="1">IF(_xlfn.MAXIFS('Input - target event report'!E:E,'Input - target event report'!B:B,B:B,'Input - target event report'!D:D,"Private Investment") = 0, "N/A", TODAY() - _xlfn.MAXIFS('Input - target event report'!E:E,'Input - target event report'!B:B,B:B,'Input - target event report'!D:D,"Private Investment"))</f>
        <v>N/A</v>
      </c>
      <c r="I412" s="6">
        <f>COUNTIFS('Input - target event report'!B:B,B412,'Input - target event report'!D:D, "Private Investment")</f>
        <v>0</v>
      </c>
      <c r="J412">
        <f>INDEX('Input - companies list'!$1:$10000,MATCH(B412,'Input - companies list'!B:B,0),MATCH("Flow",'Input - companies list'!$1:$1,0 ))</f>
        <v>1.2777668050239E-3</v>
      </c>
      <c r="K412">
        <f>INDEX('Input - companies list'!$1:$10000,MATCH(B412,'Input - companies list'!B:B,0),MATCH("Inter-Cluster Connectivity",'Input - companies list'!$1:$1,0 ))</f>
        <v>0.33333333333333298</v>
      </c>
      <c r="L412" s="11">
        <f t="shared" si="49"/>
        <v>0</v>
      </c>
      <c r="M412" s="11">
        <f t="shared" si="50"/>
        <v>0</v>
      </c>
      <c r="N412" s="11">
        <f t="shared" ca="1" si="51"/>
        <v>0</v>
      </c>
      <c r="O412" s="11">
        <f t="shared" si="52"/>
        <v>0</v>
      </c>
      <c r="P412" s="11">
        <f t="shared" si="53"/>
        <v>0.58800000000000008</v>
      </c>
      <c r="Q412" s="11">
        <f t="shared" si="54"/>
        <v>0.84499999999999997</v>
      </c>
      <c r="R412" s="11">
        <f t="shared" ca="1" si="55"/>
        <v>0.14330000000000001</v>
      </c>
    </row>
    <row r="413" spans="1:18" x14ac:dyDescent="0.2">
      <c r="A413" s="14">
        <f t="shared" ca="1" si="48"/>
        <v>173</v>
      </c>
      <c r="B413" t="s">
        <v>2965</v>
      </c>
      <c r="C413" t="str">
        <f>VLOOKUP(B413,'Input - companies list'!B:L,2,FALSE)</f>
        <v>China Huaye Group Co., Ltd.</v>
      </c>
      <c r="D413" t="str">
        <f>VLOOKUP(B413,'Input - companies list'!B:L,11,FALSE)</f>
        <v>Advanced Materials &amp; Coatings</v>
      </c>
      <c r="E413" t="str">
        <f>VLOOKUP(B413,'Input - companies list'!B:E,4,FALSE)</f>
        <v>China Huaye Group Co., Ltd. offers general engineering contraction of steel project, housing construction project, mining project, electro-mechanical installation works, road works, and public municipal works. The company also offers metallurgical construction, steel structure construction, thermo power engineering construction, civil building construction, and mine construction. In metallurgical construction, constructs  sintering machine, pelletizing machine, blast furnace, converter, hot-roll, cold-rolled pickling galvanizing line, wire production line, and rod production line. In steel structure construction, the company owns four large-scale steel structure processing factories and constructs steel structure industrial plants for metallurgy, automobile, electronics, and municipal works. In thermo power engineering construction, the company constructs small- and medium-sized electrical power plants. In civil building construction, the company builds and constructs building, mega structures, city plazas, flyovers, water supply projects, sewerage treatment plants, and gymnasiums. In mine construction, the company offers mine excavation services. China Huaye Group Co., Ltd. was formerly known as North China Metallurgical Construction Co., Ltd. and changed its name to China Huaye Group Co., Ltd. in January 2011. The company was founded in 1966 and is based in Handan, China. China Huaye Group Co., Ltd. operates as a subsidiary of Metallurgical Corporation of China Ltd.</v>
      </c>
      <c r="F413" s="1">
        <f>SUMIFS('Input - target event report'!H:H,'Input - target event report'!B:B,B413,'Input - target event report'!D:D, "Private Investment")</f>
        <v>0</v>
      </c>
      <c r="G413" s="6" t="str">
        <f>IF(I413&lt;2, "N/A", (_xlfn.MAXIFS('Input - target event report'!E:E,'Input - target event report'!B:B,B:B,'Input - target event report'!D:D,"Private Investment")-_xlfn.MINIFS('Input - target event report'!E:E,'Input - target event report'!B:B,B:B,'Input - target event report'!D:D,"Private Investment"))/(I413-1))</f>
        <v>N/A</v>
      </c>
      <c r="H413" s="5" t="str">
        <f ca="1">IF(_xlfn.MAXIFS('Input - target event report'!E:E,'Input - target event report'!B:B,B:B,'Input - target event report'!D:D,"Private Investment") = 0, "N/A", TODAY() - _xlfn.MAXIFS('Input - target event report'!E:E,'Input - target event report'!B:B,B:B,'Input - target event report'!D:D,"Private Investment"))</f>
        <v>N/A</v>
      </c>
      <c r="I413" s="6">
        <f>COUNTIFS('Input - target event report'!B:B,B413,'Input - target event report'!D:D, "Private Investment")</f>
        <v>0</v>
      </c>
      <c r="J413">
        <f>INDEX('Input - companies list'!$1:$10000,MATCH(B413,'Input - companies list'!B:B,0),MATCH("Flow",'Input - companies list'!$1:$1,0 ))</f>
        <v>1.2697904122765499E-3</v>
      </c>
      <c r="K413">
        <f>INDEX('Input - companies list'!$1:$10000,MATCH(B413,'Input - companies list'!B:B,0),MATCH("Inter-Cluster Connectivity",'Input - companies list'!$1:$1,0 ))</f>
        <v>0.33333333333333298</v>
      </c>
      <c r="L413" s="11">
        <f t="shared" si="49"/>
        <v>0</v>
      </c>
      <c r="M413" s="11">
        <f t="shared" si="50"/>
        <v>0</v>
      </c>
      <c r="N413" s="11">
        <f t="shared" ca="1" si="51"/>
        <v>0</v>
      </c>
      <c r="O413" s="11">
        <f t="shared" si="52"/>
        <v>0</v>
      </c>
      <c r="P413" s="11">
        <f t="shared" si="53"/>
        <v>0.6</v>
      </c>
      <c r="Q413" s="11">
        <f t="shared" si="54"/>
        <v>0.84499999999999997</v>
      </c>
      <c r="R413" s="11">
        <f t="shared" ca="1" si="55"/>
        <v>0.14450000000000002</v>
      </c>
    </row>
    <row r="414" spans="1:18" x14ac:dyDescent="0.2">
      <c r="A414" s="14">
        <f t="shared" ca="1" si="48"/>
        <v>172</v>
      </c>
      <c r="B414" t="s">
        <v>4327</v>
      </c>
      <c r="C414" t="str">
        <f>VLOOKUP(B414,'Input - companies list'!B:L,2,FALSE)</f>
        <v>Titanobel Belgium s.a.</v>
      </c>
      <c r="D414" t="str">
        <f>VLOOKUP(B414,'Input - companies list'!B:L,11,FALSE)</f>
        <v>Geological Surveying, Remote Sensing</v>
      </c>
      <c r="E414" t="str">
        <f>VLOOKUP(B414,'Input - companies list'!B:E,4,FALSE)</f>
        <v>Titanobel Belgium s.a. engages in the manufacture and sale of explosives for civil use. The company specializes in the fields germane to the application of industrial explosives. It offers cartridged emulsions, detonating cords, and electronic initiation products, as well as explosives, accessories, and miscellaneous products. The company also provides vibrations services, such as localized vibrations measurements, monitoring by remote inquiry, and interpretation of seismograms, as well as advice on installation, loading, and bootstrapping; and laser survey and installation, control of drilling, high-speed cinematography, and training services. In addition, it involves in the sale of mining accessories; and drilling, mining, and rock blasting of quarries, as well as provides demolition work and PC sides, geological reconnaissance, and fixings. Further, the company conducts studies in various fields, including vibrations, granulometry, and geology, as well as demolition, tunneling, and special work. It offers its products to quarry operators, public works, and demolition undertakings, as well as for special activities, such as underwater blasting. The company is based in Chatelet, Belgium. As of April 1, 2011, Titanobel Belgium s.a. operates as a subsidiary of Orica Ltd.</v>
      </c>
      <c r="F414" s="1">
        <f>SUMIFS('Input - target event report'!H:H,'Input - target event report'!B:B,B414,'Input - target event report'!D:D, "Private Investment")</f>
        <v>0</v>
      </c>
      <c r="G414" s="6" t="str">
        <f>IF(I414&lt;2, "N/A", (_xlfn.MAXIFS('Input - target event report'!E:E,'Input - target event report'!B:B,B:B,'Input - target event report'!D:D,"Private Investment")-_xlfn.MINIFS('Input - target event report'!E:E,'Input - target event report'!B:B,B:B,'Input - target event report'!D:D,"Private Investment"))/(I414-1))</f>
        <v>N/A</v>
      </c>
      <c r="H414" s="5" t="str">
        <f ca="1">IF(_xlfn.MAXIFS('Input - target event report'!E:E,'Input - target event report'!B:B,B:B,'Input - target event report'!D:D,"Private Investment") = 0, "N/A", TODAY() - _xlfn.MAXIFS('Input - target event report'!E:E,'Input - target event report'!B:B,B:B,'Input - target event report'!D:D,"Private Investment"))</f>
        <v>N/A</v>
      </c>
      <c r="I414" s="6">
        <f>COUNTIFS('Input - target event report'!B:B,B414,'Input - target event report'!D:D, "Private Investment")</f>
        <v>0</v>
      </c>
      <c r="J414">
        <f>INDEX('Input - companies list'!$1:$10000,MATCH(B414,'Input - companies list'!B:B,0),MATCH("Flow",'Input - companies list'!$1:$1,0 ))</f>
        <v>1.2641790925005899E-3</v>
      </c>
      <c r="K414">
        <f>INDEX('Input - companies list'!$1:$10000,MATCH(B414,'Input - companies list'!B:B,0),MATCH("Inter-Cluster Connectivity",'Input - companies list'!$1:$1,0 ))</f>
        <v>0.33333333333333298</v>
      </c>
      <c r="L414" s="11">
        <f t="shared" si="49"/>
        <v>0</v>
      </c>
      <c r="M414" s="11">
        <f t="shared" si="50"/>
        <v>0</v>
      </c>
      <c r="N414" s="11">
        <f t="shared" ca="1" si="51"/>
        <v>0</v>
      </c>
      <c r="O414" s="11">
        <f t="shared" si="52"/>
        <v>0</v>
      </c>
      <c r="P414" s="11">
        <f t="shared" si="53"/>
        <v>0.60399999999999998</v>
      </c>
      <c r="Q414" s="11">
        <f t="shared" si="54"/>
        <v>0.84499999999999997</v>
      </c>
      <c r="R414" s="11">
        <f t="shared" ca="1" si="55"/>
        <v>0.1449</v>
      </c>
    </row>
    <row r="415" spans="1:18" x14ac:dyDescent="0.2">
      <c r="A415" s="14">
        <f t="shared" ca="1" si="48"/>
        <v>171</v>
      </c>
      <c r="B415" t="s">
        <v>3845</v>
      </c>
      <c r="C415" t="str">
        <f>VLOOKUP(B415,'Input - companies list'!B:L,2,FALSE)</f>
        <v>Shandong Leiqi Electric Appliance Co., Ltd.</v>
      </c>
      <c r="D415" t="str">
        <f>VLOOKUP(B415,'Input - companies list'!B:L,11,FALSE)</f>
        <v>Smart Grid, Fiber Networks</v>
      </c>
      <c r="E415" t="str">
        <f>VLOOKUP(B415,'Input - companies list'!B:E,4,FALSE)</f>
        <v>Shandong Leiqi Electric Appliance Co., Ltd. engages in researching, developing, and manufacturing energy conservation equipment. The companyÂ’s products include You Lu Ming energy conservation devices for road lamps and buildings; Chuang Li Jia energy conservation equipment for the process equipment used in industrial and mining enterprises; LOVOL high voltage power conservation devices for motors; Li Yuan controllable energy conservation equipment for the compensation of grid harmonics and power factor, and the balance of impedance; and intelligent monitoring consoles for remote segment measurement and meter readings. It also provides technical support and repair services. The company sells its product to business partners in China and internationally. Shandong Leiqi Electric Appliance was founded in 2004 and is based in Weifang, China.</v>
      </c>
      <c r="F415" s="1">
        <f>SUMIFS('Input - target event report'!H:H,'Input - target event report'!B:B,B415,'Input - target event report'!D:D, "Private Investment")</f>
        <v>0</v>
      </c>
      <c r="G415" s="6" t="str">
        <f>IF(I415&lt;2, "N/A", (_xlfn.MAXIFS('Input - target event report'!E:E,'Input - target event report'!B:B,B:B,'Input - target event report'!D:D,"Private Investment")-_xlfn.MINIFS('Input - target event report'!E:E,'Input - target event report'!B:B,B:B,'Input - target event report'!D:D,"Private Investment"))/(I415-1))</f>
        <v>N/A</v>
      </c>
      <c r="H415" s="5" t="str">
        <f ca="1">IF(_xlfn.MAXIFS('Input - target event report'!E:E,'Input - target event report'!B:B,B:B,'Input - target event report'!D:D,"Private Investment") = 0, "N/A", TODAY() - _xlfn.MAXIFS('Input - target event report'!E:E,'Input - target event report'!B:B,B:B,'Input - target event report'!D:D,"Private Investment"))</f>
        <v>N/A</v>
      </c>
      <c r="I415" s="6">
        <f>COUNTIFS('Input - target event report'!B:B,B415,'Input - target event report'!D:D, "Private Investment")</f>
        <v>0</v>
      </c>
      <c r="J415">
        <f>INDEX('Input - companies list'!$1:$10000,MATCH(B415,'Input - companies list'!B:B,0),MATCH("Flow",'Input - companies list'!$1:$1,0 ))</f>
        <v>1.2510853513914E-3</v>
      </c>
      <c r="K415">
        <f>INDEX('Input - companies list'!$1:$10000,MATCH(B415,'Input - companies list'!B:B,0),MATCH("Inter-Cluster Connectivity",'Input - companies list'!$1:$1,0 ))</f>
        <v>0.33333333333333298</v>
      </c>
      <c r="L415" s="11">
        <f t="shared" si="49"/>
        <v>0</v>
      </c>
      <c r="M415" s="11">
        <f t="shared" si="50"/>
        <v>0</v>
      </c>
      <c r="N415" s="11">
        <f t="shared" ca="1" si="51"/>
        <v>0</v>
      </c>
      <c r="O415" s="11">
        <f t="shared" si="52"/>
        <v>0</v>
      </c>
      <c r="P415" s="11">
        <f t="shared" si="53"/>
        <v>0.624</v>
      </c>
      <c r="Q415" s="11">
        <f t="shared" si="54"/>
        <v>0.84499999999999997</v>
      </c>
      <c r="R415" s="11">
        <f t="shared" ca="1" si="55"/>
        <v>0.1469</v>
      </c>
    </row>
    <row r="416" spans="1:18" x14ac:dyDescent="0.2">
      <c r="A416" s="14">
        <f t="shared" ca="1" si="48"/>
        <v>170</v>
      </c>
      <c r="B416" t="s">
        <v>2503</v>
      </c>
      <c r="C416" t="str">
        <f>VLOOKUP(B416,'Input - companies list'!B:L,2,FALSE)</f>
        <v>Aqua Metrology Systems Limited</v>
      </c>
      <c r="D416" t="str">
        <f>VLOOKUP(B416,'Input - companies list'!B:L,11,FALSE)</f>
        <v>Mining Ops &amp; Analytics</v>
      </c>
      <c r="E416" t="str">
        <f>VLOOKUP(B416,'Input - companies list'!B:E,4,FALSE)</f>
        <v>Aqua Metrology Systems Limited develops online and offline analytical instruments for detection of water contaminants, specifically disinfection by-products and trace metals, across municipal and industrial markets. The company develops and commercializes online and offline analytical solutions for regulated contaminants in drinking water, process water, and wastewater. It offers THM-100, an automated online trihalomethane (THM) monitor for the detection and determination of THM levels; THM-100GS, an online/offline THM analyzer that provides features and benefits of the online THM-100 monitor, with the additional benefit of operating in a manual mode; and THM-100Multi, an online multi-point THM monitor, which offers features and benefits of the online THM-100 monitor, with the additional benefit of being able to analyze up to three online sources on the same instrument. The company also provides MetalGuard, an automated online water quality monitor that monitors multiple streams from various points in a water treatment process for the determination of trace metal contaminants; MetalGuard online/offline monitor, a trace metal contaminant monitor with the additional benefit of operating in a manual mode; SafeGuard, an offline water quality analyzer to determine contaminants through an automated trace metals analysis process; and SafeGuard Duo Online/Offline Analyzer to determine trace metal contaminants through an automated online analysis process using either a Nano-Band or Meniscus sensor technology. In addition, it offers replacement parts. The company serves customers in agriculture, coal-fired power stations, corrosion monitoring and control, drinking water, environmental monitoring, food and beverage, general chemical industry, mining, fracking and smelters, oil refining, plating, semiconductor and electronics, solar energy, and wastewater sectors. Aqua Metrology Systems Limited was founded in 2007 and is based in Sunnyvale, California.</v>
      </c>
      <c r="F416" s="1">
        <f>SUMIFS('Input - target event report'!H:H,'Input - target event report'!B:B,B416,'Input - target event report'!D:D, "Private Investment")</f>
        <v>0</v>
      </c>
      <c r="G416" s="6" t="str">
        <f>IF(I416&lt;2, "N/A", (_xlfn.MAXIFS('Input - target event report'!E:E,'Input - target event report'!B:B,B:B,'Input - target event report'!D:D,"Private Investment")-_xlfn.MINIFS('Input - target event report'!E:E,'Input - target event report'!B:B,B:B,'Input - target event report'!D:D,"Private Investment"))/(I416-1))</f>
        <v>N/A</v>
      </c>
      <c r="H416" s="5" t="str">
        <f ca="1">IF(_xlfn.MAXIFS('Input - target event report'!E:E,'Input - target event report'!B:B,B:B,'Input - target event report'!D:D,"Private Investment") = 0, "N/A", TODAY() - _xlfn.MAXIFS('Input - target event report'!E:E,'Input - target event report'!B:B,B:B,'Input - target event report'!D:D,"Private Investment"))</f>
        <v>N/A</v>
      </c>
      <c r="I416" s="6">
        <f>COUNTIFS('Input - target event report'!B:B,B416,'Input - target event report'!D:D, "Private Investment")</f>
        <v>0</v>
      </c>
      <c r="J416">
        <f>INDEX('Input - companies list'!$1:$10000,MATCH(B416,'Input - companies list'!B:B,0),MATCH("Flow",'Input - companies list'!$1:$1,0 ))</f>
        <v>1.4500973934348301E-3</v>
      </c>
      <c r="K416">
        <f>INDEX('Input - companies list'!$1:$10000,MATCH(B416,'Input - companies list'!B:B,0),MATCH("Inter-Cluster Connectivity",'Input - companies list'!$1:$1,0 ))</f>
        <v>0.57142857142857095</v>
      </c>
      <c r="L416" s="11">
        <f t="shared" si="49"/>
        <v>0</v>
      </c>
      <c r="M416" s="11">
        <f t="shared" si="50"/>
        <v>0</v>
      </c>
      <c r="N416" s="11">
        <f t="shared" ca="1" si="51"/>
        <v>0</v>
      </c>
      <c r="O416" s="11">
        <f t="shared" si="52"/>
        <v>0</v>
      </c>
      <c r="P416" s="11">
        <f t="shared" si="53"/>
        <v>0.48799999999999999</v>
      </c>
      <c r="Q416" s="11">
        <f t="shared" si="54"/>
        <v>0.98599999999999999</v>
      </c>
      <c r="R416" s="11">
        <f t="shared" ca="1" si="55"/>
        <v>0.1474</v>
      </c>
    </row>
    <row r="417" spans="1:18" x14ac:dyDescent="0.2">
      <c r="A417" s="14">
        <f t="shared" ca="1" si="48"/>
        <v>169</v>
      </c>
      <c r="B417" t="s">
        <v>2972</v>
      </c>
      <c r="C417" t="str">
        <f>VLOOKUP(B417,'Input - companies list'!B:L,2,FALSE)</f>
        <v>Micromatic, LLC</v>
      </c>
      <c r="D417" t="str">
        <f>VLOOKUP(B417,'Input - companies list'!B:L,11,FALSE)</f>
        <v>Hydraulics, Valves &amp; Pumps</v>
      </c>
      <c r="E417" t="str">
        <f>VLOOKUP(B417,'Input - companies list'!B:E,4,FALSE)</f>
        <v>Micromatic, LLC designs and manufactures rotary actuators and automated assembly equipment for general, automotive, material handling, utilities, and heavy-duty off-road industries. It offers actuators for various applications that include agricultural machinery, fatigue testing hydraulic rotary actuators, plastics and rubber machinery, material handling equipment, construction machinery, rolling mill machinery, machine tool, heavy duty truck equipment, ship building and repair, mining machinery and well drilling, and CNC pipe bending machine applications; and transportation, freight handling, and automation to food processing and medical equipment applications. The company also provides automated assembly machines for automation applications, such as engine, turbine and power transmission, piston connecting rod assembly machine, fully automatic piston ringing machine, semiautomatic piston ringing machine, vehicle engine and parts, and vehicle transmission and powertrain. In addition, it offers special automation machine systems for parts assembly, material handling, verification, gauging, and specialized operations, such as hot-plate welding. Further, the company provides repair, automation design and consulting, training, on-site automation, and automation equipment relocation services. It offers its products through distributors in North America, Europe, and Asia. The company was founded in 1929 and is based in Berne, Indiana. Micromatic, LLC is a former subsidiary of Textron Inc.</v>
      </c>
      <c r="F417" s="1">
        <f>SUMIFS('Input - target event report'!H:H,'Input - target event report'!B:B,B417,'Input - target event report'!D:D, "Private Investment")</f>
        <v>0</v>
      </c>
      <c r="G417" s="6" t="str">
        <f>IF(I417&lt;2, "N/A", (_xlfn.MAXIFS('Input - target event report'!E:E,'Input - target event report'!B:B,B:B,'Input - target event report'!D:D,"Private Investment")-_xlfn.MINIFS('Input - target event report'!E:E,'Input - target event report'!B:B,B:B,'Input - target event report'!D:D,"Private Investment"))/(I417-1))</f>
        <v>N/A</v>
      </c>
      <c r="H417" s="5" t="str">
        <f ca="1">IF(_xlfn.MAXIFS('Input - target event report'!E:E,'Input - target event report'!B:B,B:B,'Input - target event report'!D:D,"Private Investment") = 0, "N/A", TODAY() - _xlfn.MAXIFS('Input - target event report'!E:E,'Input - target event report'!B:B,B:B,'Input - target event report'!D:D,"Private Investment"))</f>
        <v>N/A</v>
      </c>
      <c r="I417" s="6">
        <f>COUNTIFS('Input - target event report'!B:B,B417,'Input - target event report'!D:D, "Private Investment")</f>
        <v>0</v>
      </c>
      <c r="J417">
        <f>INDEX('Input - companies list'!$1:$10000,MATCH(B417,'Input - companies list'!B:B,0),MATCH("Flow",'Input - companies list'!$1:$1,0 ))</f>
        <v>1.2470179411007999E-3</v>
      </c>
      <c r="K417">
        <f>INDEX('Input - companies list'!$1:$10000,MATCH(B417,'Input - companies list'!B:B,0),MATCH("Inter-Cluster Connectivity",'Input - companies list'!$1:$1,0 ))</f>
        <v>0.33333333333333298</v>
      </c>
      <c r="L417" s="11">
        <f t="shared" si="49"/>
        <v>0</v>
      </c>
      <c r="M417" s="11">
        <f t="shared" si="50"/>
        <v>0</v>
      </c>
      <c r="N417" s="11">
        <f t="shared" ca="1" si="51"/>
        <v>0</v>
      </c>
      <c r="O417" s="11">
        <f t="shared" si="52"/>
        <v>0</v>
      </c>
      <c r="P417" s="11">
        <f t="shared" si="53"/>
        <v>0.63600000000000001</v>
      </c>
      <c r="Q417" s="11">
        <f t="shared" si="54"/>
        <v>0.84499999999999997</v>
      </c>
      <c r="R417" s="11">
        <f t="shared" ca="1" si="55"/>
        <v>0.14810000000000001</v>
      </c>
    </row>
    <row r="418" spans="1:18" x14ac:dyDescent="0.2">
      <c r="A418" s="14">
        <f t="shared" ca="1" si="48"/>
        <v>168</v>
      </c>
      <c r="B418" t="s">
        <v>1504</v>
      </c>
      <c r="C418" t="str">
        <f>VLOOKUP(B418,'Input - companies list'!B:L,2,FALSE)</f>
        <v>Molded Dimensions Inc.</v>
      </c>
      <c r="D418" t="str">
        <f>VLOOKUP(B418,'Input - companies list'!B:L,11,FALSE)</f>
        <v xml:space="preserve">Bearing, Gears, Componentry </v>
      </c>
      <c r="E418" t="str">
        <f>VLOOKUP(B418,'Input - companies list'!B:E,4,FALSE)</f>
        <v>Molded Dimensions Inc. manufactures precision molded rubber and cast polyurethane mechanical components. The company custom molds rubber for hoses, bumpers, grommets, pads, seals, diaphragms, bushings, boots, rollers, gaskets, mounts, impellors, bellows, handles, bladders, straps, valves, isolators, caps, connectors, gears, grippers, tubes, covers, straps, cushions, and plugs; and cast polyurethane for scrapers, liners, couplings, wheels, insulators, U-cups, squeegees, plates, cams, bumpers, fans, seals, mounts, guides, guide rings, wear plates, springs, and wipers. It serves industries, including marine, small engine, power transmission, medical, automotive, recreation, packaging, industrial machine, mining, industrial cleaning, food processing, fire protection, instrument manufacturing, machine tool, valve and pipe fitting, sporting and athletic goods, construction equipment, weighing systems and scales, cash counting systems, military, lighting equipment, plumbing, printing, motorcycle, playground equipment, agricultural processing, aerospace, foundry, water and sewer, material handling, filtration and exhaust systems, HVAC controls, fastener, electronic controls, merchandising and display, paper processing, pump and compressor, vibration and damping, brake and suspension systems, oil and gas exploration, wind power, electrical equipment, office equipment, carts and enclosures, mechanical testing and simulation, container and pallet, hydraulic pump, food service, wire processing, can forming, concrete equipment, sampling systems and equipment, sand and investment casting, automated surface blasting, water craft, mechanical conveying and screening, cookware, and fire suppression worldwide. The company was formerly known as Robbins Plastics and Rubber and changed its name to Molded Dimensions Inc. in 1969. Molded Dimensions Inc. was founded in 1954 and is based in Port Washington, Wisconsin.</v>
      </c>
      <c r="F418" s="1">
        <f>SUMIFS('Input - target event report'!H:H,'Input - target event report'!B:B,B418,'Input - target event report'!D:D, "Private Investment")</f>
        <v>0</v>
      </c>
      <c r="G418" s="6" t="str">
        <f>IF(I418&lt;2, "N/A", (_xlfn.MAXIFS('Input - target event report'!E:E,'Input - target event report'!B:B,B:B,'Input - target event report'!D:D,"Private Investment")-_xlfn.MINIFS('Input - target event report'!E:E,'Input - target event report'!B:B,B:B,'Input - target event report'!D:D,"Private Investment"))/(I418-1))</f>
        <v>N/A</v>
      </c>
      <c r="H418" s="5" t="str">
        <f ca="1">IF(_xlfn.MAXIFS('Input - target event report'!E:E,'Input - target event report'!B:B,B:B,'Input - target event report'!D:D,"Private Investment") = 0, "N/A", TODAY() - _xlfn.MAXIFS('Input - target event report'!E:E,'Input - target event report'!B:B,B:B,'Input - target event report'!D:D,"Private Investment"))</f>
        <v>N/A</v>
      </c>
      <c r="I418" s="6">
        <f>COUNTIFS('Input - target event report'!B:B,B418,'Input - target event report'!D:D, "Private Investment")</f>
        <v>0</v>
      </c>
      <c r="J418">
        <f>INDEX('Input - companies list'!$1:$10000,MATCH(B418,'Input - companies list'!B:B,0),MATCH("Flow",'Input - companies list'!$1:$1,0 ))</f>
        <v>1.0578761068362199E-3</v>
      </c>
      <c r="K418">
        <f>INDEX('Input - companies list'!$1:$10000,MATCH(B418,'Input - companies list'!B:B,0),MATCH("Inter-Cluster Connectivity",'Input - companies list'!$1:$1,0 ))</f>
        <v>0.19999999999999901</v>
      </c>
      <c r="L418" s="11">
        <f t="shared" si="49"/>
        <v>0</v>
      </c>
      <c r="M418" s="11">
        <f t="shared" si="50"/>
        <v>0</v>
      </c>
      <c r="N418" s="11">
        <f t="shared" ca="1" si="51"/>
        <v>0</v>
      </c>
      <c r="O418" s="11">
        <f t="shared" si="52"/>
        <v>0</v>
      </c>
      <c r="P418" s="11">
        <f t="shared" si="53"/>
        <v>0.72199999999999998</v>
      </c>
      <c r="Q418" s="11">
        <f t="shared" si="54"/>
        <v>0.76100000000000001</v>
      </c>
      <c r="R418" s="11">
        <f t="shared" ca="1" si="55"/>
        <v>0.14829999999999999</v>
      </c>
    </row>
    <row r="419" spans="1:18" x14ac:dyDescent="0.2">
      <c r="A419" s="14">
        <f t="shared" ca="1" si="48"/>
        <v>167</v>
      </c>
      <c r="B419" t="s">
        <v>1384</v>
      </c>
      <c r="C419" t="str">
        <f>VLOOKUP(B419,'Input - companies list'!B:L,2,FALSE)</f>
        <v>Realtime Group Ltd</v>
      </c>
      <c r="D419" t="str">
        <f>VLOOKUP(B419,'Input - companies list'!B:L,11,FALSE)</f>
        <v>Geological Surveying, Remote Sensing</v>
      </c>
      <c r="E419" t="str">
        <f>VLOOKUP(B419,'Input - companies list'!B:E,4,FALSE)</f>
        <v>Realtime Group Ltd. designs, manufactures, supplies, and services online analysis, measuring, and detection equipment. Its products include belt scales/belt weighers/weightometers, density gauges, online ash analyzers, online elemental analyzers, online moisture analyzers, tramp metal detectors, tramp metal removal systems, cross-belt coal ash analyzers, on-belt analyzers, in-pipe analyzers, in-chute analyzers, on-belt filter analyzers, on-disk filter analyzers, and in-screw feeder analyzers. The company also sells radiation sources, source holders, and related equipment. In addition, it engages in the distribution of process automation belt weighers and radiation detection systems; and remote monitoring of tank levels. The companyÂ’s services include application assessment, installation, commissioning, calibration, maintenance, and after sales service and support; radiation source management, training, consulting, safety surveys, and audits; environmental radiation consultancy; and radiological analytical. Its microwave technology is used to accurately measure moisture levels in mining, agriculture, food, building, and other materials, as well as bio-fuels. The company serves coal and power, cement, iron ore and steel, mining and minerals, biofuels, food processing, oil and gas, refining and smelting, medical and research, and manufacturing industries, as well as commercial, government, and private sectors. It sells its products directly to customers in Australia, as well as through a network of authorized distributors in the Russian Federation and CIS, China, the United States, Canada, Mexico, Columbia, Chile, Brazil, Peru, Argentina, India, Pakistan, Serbia, Bulgaria, Japan, Malaysia, Indonesia, Iran, Latin America, Korea, New Zealand, Europe, Northern and Southern Africa, and the Middle East. The company was incorporated in 2004 and is based in Mackay, Australia with additional offices in Brisbane, Perth, Newcastle, and Melbourne.</v>
      </c>
      <c r="F419" s="1">
        <f>SUMIFS('Input - target event report'!H:H,'Input - target event report'!B:B,B419,'Input - target event report'!D:D, "Private Investment")</f>
        <v>0</v>
      </c>
      <c r="G419" s="6" t="str">
        <f>IF(I419&lt;2, "N/A", (_xlfn.MAXIFS('Input - target event report'!E:E,'Input - target event report'!B:B,B:B,'Input - target event report'!D:D,"Private Investment")-_xlfn.MINIFS('Input - target event report'!E:E,'Input - target event report'!B:B,B:B,'Input - target event report'!D:D,"Private Investment"))/(I419-1))</f>
        <v>N/A</v>
      </c>
      <c r="H419" s="5" t="str">
        <f ca="1">IF(_xlfn.MAXIFS('Input - target event report'!E:E,'Input - target event report'!B:B,B:B,'Input - target event report'!D:D,"Private Investment") = 0, "N/A", TODAY() - _xlfn.MAXIFS('Input - target event report'!E:E,'Input - target event report'!B:B,B:B,'Input - target event report'!D:D,"Private Investment"))</f>
        <v>N/A</v>
      </c>
      <c r="I419" s="6">
        <f>COUNTIFS('Input - target event report'!B:B,B419,'Input - target event report'!D:D, "Private Investment")</f>
        <v>0</v>
      </c>
      <c r="J419">
        <f>INDEX('Input - companies list'!$1:$10000,MATCH(B419,'Input - companies list'!B:B,0),MATCH("Flow",'Input - companies list'!$1:$1,0 ))</f>
        <v>1.3022003563546701E-3</v>
      </c>
      <c r="K419">
        <f>INDEX('Input - companies list'!$1:$10000,MATCH(B419,'Input - companies list'!B:B,0),MATCH("Inter-Cluster Connectivity",'Input - companies list'!$1:$1,0 ))</f>
        <v>0.5</v>
      </c>
      <c r="L419" s="11">
        <f t="shared" si="49"/>
        <v>0</v>
      </c>
      <c r="M419" s="11">
        <f t="shared" si="50"/>
        <v>0</v>
      </c>
      <c r="N419" s="11">
        <f t="shared" ca="1" si="51"/>
        <v>0</v>
      </c>
      <c r="O419" s="11">
        <f t="shared" si="52"/>
        <v>0</v>
      </c>
      <c r="P419" s="11">
        <f t="shared" si="53"/>
        <v>0.56200000000000006</v>
      </c>
      <c r="Q419" s="11">
        <f t="shared" si="54"/>
        <v>0.92200000000000004</v>
      </c>
      <c r="R419" s="11">
        <f t="shared" ca="1" si="55"/>
        <v>0.1484</v>
      </c>
    </row>
    <row r="420" spans="1:18" x14ac:dyDescent="0.2">
      <c r="A420" s="14">
        <f t="shared" ca="1" si="48"/>
        <v>166</v>
      </c>
      <c r="B420" t="s">
        <v>357</v>
      </c>
      <c r="C420" t="str">
        <f>VLOOKUP(B420,'Input - companies list'!B:L,2,FALSE)</f>
        <v>Riyue Heavy Industry Co., Ltd.</v>
      </c>
      <c r="D420" t="str">
        <f>VLOOKUP(B420,'Input - companies list'!B:L,11,FALSE)</f>
        <v>Castings</v>
      </c>
      <c r="E420" t="str">
        <f>VLOOKUP(B420,'Input - companies list'!B:E,4,FALSE)</f>
        <v>Riyue Heavy Industry Co., Ltd. manufactures and sells large and extra large heavy duty equipment castings. Its primary products include wind power turbine generator, heavy diesel engine, large plastic injection molding machine, large machining center, and giant mining machine series of castings, as well as heavy section ductile iron castings. The company is based in Ningbo, China.</v>
      </c>
      <c r="F420" s="1">
        <f>SUMIFS('Input - target event report'!H:H,'Input - target event report'!B:B,B420,'Input - target event report'!D:D, "Private Investment")</f>
        <v>0</v>
      </c>
      <c r="G420" s="6" t="str">
        <f>IF(I420&lt;2, "N/A", (_xlfn.MAXIFS('Input - target event report'!E:E,'Input - target event report'!B:B,B:B,'Input - target event report'!D:D,"Private Investment")-_xlfn.MINIFS('Input - target event report'!E:E,'Input - target event report'!B:B,B:B,'Input - target event report'!D:D,"Private Investment"))/(I420-1))</f>
        <v>N/A</v>
      </c>
      <c r="H420" s="5" t="str">
        <f ca="1">IF(_xlfn.MAXIFS('Input - target event report'!E:E,'Input - target event report'!B:B,B:B,'Input - target event report'!D:D,"Private Investment") = 0, "N/A", TODAY() - _xlfn.MAXIFS('Input - target event report'!E:E,'Input - target event report'!B:B,B:B,'Input - target event report'!D:D,"Private Investment"))</f>
        <v>N/A</v>
      </c>
      <c r="I420" s="6">
        <f>COUNTIFS('Input - target event report'!B:B,B420,'Input - target event report'!D:D, "Private Investment")</f>
        <v>0</v>
      </c>
      <c r="J420">
        <f>INDEX('Input - companies list'!$1:$10000,MATCH(B420,'Input - companies list'!B:B,0),MATCH("Flow",'Input - companies list'!$1:$1,0 ))</f>
        <v>1.02695613367841E-3</v>
      </c>
      <c r="K420">
        <f>INDEX('Input - companies list'!$1:$10000,MATCH(B420,'Input - companies list'!B:B,0),MATCH("Inter-Cluster Connectivity",'Input - companies list'!$1:$1,0 ))</f>
        <v>0.19999999999999901</v>
      </c>
      <c r="L420" s="11">
        <f t="shared" si="49"/>
        <v>0</v>
      </c>
      <c r="M420" s="11">
        <f t="shared" si="50"/>
        <v>0</v>
      </c>
      <c r="N420" s="11">
        <f t="shared" ca="1" si="51"/>
        <v>0</v>
      </c>
      <c r="O420" s="11">
        <f t="shared" si="52"/>
        <v>0</v>
      </c>
      <c r="P420" s="11">
        <f t="shared" si="53"/>
        <v>0.746</v>
      </c>
      <c r="Q420" s="11">
        <f t="shared" si="54"/>
        <v>0.76100000000000001</v>
      </c>
      <c r="R420" s="11">
        <f t="shared" ca="1" si="55"/>
        <v>0.1507</v>
      </c>
    </row>
    <row r="421" spans="1:18" x14ac:dyDescent="0.2">
      <c r="A421" s="14">
        <f t="shared" ca="1" si="48"/>
        <v>165</v>
      </c>
      <c r="B421" t="s">
        <v>4766</v>
      </c>
      <c r="C421" t="str">
        <f>VLOOKUP(B421,'Input - companies list'!B:L,2,FALSE)</f>
        <v>New Concept Technology Inc.</v>
      </c>
      <c r="D421" t="str">
        <f>VLOOKUP(B421,'Input - companies list'!B:L,11,FALSE)</f>
        <v>Mining Ops &amp; Analytics</v>
      </c>
      <c r="E421" t="str">
        <f>VLOOKUP(B421,'Input - companies list'!B:E,4,FALSE)</f>
        <v>New Concept Technology Inc. produces precision stampings, conventional moldings, insert moldings, reel to reel insert moldings, and integrated assemblies for telecommunication, computer, consumer electronics medical, automotive, commercial, and aerospace/defense industries. The company offers design, engineering, process development, fabrication, and manufacturing services. Its products include computer connectors, medical devices, automotive sensors, and mining components. The company was founded in 1985 and is based in Emigsville, Pennsylvania. New Concept Technology Inc. operates as a former subsidiary of Connector Service Corp.</v>
      </c>
      <c r="F421" s="1">
        <f>SUMIFS('Input - target event report'!H:H,'Input - target event report'!B:B,B421,'Input - target event report'!D:D, "Private Investment")</f>
        <v>0</v>
      </c>
      <c r="G421" s="6" t="str">
        <f>IF(I421&lt;2, "N/A", (_xlfn.MAXIFS('Input - target event report'!E:E,'Input - target event report'!B:B,B:B,'Input - target event report'!D:D,"Private Investment")-_xlfn.MINIFS('Input - target event report'!E:E,'Input - target event report'!B:B,B:B,'Input - target event report'!D:D,"Private Investment"))/(I421-1))</f>
        <v>N/A</v>
      </c>
      <c r="H421" s="5" t="str">
        <f ca="1">IF(_xlfn.MAXIFS('Input - target event report'!E:E,'Input - target event report'!B:B,B:B,'Input - target event report'!D:D,"Private Investment") = 0, "N/A", TODAY() - _xlfn.MAXIFS('Input - target event report'!E:E,'Input - target event report'!B:B,B:B,'Input - target event report'!D:D,"Private Investment"))</f>
        <v>N/A</v>
      </c>
      <c r="I421" s="6">
        <f>COUNTIFS('Input - target event report'!B:B,B421,'Input - target event report'!D:D, "Private Investment")</f>
        <v>0</v>
      </c>
      <c r="J421">
        <f>INDEX('Input - companies list'!$1:$10000,MATCH(B421,'Input - companies list'!B:B,0),MATCH("Flow",'Input - companies list'!$1:$1,0 ))</f>
        <v>1.0188393644061E-3</v>
      </c>
      <c r="K421">
        <f>INDEX('Input - companies list'!$1:$10000,MATCH(B421,'Input - companies list'!B:B,0),MATCH("Inter-Cluster Connectivity",'Input - companies list'!$1:$1,0 ))</f>
        <v>0.19999999999999901</v>
      </c>
      <c r="L421" s="11">
        <f t="shared" si="49"/>
        <v>0</v>
      </c>
      <c r="M421" s="11">
        <f t="shared" si="50"/>
        <v>0</v>
      </c>
      <c r="N421" s="11">
        <f t="shared" ca="1" si="51"/>
        <v>0</v>
      </c>
      <c r="O421" s="11">
        <f t="shared" si="52"/>
        <v>0</v>
      </c>
      <c r="P421" s="11">
        <f t="shared" si="53"/>
        <v>0.751</v>
      </c>
      <c r="Q421" s="11">
        <f t="shared" si="54"/>
        <v>0.76100000000000001</v>
      </c>
      <c r="R421" s="11">
        <f t="shared" ca="1" si="55"/>
        <v>0.1512</v>
      </c>
    </row>
    <row r="422" spans="1:18" x14ac:dyDescent="0.2">
      <c r="A422" s="14">
        <f t="shared" ca="1" si="48"/>
        <v>163</v>
      </c>
      <c r="B422" t="s">
        <v>1824</v>
      </c>
      <c r="C422" t="str">
        <f>VLOOKUP(B422,'Input - companies list'!B:L,2,FALSE)</f>
        <v>Precision Mechatronics Pty. Ltd.</v>
      </c>
      <c r="D422" t="str">
        <f>VLOOKUP(B422,'Input - companies list'!B:L,11,FALSE)</f>
        <v>Smart Grid, Fiber Networks</v>
      </c>
      <c r="E422" t="str">
        <f>VLOOKUP(B422,'Input - companies list'!B:E,4,FALSE)</f>
        <v>Precision Mechatronics Pty. Ltd. provides custom-designed, custom-built, and installed equipment solutions for semiconductor packaging and test systems, telecommunications, photonics, mining, and medical and life sciences industries. Its services include mechanical engineering, electrical and electronic engineering, PCB design, control engineering, software engineering, information management systems, precision tool making, and product design. The company develops electronic systems, modules, and components for mixed signal systems; semiconductor and product test equipment; sensors, probes and measurement interfaces; thru hole, SMT, chip-on-board and flexible PCB technologies; microcontroller, FPGA, DSP and analog systems; communications interfaces; illumination heads and controllers; systems engineering, specifications test plans and reports; and software development of applications, drivers and test harnesses and emulators. Precision Mechatronics Pty. Ltd. was incorporated in 1990 and is based in North Ryde, Australia.</v>
      </c>
      <c r="F422" s="1">
        <f>SUMIFS('Input - target event report'!H:H,'Input - target event report'!B:B,B422,'Input - target event report'!D:D, "Private Investment")</f>
        <v>0</v>
      </c>
      <c r="G422" s="6" t="str">
        <f>IF(I422&lt;2, "N/A", (_xlfn.MAXIFS('Input - target event report'!E:E,'Input - target event report'!B:B,B:B,'Input - target event report'!D:D,"Private Investment")-_xlfn.MINIFS('Input - target event report'!E:E,'Input - target event report'!B:B,B:B,'Input - target event report'!D:D,"Private Investment"))/(I422-1))</f>
        <v>N/A</v>
      </c>
      <c r="H422" s="5" t="str">
        <f ca="1">IF(_xlfn.MAXIFS('Input - target event report'!E:E,'Input - target event report'!B:B,B:B,'Input - target event report'!D:D,"Private Investment") = 0, "N/A", TODAY() - _xlfn.MAXIFS('Input - target event report'!E:E,'Input - target event report'!B:B,B:B,'Input - target event report'!D:D,"Private Investment"))</f>
        <v>N/A</v>
      </c>
      <c r="I422" s="6">
        <f>COUNTIFS('Input - target event report'!B:B,B422,'Input - target event report'!D:D, "Private Investment")</f>
        <v>0</v>
      </c>
      <c r="J422">
        <f>INDEX('Input - companies list'!$1:$10000,MATCH(B422,'Input - companies list'!B:B,0),MATCH("Flow",'Input - companies list'!$1:$1,0 ))</f>
        <v>1.22472558730664E-3</v>
      </c>
      <c r="K422">
        <f>INDEX('Input - companies list'!$1:$10000,MATCH(B422,'Input - companies list'!B:B,0),MATCH("Inter-Cluster Connectivity",'Input - companies list'!$1:$1,0 ))</f>
        <v>0.33333333333333298</v>
      </c>
      <c r="L422" s="11">
        <f t="shared" si="49"/>
        <v>0</v>
      </c>
      <c r="M422" s="11">
        <f t="shared" si="50"/>
        <v>0</v>
      </c>
      <c r="N422" s="11">
        <f t="shared" ca="1" si="51"/>
        <v>0</v>
      </c>
      <c r="O422" s="11">
        <f t="shared" si="52"/>
        <v>0</v>
      </c>
      <c r="P422" s="11">
        <f t="shared" si="53"/>
        <v>0.66900000000000004</v>
      </c>
      <c r="Q422" s="11">
        <f t="shared" si="54"/>
        <v>0.84499999999999997</v>
      </c>
      <c r="R422" s="11">
        <f t="shared" ca="1" si="55"/>
        <v>0.15140000000000001</v>
      </c>
    </row>
    <row r="423" spans="1:18" x14ac:dyDescent="0.2">
      <c r="A423" s="14">
        <f t="shared" ca="1" si="48"/>
        <v>163</v>
      </c>
      <c r="B423" t="s">
        <v>3538</v>
      </c>
      <c r="C423" t="str">
        <f>VLOOKUP(B423,'Input - companies list'!B:L,2,FALSE)</f>
        <v>Ringfeder Power Transmission GMBH</v>
      </c>
      <c r="D423" t="str">
        <f>VLOOKUP(B423,'Input - companies list'!B:L,11,FALSE)</f>
        <v>Hydraulics, Valves &amp; Pumps</v>
      </c>
      <c r="E423" t="str">
        <f>VLOOKUP(B423,'Input - companies list'!B:E,4,FALSE)</f>
        <v>RINGFEDER POWER TRANSMISSION GMBH designs and manufactures premium components in the fields of shock-absorbing and keyless connection technologies. It offers internal clamping and external clamping locking devices; shock absorbing devices; assemblies; metal bellows; friction springs; and couplings that are primarily used in heavy-duty engineering, such as mining and construction machinery, iron and steel production technology, pumps and compressors, cement works, and offshore technology. The companyÂ’s products have applications in automation and linear technique, bottling industry, engineering products, transportation, machine industry, mining, and conventional and renewable energy applications. Its products are available direct from company; and through sales and marketing network in Central Europe, Western Europe, Eastern Europe, Asia, Africa, China, Australia, India, North and Central America, and South America. RINGFEDER POWER TRANSMISSION GMBH was formerly known as RINGFEDER Trailer Couplings and Machine Elements. The company was founded in 1922 and is headquartered in GroÃŸ-Umstadt, Germany. RINGFEDER POWER TRANSMISSION GMBH operates as a subsidiary of VBG Group AB (publ).</v>
      </c>
      <c r="F423" s="1">
        <f>SUMIFS('Input - target event report'!H:H,'Input - target event report'!B:B,B423,'Input - target event report'!D:D, "Private Investment")</f>
        <v>0</v>
      </c>
      <c r="G423" s="6" t="str">
        <f>IF(I423&lt;2, "N/A", (_xlfn.MAXIFS('Input - target event report'!E:E,'Input - target event report'!B:B,B:B,'Input - target event report'!D:D,"Private Investment")-_xlfn.MINIFS('Input - target event report'!E:E,'Input - target event report'!B:B,B:B,'Input - target event report'!D:D,"Private Investment"))/(I423-1))</f>
        <v>N/A</v>
      </c>
      <c r="H423" s="5" t="str">
        <f ca="1">IF(_xlfn.MAXIFS('Input - target event report'!E:E,'Input - target event report'!B:B,B:B,'Input - target event report'!D:D,"Private Investment") = 0, "N/A", TODAY() - _xlfn.MAXIFS('Input - target event report'!E:E,'Input - target event report'!B:B,B:B,'Input - target event report'!D:D,"Private Investment"))</f>
        <v>N/A</v>
      </c>
      <c r="I423" s="6">
        <f>COUNTIFS('Input - target event report'!B:B,B423,'Input - target event report'!D:D, "Private Investment")</f>
        <v>0</v>
      </c>
      <c r="J423">
        <f>INDEX('Input - companies list'!$1:$10000,MATCH(B423,'Input - companies list'!B:B,0),MATCH("Flow",'Input - companies list'!$1:$1,0 ))</f>
        <v>1.0183521711775499E-3</v>
      </c>
      <c r="K423">
        <f>INDEX('Input - companies list'!$1:$10000,MATCH(B423,'Input - companies list'!B:B,0),MATCH("Inter-Cluster Connectivity",'Input - companies list'!$1:$1,0 ))</f>
        <v>0.19999999999999901</v>
      </c>
      <c r="L423" s="11">
        <f t="shared" si="49"/>
        <v>0</v>
      </c>
      <c r="M423" s="11">
        <f t="shared" si="50"/>
        <v>0</v>
      </c>
      <c r="N423" s="11">
        <f t="shared" ca="1" si="51"/>
        <v>0</v>
      </c>
      <c r="O423" s="11">
        <f t="shared" si="52"/>
        <v>0</v>
      </c>
      <c r="P423" s="11">
        <f t="shared" si="53"/>
        <v>0.753</v>
      </c>
      <c r="Q423" s="11">
        <f t="shared" si="54"/>
        <v>0.76100000000000001</v>
      </c>
      <c r="R423" s="11">
        <f t="shared" ca="1" si="55"/>
        <v>0.15140000000000001</v>
      </c>
    </row>
    <row r="424" spans="1:18" x14ac:dyDescent="0.2">
      <c r="A424" s="14">
        <f t="shared" ca="1" si="48"/>
        <v>160</v>
      </c>
      <c r="B424" t="s">
        <v>2540</v>
      </c>
      <c r="C424" t="str">
        <f>VLOOKUP(B424,'Input - companies list'!B:L,2,FALSE)</f>
        <v>Merrick &amp; Company, Inc.</v>
      </c>
      <c r="D424" t="str">
        <f>VLOOKUP(B424,'Input - companies list'!B:L,11,FALSE)</f>
        <v>Remote Monitoring</v>
      </c>
      <c r="E424" t="str">
        <f>VLOOKUP(B424,'Input - companies list'!B:E,4,FALSE)</f>
        <v>Merrick &amp; Company, Inc. provides engineering, architecture, design-build, surveying, planning, and geospatial services. It offers engineering services, such as mechanical, electrical, civil, structural, and process engineering, as well as plumbing and piping design, instrumentation and controls, nuclear technology, fire protection, material handling and custom equipment design, security, and communications and alarms systems; architecture services, including planning, feasibility studies, programming, interior design, cost estimating, scheduling, and construction administration; and design-build services. The company also provides commissioning services, such as new building and enhanced commissioning, commissioning for LEED, retro/re-commissioning, de-commissioning, regulatory compliance, guideline advisors, ASTM 2500 compliance, remedial engineering, transitional operation support, BMS optimization, HVAC integration, HAZOP/SWIFT studies, and O&amp;M planning/support; and planning services, including master and site planning, due diligence, greenway and park planning, re-zoning, and public hearings. In addition, it offers boundary and cadastral, route and alignment, topographic, high definition, differential GPS control network, construction and cross-section, high precision deformation, utility location, hydrographic, drainage, mineral retracement, and ground control surveys; monitoring projects for structural movement; surveys under hazardous environmental conditions; blue booking; and expert witness. Further, it offers geospatial services, including LiDAR, hyperspectral, photogrammetry, multi-sensor data fusion, surveying, satellite imagery, MARS software, and application development. It serves energy, national security, nuclear, life sciences, infrastructure, water resources, and geospatial markets worldwide. The company was founded in 1955 and is headquartered in Greenwood Village, Colorado with additional offices in the United States, Europe, Mexico, and Canada.</v>
      </c>
      <c r="F424" s="1">
        <f>SUMIFS('Input - target event report'!H:H,'Input - target event report'!B:B,B424,'Input - target event report'!D:D, "Private Investment")</f>
        <v>0</v>
      </c>
      <c r="G424" s="6" t="str">
        <f>IF(I424&lt;2, "N/A", (_xlfn.MAXIFS('Input - target event report'!E:E,'Input - target event report'!B:B,B:B,'Input - target event report'!D:D,"Private Investment")-_xlfn.MINIFS('Input - target event report'!E:E,'Input - target event report'!B:B,B:B,'Input - target event report'!D:D,"Private Investment"))/(I424-1))</f>
        <v>N/A</v>
      </c>
      <c r="H424" s="5" t="str">
        <f ca="1">IF(_xlfn.MAXIFS('Input - target event report'!E:E,'Input - target event report'!B:B,B:B,'Input - target event report'!D:D,"Private Investment") = 0, "N/A", TODAY() - _xlfn.MAXIFS('Input - target event report'!E:E,'Input - target event report'!B:B,B:B,'Input - target event report'!D:D,"Private Investment"))</f>
        <v>N/A</v>
      </c>
      <c r="I424" s="6">
        <f>COUNTIFS('Input - target event report'!B:B,B424,'Input - target event report'!D:D, "Private Investment")</f>
        <v>0</v>
      </c>
      <c r="J424">
        <f>INDEX('Input - companies list'!$1:$10000,MATCH(B424,'Input - companies list'!B:B,0),MATCH("Flow",'Input - companies list'!$1:$1,0 ))</f>
        <v>1.38898113512706E-3</v>
      </c>
      <c r="K424">
        <f>INDEX('Input - companies list'!$1:$10000,MATCH(B424,'Input - companies list'!B:B,0),MATCH("Inter-Cluster Connectivity",'Input - companies list'!$1:$1,0 ))</f>
        <v>0.57142857142857095</v>
      </c>
      <c r="L424" s="11">
        <f t="shared" si="49"/>
        <v>0</v>
      </c>
      <c r="M424" s="11">
        <f t="shared" si="50"/>
        <v>0</v>
      </c>
      <c r="N424" s="11">
        <f t="shared" ca="1" si="51"/>
        <v>0</v>
      </c>
      <c r="O424" s="11">
        <f t="shared" si="52"/>
        <v>0</v>
      </c>
      <c r="P424" s="11">
        <f t="shared" si="53"/>
        <v>0.53299999999999992</v>
      </c>
      <c r="Q424" s="11">
        <f t="shared" si="54"/>
        <v>0.98599999999999999</v>
      </c>
      <c r="R424" s="11">
        <f t="shared" ca="1" si="55"/>
        <v>0.15190000000000001</v>
      </c>
    </row>
    <row r="425" spans="1:18" x14ac:dyDescent="0.2">
      <c r="A425" s="14">
        <f t="shared" ca="1" si="48"/>
        <v>160</v>
      </c>
      <c r="B425" t="s">
        <v>3206</v>
      </c>
      <c r="C425" t="str">
        <f>VLOOKUP(B425,'Input - companies list'!B:L,2,FALSE)</f>
        <v>Harmon's Machine Works, Inc.</v>
      </c>
      <c r="D425" t="str">
        <f>VLOOKUP(B425,'Input - companies list'!B:L,11,FALSE)</f>
        <v>Machining &amp; tooling</v>
      </c>
      <c r="E425" t="str">
        <f>VLOOKUP(B425,'Input - companies list'!B:E,4,FALSE)</f>
        <v>As of August 4, 2005, Harmon's Machine Works, Inc. was acquired by Flotek Industries, Inc. Harmon's Machine Works, Inc. manufactures drill string products for the oil and gas, water well, blast hole mining, exploration, and raise bore drilling industries. The company offers roller reamers, blast hole drill pipe, welded blade stabilizers, roller stabilizers, adapter subs, bit subs, roller deck bushings, lifting bails, raise drill steel, raise drill rib stabilizers, crossover subs, square or tri-collars, saver subs, roller bit stabilizers, and drive chucks. It also provides heat treating, inspection, repair, precision machining, welding, and grinding services. Harmon's Machine Works, Inc. was founded in 1978 and is based in Odessa, Texas.</v>
      </c>
      <c r="F425" s="1">
        <f>SUMIFS('Input - target event report'!H:H,'Input - target event report'!B:B,B425,'Input - target event report'!D:D, "Private Investment")</f>
        <v>0</v>
      </c>
      <c r="G425" s="6" t="str">
        <f>IF(I425&lt;2, "N/A", (_xlfn.MAXIFS('Input - target event report'!E:E,'Input - target event report'!B:B,B:B,'Input - target event report'!D:D,"Private Investment")-_xlfn.MINIFS('Input - target event report'!E:E,'Input - target event report'!B:B,B:B,'Input - target event report'!D:D,"Private Investment"))/(I425-1))</f>
        <v>N/A</v>
      </c>
      <c r="H425" s="5" t="str">
        <f ca="1">IF(_xlfn.MAXIFS('Input - target event report'!E:E,'Input - target event report'!B:B,B:B,'Input - target event report'!D:D,"Private Investment") = 0, "N/A", TODAY() - _xlfn.MAXIFS('Input - target event report'!E:E,'Input - target event report'!B:B,B:B,'Input - target event report'!D:D,"Private Investment"))</f>
        <v>N/A</v>
      </c>
      <c r="I425" s="6">
        <f>COUNTIFS('Input - target event report'!B:B,B425,'Input - target event report'!D:D, "Private Investment")</f>
        <v>0</v>
      </c>
      <c r="J425">
        <f>INDEX('Input - companies list'!$1:$10000,MATCH(B425,'Input - companies list'!B:B,0),MATCH("Flow",'Input - companies list'!$1:$1,0 ))</f>
        <v>1.22272666446309E-3</v>
      </c>
      <c r="K425">
        <f>INDEX('Input - companies list'!$1:$10000,MATCH(B425,'Input - companies list'!B:B,0),MATCH("Inter-Cluster Connectivity",'Input - companies list'!$1:$1,0 ))</f>
        <v>0.33333333333333298</v>
      </c>
      <c r="L425" s="11">
        <f t="shared" si="49"/>
        <v>0</v>
      </c>
      <c r="M425" s="11">
        <f t="shared" si="50"/>
        <v>0</v>
      </c>
      <c r="N425" s="11">
        <f t="shared" ca="1" si="51"/>
        <v>0</v>
      </c>
      <c r="O425" s="11">
        <f t="shared" si="52"/>
        <v>0</v>
      </c>
      <c r="P425" s="11">
        <f t="shared" si="53"/>
        <v>0.67399999999999993</v>
      </c>
      <c r="Q425" s="11">
        <f t="shared" si="54"/>
        <v>0.84499999999999997</v>
      </c>
      <c r="R425" s="11">
        <f t="shared" ca="1" si="55"/>
        <v>0.15190000000000001</v>
      </c>
    </row>
    <row r="426" spans="1:18" x14ac:dyDescent="0.2">
      <c r="A426" s="14">
        <f t="shared" ca="1" si="48"/>
        <v>160</v>
      </c>
      <c r="B426" t="s">
        <v>4523</v>
      </c>
      <c r="C426" t="str">
        <f>VLOOKUP(B426,'Input - companies list'!B:L,2,FALSE)</f>
        <v>Prairie Machine &amp; Parts MFG. Partnership</v>
      </c>
      <c r="D426" t="str">
        <f>VLOOKUP(B426,'Input - companies list'!B:L,11,FALSE)</f>
        <v>Advanced Materials &amp; Coatings</v>
      </c>
      <c r="E426" t="str">
        <f>VLOOKUP(B426,'Input - companies list'!B:E,4,FALSE)</f>
        <v>Prairie Machine &amp; Parts MFG. Partnership manufactures heavy industrial machinery and machine components. The company offers mining equipment, such as twin borer mining machines, continuous haulage systems, belt storage magazines, belt fitters, cutter heads, liquid cooled furnace roofs and exhaust elbows, compressor housings, fork lifts, bolters, bore miners, dredges, compactor rolls, bottom bars, lifting tongs, expandable reamers, pipes, and winch drums. It offers its products for producers of potash, uranium, steel, and pulp and paper; and electrical generation industries. The company was founded in 1977 and is based in Saskatoon, Canada.</v>
      </c>
      <c r="F426" s="1">
        <f>SUMIFS('Input - target event report'!H:H,'Input - target event report'!B:B,B426,'Input - target event report'!D:D, "Private Investment")</f>
        <v>0</v>
      </c>
      <c r="G426" s="6" t="str">
        <f>IF(I426&lt;2, "N/A", (_xlfn.MAXIFS('Input - target event report'!E:E,'Input - target event report'!B:B,B:B,'Input - target event report'!D:D,"Private Investment")-_xlfn.MINIFS('Input - target event report'!E:E,'Input - target event report'!B:B,B:B,'Input - target event report'!D:D,"Private Investment"))/(I426-1))</f>
        <v>N/A</v>
      </c>
      <c r="H426" s="5" t="str">
        <f ca="1">IF(_xlfn.MAXIFS('Input - target event report'!E:E,'Input - target event report'!B:B,B:B,'Input - target event report'!D:D,"Private Investment") = 0, "N/A", TODAY() - _xlfn.MAXIFS('Input - target event report'!E:E,'Input - target event report'!B:B,B:B,'Input - target event report'!D:D,"Private Investment"))</f>
        <v>N/A</v>
      </c>
      <c r="I426" s="6">
        <f>COUNTIFS('Input - target event report'!B:B,B426,'Input - target event report'!D:D, "Private Investment")</f>
        <v>0</v>
      </c>
      <c r="J426">
        <f>INDEX('Input - companies list'!$1:$10000,MATCH(B426,'Input - companies list'!B:B,0),MATCH("Flow",'Input - companies list'!$1:$1,0 ))</f>
        <v>1.01597819714707E-3</v>
      </c>
      <c r="K426">
        <f>INDEX('Input - companies list'!$1:$10000,MATCH(B426,'Input - companies list'!B:B,0),MATCH("Inter-Cluster Connectivity",'Input - companies list'!$1:$1,0 ))</f>
        <v>0.19999999999999901</v>
      </c>
      <c r="L426" s="11">
        <f t="shared" si="49"/>
        <v>0</v>
      </c>
      <c r="M426" s="11">
        <f t="shared" si="50"/>
        <v>0</v>
      </c>
      <c r="N426" s="11">
        <f t="shared" ca="1" si="51"/>
        <v>0</v>
      </c>
      <c r="O426" s="11">
        <f t="shared" si="52"/>
        <v>0</v>
      </c>
      <c r="P426" s="11">
        <f t="shared" si="53"/>
        <v>0.75800000000000001</v>
      </c>
      <c r="Q426" s="11">
        <f t="shared" si="54"/>
        <v>0.76100000000000001</v>
      </c>
      <c r="R426" s="11">
        <f t="shared" ca="1" si="55"/>
        <v>0.15190000000000001</v>
      </c>
    </row>
    <row r="427" spans="1:18" x14ac:dyDescent="0.2">
      <c r="A427" s="14">
        <f t="shared" ca="1" si="48"/>
        <v>159</v>
      </c>
      <c r="B427" t="s">
        <v>3461</v>
      </c>
      <c r="C427" t="str">
        <f>VLOOKUP(B427,'Input - companies list'!B:L,2,FALSE)</f>
        <v>Kittiwake Developments Ltd.</v>
      </c>
      <c r="D427" t="str">
        <f>VLOOKUP(B427,'Input - companies list'!B:L,11,FALSE)</f>
        <v>Mining Ops &amp; Analytics</v>
      </c>
      <c r="E427" t="str">
        <f>VLOOKUP(B427,'Input - companies list'!B:E,4,FALSE)</f>
        <v>Kittiwake Developments Ltd. manufactures online and on-site solutions for condition monitoring of production critical plant and machinery. It offers used oil sampling and analysis solutions, such as sensors, used oil analysis (UOA) kits, and on-site UOA labs; and bunker fuel testing solutions, such as on-site fuel labs, and bunker sample and drip samplers. The company also provides wear debris analysis solutions, including online sensors and on-site ferrography labs; gas emission solutions; and AE and vibration products. In addition, it offers sampling programs and global logistics; marine water and sewage effluent test kits; specialist products, such as chemical cleaning tanks, gas and valve leakage solutions, cloud point detectors, pot meters, solar power thermal fluids, and structural monitoring solutions; diesel performance analyzers; and laboratory marine oil test/analysis services. The company serves customers in the United States, India, Malaysia, and Germany. It sells its products through a network of dealers. Kittiwake Developments Ltd. was founded in 1993 and is based in Littlehampton, United Kingdom. As of July 16, 2012, Kittiwake Developments Ltd. operates as a subsidiary of Parker-Hannifin Corporation.</v>
      </c>
      <c r="F427" s="1">
        <f>SUMIFS('Input - target event report'!H:H,'Input - target event report'!B:B,B427,'Input - target event report'!D:D, "Private Investment")</f>
        <v>0</v>
      </c>
      <c r="G427" s="6" t="str">
        <f>IF(I427&lt;2, "N/A", (_xlfn.MAXIFS('Input - target event report'!E:E,'Input - target event report'!B:B,B:B,'Input - target event report'!D:D,"Private Investment")-_xlfn.MINIFS('Input - target event report'!E:E,'Input - target event report'!B:B,B:B,'Input - target event report'!D:D,"Private Investment"))/(I427-1))</f>
        <v>N/A</v>
      </c>
      <c r="H427" s="5" t="str">
        <f ca="1">IF(_xlfn.MAXIFS('Input - target event report'!E:E,'Input - target event report'!B:B,B:B,'Input - target event report'!D:D,"Private Investment") = 0, "N/A", TODAY() - _xlfn.MAXIFS('Input - target event report'!E:E,'Input - target event report'!B:B,B:B,'Input - target event report'!D:D,"Private Investment"))</f>
        <v>N/A</v>
      </c>
      <c r="I427" s="6">
        <f>COUNTIFS('Input - target event report'!B:B,B427,'Input - target event report'!D:D, "Private Investment")</f>
        <v>0</v>
      </c>
      <c r="J427">
        <f>INDEX('Input - companies list'!$1:$10000,MATCH(B427,'Input - companies list'!B:B,0),MATCH("Flow",'Input - companies list'!$1:$1,0 ))</f>
        <v>1.2103348142025101E-3</v>
      </c>
      <c r="K427">
        <f>INDEX('Input - companies list'!$1:$10000,MATCH(B427,'Input - companies list'!B:B,0),MATCH("Inter-Cluster Connectivity",'Input - companies list'!$1:$1,0 ))</f>
        <v>0.33333333333333298</v>
      </c>
      <c r="L427" s="11">
        <f t="shared" si="49"/>
        <v>0</v>
      </c>
      <c r="M427" s="11">
        <f t="shared" si="50"/>
        <v>0</v>
      </c>
      <c r="N427" s="11">
        <f t="shared" ca="1" si="51"/>
        <v>0</v>
      </c>
      <c r="O427" s="11">
        <f t="shared" si="52"/>
        <v>0</v>
      </c>
      <c r="P427" s="11">
        <f t="shared" si="53"/>
        <v>0.68300000000000005</v>
      </c>
      <c r="Q427" s="11">
        <f t="shared" si="54"/>
        <v>0.84499999999999997</v>
      </c>
      <c r="R427" s="11">
        <f t="shared" ca="1" si="55"/>
        <v>0.15280000000000002</v>
      </c>
    </row>
    <row r="428" spans="1:18" x14ac:dyDescent="0.2">
      <c r="A428" s="14">
        <f t="shared" ca="1" si="48"/>
        <v>158</v>
      </c>
      <c r="B428" t="s">
        <v>3629</v>
      </c>
      <c r="C428" t="str">
        <f>VLOOKUP(B428,'Input - companies list'!B:L,2,FALSE)</f>
        <v>Remote Control Technologies Pty. Ltd.</v>
      </c>
      <c r="D428" t="str">
        <f>VLOOKUP(B428,'Input - companies list'!B:L,11,FALSE)</f>
        <v>Smart Grid, Fiber Networks</v>
      </c>
      <c r="E428" t="str">
        <f>VLOOKUP(B428,'Input - companies list'!B:E,4,FALSE)</f>
        <v>Remote Control Technologies Pty. Ltd. engages in the manufacture and installation of control and automation, information and protection systems, and other safety and productivity equipment. The company offers smart guidance, teleremote, and remote control automation solutions for the mining industry; line of sight systems; underground and surface communications systems; and safeguards for operator, machine, and work area needs. It also provides positioners/commanders, machine logging systems, and payload management systems; engine protection components, fatigue/fire warning alarms, fuel cap isolation systems, idle/shutdown systems, level sensors, lubrication controls, protection systems, service monitors, and speed limiters; and specialized parts, such as gauges, plugs, hydraulics, switches, and alarm and rear vision camera systems. In addition, the company offers installation, commissioning, repairs, maintenance, and skills training services. It serves clients in mining, industrial, agricultural, and civil sectors worldwide. The company was founded in 1972 and is based in Kewdale, Australia.</v>
      </c>
      <c r="F428" s="1">
        <f>SUMIFS('Input - target event report'!H:H,'Input - target event report'!B:B,B428,'Input - target event report'!D:D, "Private Investment")</f>
        <v>0</v>
      </c>
      <c r="G428" s="6" t="str">
        <f>IF(I428&lt;2, "N/A", (_xlfn.MAXIFS('Input - target event report'!E:E,'Input - target event report'!B:B,B:B,'Input - target event report'!D:D,"Private Investment")-_xlfn.MINIFS('Input - target event report'!E:E,'Input - target event report'!B:B,B:B,'Input - target event report'!D:D,"Private Investment"))/(I428-1))</f>
        <v>N/A</v>
      </c>
      <c r="H428" s="5" t="str">
        <f ca="1">IF(_xlfn.MAXIFS('Input - target event report'!E:E,'Input - target event report'!B:B,B:B,'Input - target event report'!D:D,"Private Investment") = 0, "N/A", TODAY() - _xlfn.MAXIFS('Input - target event report'!E:E,'Input - target event report'!B:B,B:B,'Input - target event report'!D:D,"Private Investment"))</f>
        <v>N/A</v>
      </c>
      <c r="I428" s="6">
        <f>COUNTIFS('Input - target event report'!B:B,B428,'Input - target event report'!D:D, "Private Investment")</f>
        <v>0</v>
      </c>
      <c r="J428">
        <f>INDEX('Input - companies list'!$1:$10000,MATCH(B428,'Input - companies list'!B:B,0),MATCH("Flow",'Input - companies list'!$1:$1,0 ))</f>
        <v>9.9101344436885791E-4</v>
      </c>
      <c r="K428">
        <f>INDEX('Input - companies list'!$1:$10000,MATCH(B428,'Input - companies list'!B:B,0),MATCH("Inter-Cluster Connectivity",'Input - companies list'!$1:$1,0 ))</f>
        <v>0.19999999999999901</v>
      </c>
      <c r="L428" s="11">
        <f t="shared" si="49"/>
        <v>0</v>
      </c>
      <c r="M428" s="11">
        <f t="shared" si="50"/>
        <v>0</v>
      </c>
      <c r="N428" s="11">
        <f t="shared" ca="1" si="51"/>
        <v>0</v>
      </c>
      <c r="O428" s="11">
        <f t="shared" si="52"/>
        <v>0</v>
      </c>
      <c r="P428" s="11">
        <f t="shared" si="53"/>
        <v>0.77200000000000002</v>
      </c>
      <c r="Q428" s="11">
        <f t="shared" si="54"/>
        <v>0.76100000000000001</v>
      </c>
      <c r="R428" s="11">
        <f t="shared" ca="1" si="55"/>
        <v>0.15329999999999999</v>
      </c>
    </row>
    <row r="429" spans="1:18" x14ac:dyDescent="0.2">
      <c r="A429" s="14">
        <f t="shared" ca="1" si="48"/>
        <v>157</v>
      </c>
      <c r="B429" t="s">
        <v>1465</v>
      </c>
      <c r="C429" t="str">
        <f>VLOOKUP(B429,'Input - companies list'!B:L,2,FALSE)</f>
        <v>S.C. Rosar S.A.</v>
      </c>
      <c r="D429" t="str">
        <f>VLOOKUP(B429,'Input - companies list'!B:L,11,FALSE)</f>
        <v xml:space="preserve">Bearing, Gears, Componentry </v>
      </c>
      <c r="E429" t="str">
        <f>VLOOKUP(B429,'Input - companies list'!B:E,4,FALSE)</f>
        <v>S.C. Rosar S.A. manufactures and sells cutting tools in Romania. The company offers lathe tools, such as steel tool bits, tools for turning bars, and end mill heads cutters, as well as cutting-off, blade cutting-off, straight rough-cutting, rough-cutting offset, straight finishing, side, face, slot, internal, and internal corner rounding tools. It also provides gear cutting tools, including monoblock hobbing cutters, hobbing cutters, gear and fly cutters, tapered gear planing tools, tapered gear tools, and rack shaped and shaving cutters. In addition, the company offers milling cutters comprising slotting milling and end mill cutters, slotting backed off cutters, staggered teeth side and face milling cutters, concave and angular milling cutters, double angle and convex milling cutters, double equal angle milling cutters, cylindrical cutters, shell end mills, and slotting cutters. Further, it provides mining tools, including rotary percussion drilling couplings, radial and tangential mining tools, detachable bits for rotary percussion drilling and rotary drilling, and step enlarger diggers. Additionally, the company offers taps, such as machine and hand short taps, long shank machine taps, nut taps, machine and hand taps, and taps for taper metric thread and inch taper thread; spare parts for railways and carriages; and engine mount and crankshafts reconditioning, and mechanical processing tools. The company exports various metal processed items to Germany, Italy, Sweden, etc. S.C. Rosar S.A. is based in Radauti, Romania. S.C. Rosar S.A. is a subsidiary of SC Profil Exim SRL.</v>
      </c>
      <c r="F429" s="1">
        <f>SUMIFS('Input - target event report'!H:H,'Input - target event report'!B:B,B429,'Input - target event report'!D:D, "Private Investment")</f>
        <v>0</v>
      </c>
      <c r="G429" s="6" t="str">
        <f>IF(I429&lt;2, "N/A", (_xlfn.MAXIFS('Input - target event report'!E:E,'Input - target event report'!B:B,B:B,'Input - target event report'!D:D,"Private Investment")-_xlfn.MINIFS('Input - target event report'!E:E,'Input - target event report'!B:B,B:B,'Input - target event report'!D:D,"Private Investment"))/(I429-1))</f>
        <v>N/A</v>
      </c>
      <c r="H429" s="5" t="str">
        <f ca="1">IF(_xlfn.MAXIFS('Input - target event report'!E:E,'Input - target event report'!B:B,B:B,'Input - target event report'!D:D,"Private Investment") = 0, "N/A", TODAY() - _xlfn.MAXIFS('Input - target event report'!E:E,'Input - target event report'!B:B,B:B,'Input - target event report'!D:D,"Private Investment"))</f>
        <v>N/A</v>
      </c>
      <c r="I429" s="6">
        <f>COUNTIFS('Input - target event report'!B:B,B429,'Input - target event report'!D:D, "Private Investment")</f>
        <v>0</v>
      </c>
      <c r="J429">
        <f>INDEX('Input - companies list'!$1:$10000,MATCH(B429,'Input - companies list'!B:B,0),MATCH("Flow",'Input - companies list'!$1:$1,0 ))</f>
        <v>1.19896466909369E-3</v>
      </c>
      <c r="K429">
        <f>INDEX('Input - companies list'!$1:$10000,MATCH(B429,'Input - companies list'!B:B,0),MATCH("Inter-Cluster Connectivity",'Input - companies list'!$1:$1,0 ))</f>
        <v>0.33333333333333298</v>
      </c>
      <c r="L429" s="11">
        <f t="shared" si="49"/>
        <v>0</v>
      </c>
      <c r="M429" s="11">
        <f t="shared" si="50"/>
        <v>0</v>
      </c>
      <c r="N429" s="11">
        <f t="shared" ca="1" si="51"/>
        <v>0</v>
      </c>
      <c r="O429" s="11">
        <f t="shared" si="52"/>
        <v>0</v>
      </c>
      <c r="P429" s="11">
        <f t="shared" si="53"/>
        <v>0.69</v>
      </c>
      <c r="Q429" s="11">
        <f t="shared" si="54"/>
        <v>0.84499999999999997</v>
      </c>
      <c r="R429" s="11">
        <f t="shared" ca="1" si="55"/>
        <v>0.1535</v>
      </c>
    </row>
    <row r="430" spans="1:18" x14ac:dyDescent="0.2">
      <c r="A430" s="14">
        <f t="shared" ca="1" si="48"/>
        <v>156</v>
      </c>
      <c r="B430" s="2" t="s">
        <v>4119</v>
      </c>
      <c r="C430" t="str">
        <f>VLOOKUP(B430,'Input - companies list'!B:L,2,FALSE)</f>
        <v>Zhejiang Machinery &amp; Equipment Import &amp; Export Co., Ltd.</v>
      </c>
      <c r="D430" t="str">
        <f>VLOOKUP(B430,'Input - companies list'!B:L,11,FALSE)</f>
        <v xml:space="preserve">Bearing, Gears, Componentry </v>
      </c>
      <c r="E430" t="str">
        <f>VLOOKUP(B430,'Input - companies list'!B:E,4,FALSE)</f>
        <v>Zhejiang Machinery &amp; Equipment Import &amp; Export Co.,Ltd. Was Established In Zhejiang. It Was Registered As A Joint-Stock. Main Products Include: Major Exports Are As Follows: Heavy-Duty &amp; Mining Machinery, General-Purpose Machinery, Machine Tools &amp; Tools, Automobiles And Spare Parts, Bearings &amp; Components, Textile Machinery, Instruments &amp; Meters, Electrical Products, Electronic Products, Household Electric Appliances, Farm Machinery, Complete Plants, Patent &amp; Know-How. Major Imports: Heavy-Duty Machinery; Light Industry Machinery; Textile Machinery; Electronic Industry Equipment; Machine Tools For Processing; Transportation Facilities; Raw Materials &amp; Accessories; Technology Import/Transfer; License Trade. Direct Import And Wholesale, Futures, Domestic Trade, Other ComprehensIVe Trade. It Also ActIVely Undertakes Processing With Supplied Materials Or According To Supplied Samples/Illustrations, Coproduction, Joint Venture, Leasing, Bid-Tendering, Compensation Trade, Engineering Contracting And Labor Service Export. Complementary To Its Primary Business Lines, The Corp. Handles Light Industrial &amp; Textile Products, Chemical Products, NatIVe P. It Uses The Following Brand: Mats</v>
      </c>
      <c r="F430" s="1">
        <f>SUMIFS('Input - target event report'!H:H,'Input - target event report'!B:B,B430,'Input - target event report'!D:D, "Private Investment")</f>
        <v>0</v>
      </c>
      <c r="G430" s="6" t="str">
        <f>IF(I430&lt;2, "N/A", (_xlfn.MAXIFS('Input - target event report'!E:E,'Input - target event report'!B:B,B:B,'Input - target event report'!D:D,"Private Investment")-_xlfn.MINIFS('Input - target event report'!E:E,'Input - target event report'!B:B,B:B,'Input - target event report'!D:D,"Private Investment"))/(I430-1))</f>
        <v>N/A</v>
      </c>
      <c r="H430" s="5" t="str">
        <f ca="1">IF(_xlfn.MAXIFS('Input - target event report'!E:E,'Input - target event report'!B:B,B:B,'Input - target event report'!D:D,"Private Investment") = 0, "N/A", TODAY() - _xlfn.MAXIFS('Input - target event report'!E:E,'Input - target event report'!B:B,B:B,'Input - target event report'!D:D,"Private Investment"))</f>
        <v>N/A</v>
      </c>
      <c r="I430" s="6">
        <f>COUNTIFS('Input - target event report'!B:B,B430,'Input - target event report'!D:D, "Private Investment")</f>
        <v>0</v>
      </c>
      <c r="J430">
        <f>INDEX('Input - companies list'!$1:$10000,MATCH(B430,'Input - companies list'!B:B,0),MATCH("Flow",'Input - companies list'!$1:$1,0 ))</f>
        <v>9.8197230871421804E-4</v>
      </c>
      <c r="K430">
        <f>INDEX('Input - companies list'!$1:$10000,MATCH(B430,'Input - companies list'!B:B,0),MATCH("Inter-Cluster Connectivity",'Input - companies list'!$1:$1,0 ))</f>
        <v>0.19999999999999901</v>
      </c>
      <c r="L430" s="11">
        <f t="shared" si="49"/>
        <v>0</v>
      </c>
      <c r="M430" s="11">
        <f t="shared" si="50"/>
        <v>0</v>
      </c>
      <c r="N430" s="11">
        <f t="shared" ca="1" si="51"/>
        <v>0</v>
      </c>
      <c r="O430" s="11">
        <f t="shared" si="52"/>
        <v>0</v>
      </c>
      <c r="P430" s="11">
        <f t="shared" si="53"/>
        <v>0.77900000000000003</v>
      </c>
      <c r="Q430" s="11">
        <f t="shared" si="54"/>
        <v>0.76100000000000001</v>
      </c>
      <c r="R430" s="11">
        <f t="shared" ca="1" si="55"/>
        <v>0.15400000000000003</v>
      </c>
    </row>
    <row r="431" spans="1:18" x14ac:dyDescent="0.2">
      <c r="A431" s="14">
        <f t="shared" ca="1" si="48"/>
        <v>155</v>
      </c>
      <c r="B431" t="s">
        <v>2237</v>
      </c>
      <c r="C431" t="str">
        <f>VLOOKUP(B431,'Input - companies list'!B:L,2,FALSE)</f>
        <v>Kamensky Machine-Building Plant Open Joint-Stock Company</v>
      </c>
      <c r="D431" t="str">
        <f>VLOOKUP(B431,'Input - companies list'!B:L,11,FALSE)</f>
        <v>Advanced Materials &amp; Coatings</v>
      </c>
      <c r="E431" t="str">
        <f>VLOOKUP(B431,'Input - companies list'!B:E,4,FALSE)</f>
        <v>Kamensky Machine-Building Plant Open Joint-Stock Company manufactures mining and agriculture equipments. The company was founded in 1955 and is based in Kamensk-Shakhtinskiy, the Russian Federation. Kamensky Machine-Building Plant Open Joint-Stock Company operates as a subsidiary of Ukrainian Machine Building Holding Limited.</v>
      </c>
      <c r="F431" s="1">
        <f>SUMIFS('Input - target event report'!H:H,'Input - target event report'!B:B,B431,'Input - target event report'!D:D, "Private Investment")</f>
        <v>0</v>
      </c>
      <c r="G431" s="6" t="str">
        <f>IF(I431&lt;2, "N/A", (_xlfn.MAXIFS('Input - target event report'!E:E,'Input - target event report'!B:B,B:B,'Input - target event report'!D:D,"Private Investment")-_xlfn.MINIFS('Input - target event report'!E:E,'Input - target event report'!B:B,B:B,'Input - target event report'!D:D,"Private Investment"))/(I431-1))</f>
        <v>N/A</v>
      </c>
      <c r="H431" s="5" t="str">
        <f ca="1">IF(_xlfn.MAXIFS('Input - target event report'!E:E,'Input - target event report'!B:B,B:B,'Input - target event report'!D:D,"Private Investment") = 0, "N/A", TODAY() - _xlfn.MAXIFS('Input - target event report'!E:E,'Input - target event report'!B:B,B:B,'Input - target event report'!D:D,"Private Investment"))</f>
        <v>N/A</v>
      </c>
      <c r="I431" s="6">
        <f>COUNTIFS('Input - target event report'!B:B,B431,'Input - target event report'!D:D, "Private Investment")</f>
        <v>0</v>
      </c>
      <c r="J431">
        <f>INDEX('Input - companies list'!$1:$10000,MATCH(B431,'Input - companies list'!B:B,0),MATCH("Flow",'Input - companies list'!$1:$1,0 ))</f>
        <v>1.1887241152363E-3</v>
      </c>
      <c r="K431">
        <f>INDEX('Input - companies list'!$1:$10000,MATCH(B431,'Input - companies list'!B:B,0),MATCH("Inter-Cluster Connectivity",'Input - companies list'!$1:$1,0 ))</f>
        <v>0.33333333333333298</v>
      </c>
      <c r="L431" s="11">
        <f t="shared" si="49"/>
        <v>0</v>
      </c>
      <c r="M431" s="11">
        <f t="shared" si="50"/>
        <v>0</v>
      </c>
      <c r="N431" s="11">
        <f t="shared" ca="1" si="51"/>
        <v>0</v>
      </c>
      <c r="O431" s="11">
        <f t="shared" si="52"/>
        <v>0</v>
      </c>
      <c r="P431" s="11">
        <f t="shared" si="53"/>
        <v>0.69799999999999995</v>
      </c>
      <c r="Q431" s="11">
        <f t="shared" si="54"/>
        <v>0.84499999999999997</v>
      </c>
      <c r="R431" s="11">
        <f t="shared" ca="1" si="55"/>
        <v>0.15429999999999999</v>
      </c>
    </row>
    <row r="432" spans="1:18" x14ac:dyDescent="0.2">
      <c r="A432" s="14">
        <f t="shared" ca="1" si="48"/>
        <v>154</v>
      </c>
      <c r="B432" t="s">
        <v>4693</v>
      </c>
      <c r="C432" t="str">
        <f>VLOOKUP(B432,'Input - companies list'!B:L,2,FALSE)</f>
        <v>Transformer Engineering, LLC</v>
      </c>
      <c r="D432" t="str">
        <f>VLOOKUP(B432,'Input - companies list'!B:L,11,FALSE)</f>
        <v xml:space="preserve">Bearing, Gears, Componentry </v>
      </c>
      <c r="E432" t="str">
        <f>VLOOKUP(B432,'Input - companies list'!B:E,4,FALSE)</f>
        <v>Transformer Engineering, LLC develops, manufactures, and markets customized electromagnetic components for customers in North America and internationally. The company offers clean power products, control transformers, power transformers, inductors, line reactors, machine tool transformers, and other products. It serves industrial and commercial OEM markets for wind energy, solar power, variable speed drive, uninterruptible power supply, mass transportation, machine tool, medical equipment, airport lighting, telecommunications, mining, and process control/instrumentation applications. The company was founded in 1937 and is based in Cleveland, Ohio. Transformer Engineering, LLC operates as a subsidiary of Transformer Holding LLC.</v>
      </c>
      <c r="F432" s="1">
        <f>SUMIFS('Input - target event report'!H:H,'Input - target event report'!B:B,B432,'Input - target event report'!D:D, "Private Investment")</f>
        <v>0</v>
      </c>
      <c r="G432" s="6" t="str">
        <f>IF(I432&lt;2, "N/A", (_xlfn.MAXIFS('Input - target event report'!E:E,'Input - target event report'!B:B,B:B,'Input - target event report'!D:D,"Private Investment")-_xlfn.MINIFS('Input - target event report'!E:E,'Input - target event report'!B:B,B:B,'Input - target event report'!D:D,"Private Investment"))/(I432-1))</f>
        <v>N/A</v>
      </c>
      <c r="H432" s="5" t="str">
        <f ca="1">IF(_xlfn.MAXIFS('Input - target event report'!E:E,'Input - target event report'!B:B,B:B,'Input - target event report'!D:D,"Private Investment") = 0, "N/A", TODAY() - _xlfn.MAXIFS('Input - target event report'!E:E,'Input - target event report'!B:B,B:B,'Input - target event report'!D:D,"Private Investment"))</f>
        <v>N/A</v>
      </c>
      <c r="I432" s="6">
        <f>COUNTIFS('Input - target event report'!B:B,B432,'Input - target event report'!D:D, "Private Investment")</f>
        <v>0</v>
      </c>
      <c r="J432">
        <f>INDEX('Input - companies list'!$1:$10000,MATCH(B432,'Input - companies list'!B:B,0),MATCH("Flow",'Input - companies list'!$1:$1,0 ))</f>
        <v>9.5460026591555195E-4</v>
      </c>
      <c r="K432">
        <f>INDEX('Input - companies list'!$1:$10000,MATCH(B432,'Input - companies list'!B:B,0),MATCH("Inter-Cluster Connectivity",'Input - companies list'!$1:$1,0 ))</f>
        <v>0.19999999999999901</v>
      </c>
      <c r="L432" s="11">
        <f t="shared" si="49"/>
        <v>0</v>
      </c>
      <c r="M432" s="11">
        <f t="shared" si="50"/>
        <v>0</v>
      </c>
      <c r="N432" s="11">
        <f t="shared" ca="1" si="51"/>
        <v>0</v>
      </c>
      <c r="O432" s="11">
        <f t="shared" si="52"/>
        <v>0</v>
      </c>
      <c r="P432" s="11">
        <f t="shared" si="53"/>
        <v>0.78600000000000003</v>
      </c>
      <c r="Q432" s="11">
        <f t="shared" si="54"/>
        <v>0.76100000000000001</v>
      </c>
      <c r="R432" s="11">
        <f t="shared" ca="1" si="55"/>
        <v>0.1547</v>
      </c>
    </row>
    <row r="433" spans="1:18" x14ac:dyDescent="0.2">
      <c r="A433" s="14">
        <f t="shared" ca="1" si="48"/>
        <v>153</v>
      </c>
      <c r="B433" t="s">
        <v>1553</v>
      </c>
      <c r="C433" t="str">
        <f>VLOOKUP(B433,'Input - companies list'!B:L,2,FALSE)</f>
        <v>SGS SA</v>
      </c>
      <c r="D433" t="str">
        <f>VLOOKUP(B433,'Input - companies list'!B:L,11,FALSE)</f>
        <v>Geological Surveying, Remote Sensing</v>
      </c>
      <c r="E433" t="str">
        <f>VLOOKUP(B433,'Input - companies list'!B:E,4,FALSE)</f>
        <v>SGS SA provides inspection, verification, testing, certification, and quality assurance services in Europe, Africa, the Middle East, the Americas, and the Asia Pacific. The company operates in nine segments: Agriculture, Food and Life; Minerals Services; Oil, Gas, &amp; Chemicals Services; Consumer and Retail Services; Certification and Business Enhancement; Industrial Services; Environment, Health and Safety Services; Transportation Services; and Governments and Institutions Services. It offers certification services that enable clients to demonstrate compliance of their products, processes, systems, or services with national and international regulations and standards; and inspection services to reduce risk, control quality and quantity, and meet relevant regulatory requirements in various regions and markets. The company also provides outsourcing services; product testing services; workforce training services; verification services; consultancy services; and data analytics services. It serves agriculture and food, automotive, chemical, construction, consumer goods and retail, energy, industrial manufacturing, life sciences, mining, and oil and gas industries, as well as public and transportation sectors. SGS SA was founded in 1878 and is headquartered in Geneva, Switzerland.</v>
      </c>
      <c r="F433" s="1">
        <f>SUMIFS('Input - target event report'!H:H,'Input - target event report'!B:B,B433,'Input - target event report'!D:D, "Private Investment")</f>
        <v>0</v>
      </c>
      <c r="G433" s="6" t="str">
        <f>IF(I433&lt;2, "N/A", (_xlfn.MAXIFS('Input - target event report'!E:E,'Input - target event report'!B:B,B:B,'Input - target event report'!D:D,"Private Investment")-_xlfn.MINIFS('Input - target event report'!E:E,'Input - target event report'!B:B,B:B,'Input - target event report'!D:D,"Private Investment"))/(I433-1))</f>
        <v>N/A</v>
      </c>
      <c r="H433" s="5" t="str">
        <f ca="1">IF(_xlfn.MAXIFS('Input - target event report'!E:E,'Input - target event report'!B:B,B:B,'Input - target event report'!D:D,"Private Investment") = 0, "N/A", TODAY() - _xlfn.MAXIFS('Input - target event report'!E:E,'Input - target event report'!B:B,B:B,'Input - target event report'!D:D,"Private Investment"))</f>
        <v>N/A</v>
      </c>
      <c r="I433" s="6">
        <f>COUNTIFS('Input - target event report'!B:B,B433,'Input - target event report'!D:D, "Private Investment")</f>
        <v>0</v>
      </c>
      <c r="J433">
        <f>INDEX('Input - companies list'!$1:$10000,MATCH(B433,'Input - companies list'!B:B,0),MATCH("Flow",'Input - companies list'!$1:$1,0 ))</f>
        <v>9.5116728080990901E-4</v>
      </c>
      <c r="K433">
        <f>INDEX('Input - companies list'!$1:$10000,MATCH(B433,'Input - companies list'!B:B,0),MATCH("Inter-Cluster Connectivity",'Input - companies list'!$1:$1,0 ))</f>
        <v>0.19999999999999901</v>
      </c>
      <c r="L433" s="11">
        <f t="shared" si="49"/>
        <v>0</v>
      </c>
      <c r="M433" s="11">
        <f t="shared" si="50"/>
        <v>0</v>
      </c>
      <c r="N433" s="11">
        <f t="shared" ca="1" si="51"/>
        <v>0</v>
      </c>
      <c r="O433" s="11">
        <f t="shared" si="52"/>
        <v>0</v>
      </c>
      <c r="P433" s="11">
        <f t="shared" si="53"/>
        <v>0.78700000000000003</v>
      </c>
      <c r="Q433" s="11">
        <f t="shared" si="54"/>
        <v>0.76100000000000001</v>
      </c>
      <c r="R433" s="11">
        <f t="shared" ca="1" si="55"/>
        <v>0.15479999999999999</v>
      </c>
    </row>
    <row r="434" spans="1:18" x14ac:dyDescent="0.2">
      <c r="A434" s="14">
        <f t="shared" ca="1" si="48"/>
        <v>152</v>
      </c>
      <c r="B434" t="s">
        <v>2282</v>
      </c>
      <c r="C434" t="str">
        <f>VLOOKUP(B434,'Input - companies list'!B:L,2,FALSE)</f>
        <v>PDTech Power Engineering AG</v>
      </c>
      <c r="D434" t="str">
        <f>VLOOKUP(B434,'Input - companies list'!B:L,11,FALSE)</f>
        <v>Advanced Materials &amp; Coatings</v>
      </c>
      <c r="E434" t="str">
        <f>VLOOKUP(B434,'Input - companies list'!B:E,4,FALSE)</f>
        <v>PDTech Power Engineering AG develops and manufactures high-voltage equipment condition monitoring products. It offers partial discharge trending systems that consist of an on-line monitoring unit and PD transducers to monitor motors and generators; optical vibration monitors for use in the electrical and magnetic field; modular multi-parameter generator monitors; machine winding protection products; mobile HV-testing system for rotating machines; DELTAMAXX 15, a system that digitally determines electrical machines, generators, motors, and components, as well as transformers, cables, and capacitors; and partial discharge signal couplers for various machines and voltage ratings. The company also provides on-site diagnostic testing, and on-line and offline testing and monitoring services; condition assessment services, as well as advice on preventive maintenance, repair, and cleaning techniques; remote diagnosis, monitoring, and consulting services; instruments and sensors for hazardous atmospheres; and expert support services. Its products are used in gas and oil, cement, steel, mining, refineries, and chemical plants, as well as in utilities and power plants, and by machine manufacturers in Europe, Asia, America, Africa, and Australia. The company was incorporated in 2000 and is based in Neuenhof, Switzerland. As of April 2008, PDTech Power Engineering AG operates as a subsidiary of Diagnostic Monitoring Systems Limited.</v>
      </c>
      <c r="F434" s="1">
        <f>SUMIFS('Input - target event report'!H:H,'Input - target event report'!B:B,B434,'Input - target event report'!D:D, "Private Investment")</f>
        <v>0</v>
      </c>
      <c r="G434" s="6" t="str">
        <f>IF(I434&lt;2, "N/A", (_xlfn.MAXIFS('Input - target event report'!E:E,'Input - target event report'!B:B,B:B,'Input - target event report'!D:D,"Private Investment")-_xlfn.MINIFS('Input - target event report'!E:E,'Input - target event report'!B:B,B:B,'Input - target event report'!D:D,"Private Investment"))/(I434-1))</f>
        <v>N/A</v>
      </c>
      <c r="H434" s="5" t="str">
        <f ca="1">IF(_xlfn.MAXIFS('Input - target event report'!E:E,'Input - target event report'!B:B,B:B,'Input - target event report'!D:D,"Private Investment") = 0, "N/A", TODAY() - _xlfn.MAXIFS('Input - target event report'!E:E,'Input - target event report'!B:B,B:B,'Input - target event report'!D:D,"Private Investment"))</f>
        <v>N/A</v>
      </c>
      <c r="I434" s="6">
        <f>COUNTIFS('Input - target event report'!B:B,B434,'Input - target event report'!D:D, "Private Investment")</f>
        <v>0</v>
      </c>
      <c r="J434">
        <f>INDEX('Input - companies list'!$1:$10000,MATCH(B434,'Input - companies list'!B:B,0),MATCH("Flow",'Input - companies list'!$1:$1,0 ))</f>
        <v>1.2340801556139399E-3</v>
      </c>
      <c r="K434">
        <f>INDEX('Input - companies list'!$1:$10000,MATCH(B434,'Input - companies list'!B:B,0),MATCH("Inter-Cluster Connectivity",'Input - companies list'!$1:$1,0 ))</f>
        <v>0.5</v>
      </c>
      <c r="L434" s="11">
        <f t="shared" si="49"/>
        <v>0</v>
      </c>
      <c r="M434" s="11">
        <f t="shared" si="50"/>
        <v>0</v>
      </c>
      <c r="N434" s="11">
        <f t="shared" ca="1" si="51"/>
        <v>0</v>
      </c>
      <c r="O434" s="11">
        <f t="shared" si="52"/>
        <v>0</v>
      </c>
      <c r="P434" s="11">
        <f t="shared" si="53"/>
        <v>0.65200000000000002</v>
      </c>
      <c r="Q434" s="11">
        <f t="shared" si="54"/>
        <v>0.92200000000000004</v>
      </c>
      <c r="R434" s="11">
        <f t="shared" ca="1" si="55"/>
        <v>0.15740000000000001</v>
      </c>
    </row>
    <row r="435" spans="1:18" x14ac:dyDescent="0.2">
      <c r="A435" s="14">
        <f t="shared" ca="1" si="48"/>
        <v>151</v>
      </c>
      <c r="B435" t="s">
        <v>4670</v>
      </c>
      <c r="C435" t="str">
        <f>VLOOKUP(B435,'Input - companies list'!B:L,2,FALSE)</f>
        <v>SGX Sensortech Limited</v>
      </c>
      <c r="D435" t="str">
        <f>VLOOKUP(B435,'Input - companies list'!B:L,11,FALSE)</f>
        <v>Smart Grid, Fiber Networks</v>
      </c>
      <c r="E435" t="str">
        <f>VLOOKUP(B435,'Input - companies list'!B:E,4,FALSE)</f>
        <v>SGX Sensortech Limited designs, develops, manufactures, and supplies sensor and detector devices for industrial and environmental safety, health and safety, and materials analysis applications worldwide. The company offers pellistor, infrared (IR), electrochemical, metal oxide semiconductor, and air quality gas sensors for mining, oil and gas, confined space entry, indoor air quality, industrial area protection, and leak detection applications; and gas sensor development and evaluation kits. It also provides X-ray detectors and pulse processing instrumentation, such as silicon drift detectors, Si(Li) detectors, X-ray pulse processors, EDS system upgrades, and Si(Li) detector repairs and upgrades for X-ray analysis and spectroscopic applications. In addition, the company offers metal-oxide sensors for environmental gas detection, including automotive air quality, interior air quality, metal oxide semiconductor, and outdoor air quality sensors, as well as IR source and modules. It serves OEM system manufacturers and end users in industries, pharmaceutical and energy companies, and scientific research institutions through distributors in South Korea, the United States, Canada, China, India, Japan, Italy, Switzerland, South Africa, the Netherlands, and the Russian Federation. The company was founded in 2012 and is based in High Wycombe, United Kingdom.</v>
      </c>
      <c r="F435" s="1">
        <f>SUMIFS('Input - target event report'!H:H,'Input - target event report'!B:B,B435,'Input - target event report'!D:D, "Private Investment")</f>
        <v>0</v>
      </c>
      <c r="G435" s="6" t="str">
        <f>IF(I435&lt;2, "N/A", (_xlfn.MAXIFS('Input - target event report'!E:E,'Input - target event report'!B:B,B:B,'Input - target event report'!D:D,"Private Investment")-_xlfn.MINIFS('Input - target event report'!E:E,'Input - target event report'!B:B,B:B,'Input - target event report'!D:D,"Private Investment"))/(I435-1))</f>
        <v>N/A</v>
      </c>
      <c r="H435" s="5" t="str">
        <f ca="1">IF(_xlfn.MAXIFS('Input - target event report'!E:E,'Input - target event report'!B:B,B:B,'Input - target event report'!D:D,"Private Investment") = 0, "N/A", TODAY() - _xlfn.MAXIFS('Input - target event report'!E:E,'Input - target event report'!B:B,B:B,'Input - target event report'!D:D,"Private Investment"))</f>
        <v>N/A</v>
      </c>
      <c r="I435" s="6">
        <f>COUNTIFS('Input - target event report'!B:B,B435,'Input - target event report'!D:D, "Private Investment")</f>
        <v>0</v>
      </c>
      <c r="J435">
        <f>INDEX('Input - companies list'!$1:$10000,MATCH(B435,'Input - companies list'!B:B,0),MATCH("Flow",'Input - companies list'!$1:$1,0 ))</f>
        <v>1.20053614802358E-3</v>
      </c>
      <c r="K435">
        <f>INDEX('Input - companies list'!$1:$10000,MATCH(B435,'Input - companies list'!B:B,0),MATCH("Inter-Cluster Connectivity",'Input - companies list'!$1:$1,0 ))</f>
        <v>0.4</v>
      </c>
      <c r="L435" s="11">
        <f t="shared" si="49"/>
        <v>0</v>
      </c>
      <c r="M435" s="11">
        <f t="shared" si="50"/>
        <v>0</v>
      </c>
      <c r="N435" s="11">
        <f t="shared" ca="1" si="51"/>
        <v>0</v>
      </c>
      <c r="O435" s="11">
        <f t="shared" si="52"/>
        <v>0</v>
      </c>
      <c r="P435" s="11">
        <f t="shared" si="53"/>
        <v>0.68799999999999994</v>
      </c>
      <c r="Q435" s="11">
        <f t="shared" si="54"/>
        <v>0.89600000000000002</v>
      </c>
      <c r="R435" s="11">
        <f t="shared" ca="1" si="55"/>
        <v>0.15840000000000001</v>
      </c>
    </row>
    <row r="436" spans="1:18" x14ac:dyDescent="0.2">
      <c r="A436" s="14">
        <f t="shared" ca="1" si="48"/>
        <v>150</v>
      </c>
      <c r="B436" t="s">
        <v>2830</v>
      </c>
      <c r="C436" t="str">
        <f>VLOOKUP(B436,'Input - companies list'!B:L,2,FALSE)</f>
        <v>Schiebel Elektronische Geraete GmbH</v>
      </c>
      <c r="D436" t="str">
        <f>VLOOKUP(B436,'Input - companies list'!B:L,11,FALSE)</f>
        <v>Geological Surveying, Remote Sensing</v>
      </c>
      <c r="E436" t="str">
        <f>VLOOKUP(B436,'Input - companies list'!B:E,4,FALSE)</f>
        <v>Schiebel Elektronische Geraete GmbH designs, develops, and provides unmanned air systems and mine detection equipment. It offers CAMCOPTER S-100, an unmanned air vehicle; and mine detection systems. The companyÂ’s products are used in security applications, such as harbor and border control, area and event security, search and rescue, out-reach surveillance, and damage assessment; and command and control uses that include mapping and surveys, aerial photography, support relief in environmental and natural disasters, airborne communications relay, and agriculture applications. Schiebel Elektronische Geraete GmbH was founded in 1951 and is headquartered in Vienna, Austria.</v>
      </c>
      <c r="F436" s="1">
        <f>SUMIFS('Input - target event report'!H:H,'Input - target event report'!B:B,B436,'Input - target event report'!D:D, "Private Investment")</f>
        <v>0</v>
      </c>
      <c r="G436" s="6" t="str">
        <f>IF(I436&lt;2, "N/A", (_xlfn.MAXIFS('Input - target event report'!E:E,'Input - target event report'!B:B,B:B,'Input - target event report'!D:D,"Private Investment")-_xlfn.MINIFS('Input - target event report'!E:E,'Input - target event report'!B:B,B:B,'Input - target event report'!D:D,"Private Investment"))/(I436-1))</f>
        <v>N/A</v>
      </c>
      <c r="H436" s="5" t="str">
        <f ca="1">IF(_xlfn.MAXIFS('Input - target event report'!E:E,'Input - target event report'!B:B,B:B,'Input - target event report'!D:D,"Private Investment") = 0, "N/A", TODAY() - _xlfn.MAXIFS('Input - target event report'!E:E,'Input - target event report'!B:B,B:B,'Input - target event report'!D:D,"Private Investment"))</f>
        <v>N/A</v>
      </c>
      <c r="I436" s="6">
        <f>COUNTIFS('Input - target event report'!B:B,B436,'Input - target event report'!D:D, "Private Investment")</f>
        <v>0</v>
      </c>
      <c r="J436">
        <f>INDEX('Input - companies list'!$1:$10000,MATCH(B436,'Input - companies list'!B:B,0),MATCH("Flow",'Input - companies list'!$1:$1,0 ))</f>
        <v>8.3290168468314301E-4</v>
      </c>
      <c r="K436">
        <f>INDEX('Input - companies list'!$1:$10000,MATCH(B436,'Input - companies list'!B:B,0),MATCH("Inter-Cluster Connectivity",'Input - companies list'!$1:$1,0 ))</f>
        <v>0.25</v>
      </c>
      <c r="L436" s="11">
        <f t="shared" si="49"/>
        <v>0</v>
      </c>
      <c r="M436" s="11">
        <f t="shared" si="50"/>
        <v>0</v>
      </c>
      <c r="N436" s="11">
        <f t="shared" ca="1" si="51"/>
        <v>0</v>
      </c>
      <c r="O436" s="11">
        <f t="shared" si="52"/>
        <v>0</v>
      </c>
      <c r="P436" s="11">
        <f t="shared" si="53"/>
        <v>0.79600000000000004</v>
      </c>
      <c r="Q436" s="11">
        <f t="shared" si="54"/>
        <v>0.79200000000000004</v>
      </c>
      <c r="R436" s="11">
        <f t="shared" ca="1" si="55"/>
        <v>0.1588</v>
      </c>
    </row>
    <row r="437" spans="1:18" x14ac:dyDescent="0.2">
      <c r="A437" s="14">
        <f t="shared" ca="1" si="48"/>
        <v>149</v>
      </c>
      <c r="B437" t="s">
        <v>3878</v>
      </c>
      <c r="C437" t="str">
        <f>VLOOKUP(B437,'Input - companies list'!B:L,2,FALSE)</f>
        <v>Astrata (Group) Pte Ltd.</v>
      </c>
      <c r="D437" t="str">
        <f>VLOOKUP(B437,'Input - companies list'!B:L,11,FALSE)</f>
        <v>Aerial Surveying, Drones</v>
      </c>
      <c r="E437" t="str">
        <f>VLOOKUP(B437,'Input - companies list'!B:E,4,FALSE)</f>
        <v>Astrata (Group) Pte Ltd. designs and develops location based information technology services and solutions (telematics) that combine GPS positioning, wireless communications (satellite or terrestrial), and geographic information technology. It offers personal and container trackers; GLP90E for vehicle recovery, fleet management, and driver and vehicle profiling; GPP100 for real-time vehicle and asset tracking; GLP200 for areas beyond the reach of GSM mobile networks; and GLP500 for fast and temporary tracking. The company also provides Geo-Location Software for security asset monitoring and fleet management; Client/Server-based Fleet Management System for managing large fleets in a high security control centre environment supporting multiple clients from a single central installation; and Web Based FMS for the management of small, medium, and large sizes fleets. Its software features interactive map displays, driver profiling and reporting, geofencing, asset reporting, violation reporting, communications (email and SMS alerts), and asset sensor reporting. In addition, it offers geomatics services for surveying and construction professionals, the mining industry, government departments, utilities, and municipalities. Its systems and solutions are used in various applications, including homeland security, cash in transit, fleet management, transit tracking, vehicle recovery, driver profiling, fuel economy, remote diagnostics, trailer tracking, and service/response monitoring. It offers its solutions and services to various sectors, including government, construction, retail market, rental companies, delivery and courier services, logistics, transport, public safety, and military. The company was incorporated in 2013 and is based in Singapore. Astrata (Singapore) Pte Ltd. operates as a subsidiary of Astrata Group Inc.</v>
      </c>
      <c r="F437" s="1">
        <f>SUMIFS('Input - target event report'!H:H,'Input - target event report'!B:B,B437,'Input - target event report'!D:D, "Private Investment")</f>
        <v>0</v>
      </c>
      <c r="G437" s="6" t="str">
        <f>IF(I437&lt;2, "N/A", (_xlfn.MAXIFS('Input - target event report'!E:E,'Input - target event report'!B:B,B:B,'Input - target event report'!D:D,"Private Investment")-_xlfn.MINIFS('Input - target event report'!E:E,'Input - target event report'!B:B,B:B,'Input - target event report'!D:D,"Private Investment"))/(I437-1))</f>
        <v>N/A</v>
      </c>
      <c r="H437" s="5" t="str">
        <f ca="1">IF(_xlfn.MAXIFS('Input - target event report'!E:E,'Input - target event report'!B:B,B:B,'Input - target event report'!D:D,"Private Investment") = 0, "N/A", TODAY() - _xlfn.MAXIFS('Input - target event report'!E:E,'Input - target event report'!B:B,B:B,'Input - target event report'!D:D,"Private Investment"))</f>
        <v>N/A</v>
      </c>
      <c r="I437" s="6">
        <f>COUNTIFS('Input - target event report'!B:B,B437,'Input - target event report'!D:D, "Private Investment")</f>
        <v>0</v>
      </c>
      <c r="J437">
        <f>INDEX('Input - companies list'!$1:$10000,MATCH(B437,'Input - companies list'!B:B,0),MATCH("Flow",'Input - companies list'!$1:$1,0 ))</f>
        <v>8.26386493368332E-4</v>
      </c>
      <c r="K437">
        <f>INDEX('Input - companies list'!$1:$10000,MATCH(B437,'Input - companies list'!B:B,0),MATCH("Inter-Cluster Connectivity",'Input - companies list'!$1:$1,0 ))</f>
        <v>0.25</v>
      </c>
      <c r="L437" s="11">
        <f t="shared" si="49"/>
        <v>0</v>
      </c>
      <c r="M437" s="11">
        <f t="shared" si="50"/>
        <v>0</v>
      </c>
      <c r="N437" s="11">
        <f t="shared" ca="1" si="51"/>
        <v>0</v>
      </c>
      <c r="O437" s="11">
        <f t="shared" si="52"/>
        <v>0</v>
      </c>
      <c r="P437" s="11">
        <f t="shared" si="53"/>
        <v>0.80099999999999993</v>
      </c>
      <c r="Q437" s="11">
        <f t="shared" si="54"/>
        <v>0.79200000000000004</v>
      </c>
      <c r="R437" s="11">
        <f t="shared" ca="1" si="55"/>
        <v>0.1593</v>
      </c>
    </row>
    <row r="438" spans="1:18" x14ac:dyDescent="0.2">
      <c r="A438" s="14">
        <f t="shared" ca="1" si="48"/>
        <v>148</v>
      </c>
      <c r="B438" t="s">
        <v>1709</v>
      </c>
      <c r="C438" t="str">
        <f>VLOOKUP(B438,'Input - companies list'!B:L,2,FALSE)</f>
        <v>Machine-Building Works Miner's Light</v>
      </c>
      <c r="D438" t="str">
        <f>VLOOKUP(B438,'Input - companies list'!B:L,11,FALSE)</f>
        <v>Autonomous Vehicles, Artificial Intelligence</v>
      </c>
      <c r="E438" t="str">
        <f>VLOOKUP(B438,'Input - companies list'!B:E,4,FALSE)</f>
        <v>Machine-Building Works Miner's Light manufactures chain-and-flight conveyors for mine faces, caplamps and lamp gadgetry, and replacement parts for mining equipment. The company was founded in 1922 and is based in Kharkiv, Ukraine. As of December 5, 2012, Miner's Light operates as a subsidiary of Ukrainian Machine Building Holding Limited.</v>
      </c>
      <c r="F438" s="1">
        <f>SUMIFS('Input - target event report'!H:H,'Input - target event report'!B:B,B438,'Input - target event report'!D:D, "Private Investment")</f>
        <v>0</v>
      </c>
      <c r="G438" s="6" t="str">
        <f>IF(I438&lt;2, "N/A", (_xlfn.MAXIFS('Input - target event report'!E:E,'Input - target event report'!B:B,B:B,'Input - target event report'!D:D,"Private Investment")-_xlfn.MINIFS('Input - target event report'!E:E,'Input - target event report'!B:B,B:B,'Input - target event report'!D:D,"Private Investment"))/(I438-1))</f>
        <v>N/A</v>
      </c>
      <c r="H438" s="5" t="str">
        <f ca="1">IF(_xlfn.MAXIFS('Input - target event report'!E:E,'Input - target event report'!B:B,B:B,'Input - target event report'!D:D,"Private Investment") = 0, "N/A", TODAY() - _xlfn.MAXIFS('Input - target event report'!E:E,'Input - target event report'!B:B,B:B,'Input - target event report'!D:D,"Private Investment"))</f>
        <v>N/A</v>
      </c>
      <c r="I438" s="6">
        <f>COUNTIFS('Input - target event report'!B:B,B438,'Input - target event report'!D:D, "Private Investment")</f>
        <v>0</v>
      </c>
      <c r="J438">
        <f>INDEX('Input - companies list'!$1:$10000,MATCH(B438,'Input - companies list'!B:B,0),MATCH("Flow",'Input - companies list'!$1:$1,0 ))</f>
        <v>1.22252860021686E-3</v>
      </c>
      <c r="K438">
        <f>INDEX('Input - companies list'!$1:$10000,MATCH(B438,'Input - companies list'!B:B,0),MATCH("Inter-Cluster Connectivity",'Input - companies list'!$1:$1,0 ))</f>
        <v>0.5</v>
      </c>
      <c r="L438" s="11">
        <f t="shared" si="49"/>
        <v>0</v>
      </c>
      <c r="M438" s="11">
        <f t="shared" si="50"/>
        <v>0</v>
      </c>
      <c r="N438" s="11">
        <f t="shared" ca="1" si="51"/>
        <v>0</v>
      </c>
      <c r="O438" s="11">
        <f t="shared" si="52"/>
        <v>0</v>
      </c>
      <c r="P438" s="11">
        <f t="shared" si="53"/>
        <v>0.67599999999999993</v>
      </c>
      <c r="Q438" s="11">
        <f t="shared" si="54"/>
        <v>0.92200000000000004</v>
      </c>
      <c r="R438" s="11">
        <f t="shared" ca="1" si="55"/>
        <v>0.1598</v>
      </c>
    </row>
    <row r="439" spans="1:18" x14ac:dyDescent="0.2">
      <c r="A439" s="14">
        <f t="shared" ca="1" si="48"/>
        <v>147</v>
      </c>
      <c r="B439" t="s">
        <v>2144</v>
      </c>
      <c r="C439" t="str">
        <f>VLOOKUP(B439,'Input - companies list'!B:L,2,FALSE)</f>
        <v>Airborne Energy Solutions Ltd.</v>
      </c>
      <c r="D439" t="str">
        <f>VLOOKUP(B439,'Input - companies list'!B:L,11,FALSE)</f>
        <v>Aerial Surveying, Drones</v>
      </c>
      <c r="E439" t="str">
        <f>VLOOKUP(B439,'Input - companies list'!B:E,4,FALSE)</f>
        <v>As of April 2013, Airborne Energy Solutions Ltd. was acquired by OpsMobile. Airborne Energy Solutions Ltd., an aviation charter company, provides helicopter transportation services and solutions for oil, gas, forestry, and mining industries in Western Canada and the Arctic. It offers general charter services that include corporate and commercial charters, and specialized charters, as well as charter management services. The company also provides surveillance and integrity services, which provides surveillance information, visual pipeline inspection, thermal and video leak detection, gas leak detection, spring scanning, geo-reference video survey, and GIS services; and remote contract operating services that includes packer isolation testing equipment, blow down tanks, and heli-portable methanol tanks, as well as well inspection services, heli-portable service rig, slickline, capillary tubing, coiled tubing class, nitrogen services, fluid pumping, well testing and data acquisition, pipeline intervention, and well abandonment. In addition, it offers heli-supported energy services, such as aerial surveying, drilling and seismic support, well site construction, drilling and completion, work over, tie-in, remote well operating, pipeline integrity monitoring, and abandonment and reclamation; patient/organ medical transfer services, including organ delivery, emergency medical transfer services, and medical repatriation services; forest management planning services; mining services that include mine development and revitalization; and heavy lift services. Airborne Energy Solutions Ltd. was formerly known as Aerial Recon Surveys Ltd. and changed its name to Airborne Energy Solutions Ltd. in June 2000. The company was founded in 1985 and is based in Whitecourt, Canada. It has satellite bases in Edmonton, Calgary, Grande Prairie, High Level, Rainbow Lake, and Rocky Mountain, Canada.</v>
      </c>
      <c r="F439" s="1">
        <f>SUMIFS('Input - target event report'!H:H,'Input - target event report'!B:B,B439,'Input - target event report'!D:D, "Private Investment")</f>
        <v>0</v>
      </c>
      <c r="G439" s="6" t="str">
        <f>IF(I439&lt;2, "N/A", (_xlfn.MAXIFS('Input - target event report'!E:E,'Input - target event report'!B:B,B:B,'Input - target event report'!D:D,"Private Investment")-_xlfn.MINIFS('Input - target event report'!E:E,'Input - target event report'!B:B,B:B,'Input - target event report'!D:D,"Private Investment"))/(I439-1))</f>
        <v>N/A</v>
      </c>
      <c r="H439" s="5" t="str">
        <f ca="1">IF(_xlfn.MAXIFS('Input - target event report'!E:E,'Input - target event report'!B:B,B:B,'Input - target event report'!D:D,"Private Investment") = 0, "N/A", TODAY() - _xlfn.MAXIFS('Input - target event report'!E:E,'Input - target event report'!B:B,B:B,'Input - target event report'!D:D,"Private Investment"))</f>
        <v>N/A</v>
      </c>
      <c r="I439" s="6">
        <f>COUNTIFS('Input - target event report'!B:B,B439,'Input - target event report'!D:D, "Private Investment")</f>
        <v>0</v>
      </c>
      <c r="J439">
        <f>INDEX('Input - companies list'!$1:$10000,MATCH(B439,'Input - companies list'!B:B,0),MATCH("Flow",'Input - companies list'!$1:$1,0 ))</f>
        <v>8.15044560257653E-4</v>
      </c>
      <c r="K439">
        <f>INDEX('Input - companies list'!$1:$10000,MATCH(B439,'Input - companies list'!B:B,0),MATCH("Inter-Cluster Connectivity",'Input - companies list'!$1:$1,0 ))</f>
        <v>0.25</v>
      </c>
      <c r="L439" s="11">
        <f t="shared" si="49"/>
        <v>0</v>
      </c>
      <c r="M439" s="11">
        <f t="shared" si="50"/>
        <v>0</v>
      </c>
      <c r="N439" s="11">
        <f t="shared" ca="1" si="51"/>
        <v>0</v>
      </c>
      <c r="O439" s="11">
        <f t="shared" si="52"/>
        <v>0</v>
      </c>
      <c r="P439" s="11">
        <f t="shared" si="53"/>
        <v>0.81</v>
      </c>
      <c r="Q439" s="11">
        <f t="shared" si="54"/>
        <v>0.79200000000000004</v>
      </c>
      <c r="R439" s="11">
        <f t="shared" ca="1" si="55"/>
        <v>0.16020000000000001</v>
      </c>
    </row>
    <row r="440" spans="1:18" x14ac:dyDescent="0.2">
      <c r="A440" s="14">
        <f t="shared" ca="1" si="48"/>
        <v>146</v>
      </c>
      <c r="B440" t="s">
        <v>2221</v>
      </c>
      <c r="C440" t="str">
        <f>VLOOKUP(B440,'Input - companies list'!B:L,2,FALSE)</f>
        <v>First Tractor Company Limited</v>
      </c>
      <c r="D440" t="str">
        <f>VLOOKUP(B440,'Input - companies list'!B:L,11,FALSE)</f>
        <v xml:space="preserve">Bearing, Gears, Componentry </v>
      </c>
      <c r="E440" t="str">
        <f>VLOOKUP(B440,'Input - companies list'!B:E,4,FALSE)</f>
        <v>First Tractor Company Limited engages in the research and development, manufacture, and sale of products agricultural machinery and powered machinery in the PeopleÂ’s Republic of China and internationally. The company offers agricultural machinery, including wheeled and crawler tractors. It also provides power machinery; and industrial handling products comprising mine trucks, industrial forklifts, and economic forklifts. The company also offers fuel injection pumps, forged parts, agricultural machinery covering panels, mudguards of covering parts, front drive axles, control machine tools, rear transfer box housings, dry cylinder blocks, and machine tool main crankcase assembly products. In addition, it manufactures and sells multi-bore diesel engines and small castings; and covers, gears, gear boxes, and agricultural machineries and spare parts. Further, the company engages in providing financial services; and processing and marketing castings, as well as rough, semi-finished, and finished products. The company was formerly known as First Tractor Works of China. First Tractor Company was founded in 1955 and is based in Luoyang, the PeopleÂ’s Republic of China.</v>
      </c>
      <c r="F440" s="1">
        <f>SUMIFS('Input - target event report'!H:H,'Input - target event report'!B:B,B440,'Input - target event report'!D:D, "Private Investment")</f>
        <v>0</v>
      </c>
      <c r="G440" s="6" t="str">
        <f>IF(I440&lt;2, "N/A", (_xlfn.MAXIFS('Input - target event report'!E:E,'Input - target event report'!B:B,B:B,'Input - target event report'!D:D,"Private Investment")-_xlfn.MINIFS('Input - target event report'!E:E,'Input - target event report'!B:B,B:B,'Input - target event report'!D:D,"Private Investment"))/(I440-1))</f>
        <v>N/A</v>
      </c>
      <c r="H440" s="5" t="str">
        <f ca="1">IF(_xlfn.MAXIFS('Input - target event report'!E:E,'Input - target event report'!B:B,B:B,'Input - target event report'!D:D,"Private Investment") = 0, "N/A", TODAY() - _xlfn.MAXIFS('Input - target event report'!E:E,'Input - target event report'!B:B,B:B,'Input - target event report'!D:D,"Private Investment"))</f>
        <v>N/A</v>
      </c>
      <c r="I440" s="6">
        <f>COUNTIFS('Input - target event report'!B:B,B440,'Input - target event report'!D:D, "Private Investment")</f>
        <v>0</v>
      </c>
      <c r="J440">
        <f>INDEX('Input - companies list'!$1:$10000,MATCH(B440,'Input - companies list'!B:B,0),MATCH("Flow",'Input - companies list'!$1:$1,0 ))</f>
        <v>8.1202280747543301E-4</v>
      </c>
      <c r="K440">
        <f>INDEX('Input - companies list'!$1:$10000,MATCH(B440,'Input - companies list'!B:B,0),MATCH("Inter-Cluster Connectivity",'Input - companies list'!$1:$1,0 ))</f>
        <v>0.25</v>
      </c>
      <c r="L440" s="11">
        <f t="shared" si="49"/>
        <v>0</v>
      </c>
      <c r="M440" s="11">
        <f t="shared" si="50"/>
        <v>0</v>
      </c>
      <c r="N440" s="11">
        <f t="shared" ca="1" si="51"/>
        <v>0</v>
      </c>
      <c r="O440" s="11">
        <f t="shared" si="52"/>
        <v>0</v>
      </c>
      <c r="P440" s="11">
        <f t="shared" si="53"/>
        <v>0.81299999999999994</v>
      </c>
      <c r="Q440" s="11">
        <f t="shared" si="54"/>
        <v>0.79200000000000004</v>
      </c>
      <c r="R440" s="11">
        <f t="shared" ca="1" si="55"/>
        <v>0.1605</v>
      </c>
    </row>
    <row r="441" spans="1:18" x14ac:dyDescent="0.2">
      <c r="A441" s="14">
        <f t="shared" ca="1" si="48"/>
        <v>145</v>
      </c>
      <c r="B441" t="s">
        <v>2700</v>
      </c>
      <c r="C441" t="str">
        <f>VLOOKUP(B441,'Input - companies list'!B:L,2,FALSE)</f>
        <v>GS Global Resources, Inc.</v>
      </c>
      <c r="D441" t="str">
        <f>VLOOKUP(B441,'Input - companies list'!B:L,11,FALSE)</f>
        <v>Hydraulics, Valves &amp; Pumps</v>
      </c>
      <c r="E441" t="str">
        <f>VLOOKUP(B441,'Input - companies list'!B:E,4,FALSE)</f>
        <v>GS Global Resources, Inc. designs and manufactures hydraulic and electronic control products for mobile and industrial applications. It offers hydraulics, including accessories, accumulators, coolers, cylinders and actuators, filtration products, gearboxes and brakes, hydrostatic transmissions, motors, power units, pumps, and valves. The company provides controls, such as camera systems, circuit protection breakers, connectivity solutions, decentral drives, diagnostics and condition monitoring products, displays, electronic foot pedals, fingertip controls, input/output modules, joystick bases and handles, low power and low voltage drives, master control modules, mechanical limit switches, radio remote controls, remote monitoring and telematics products, sensors and transducers, switch modules and switch panels, and variable frequency drives. It serves agriculture, construction, forestry, machine tool, material handling, military, mining, municipal sewer and water, railway, snow and ice, and specialty lift equipment markets; and utility, renewable energy, and power generation sectors. GS Global Resources, Inc. was formerly known as GS Hydraulics, Inc. and changed its name to GS Global Resources, Inc. on May 2014. The company was founded in 1972 and is based in Mukwonago, Wisconsin.</v>
      </c>
      <c r="F441" s="1">
        <f>SUMIFS('Input - target event report'!H:H,'Input - target event report'!B:B,B441,'Input - target event report'!D:D, "Private Investment")</f>
        <v>0</v>
      </c>
      <c r="G441" s="6" t="str">
        <f>IF(I441&lt;2, "N/A", (_xlfn.MAXIFS('Input - target event report'!E:E,'Input - target event report'!B:B,B:B,'Input - target event report'!D:D,"Private Investment")-_xlfn.MINIFS('Input - target event report'!E:E,'Input - target event report'!B:B,B:B,'Input - target event report'!D:D,"Private Investment"))/(I441-1))</f>
        <v>N/A</v>
      </c>
      <c r="H441" s="5" t="str">
        <f ca="1">IF(_xlfn.MAXIFS('Input - target event report'!E:E,'Input - target event report'!B:B,B:B,'Input - target event report'!D:D,"Private Investment") = 0, "N/A", TODAY() - _xlfn.MAXIFS('Input - target event report'!E:E,'Input - target event report'!B:B,B:B,'Input - target event report'!D:D,"Private Investment"))</f>
        <v>N/A</v>
      </c>
      <c r="I441" s="6">
        <f>COUNTIFS('Input - target event report'!B:B,B441,'Input - target event report'!D:D, "Private Investment")</f>
        <v>0</v>
      </c>
      <c r="J441">
        <f>INDEX('Input - companies list'!$1:$10000,MATCH(B441,'Input - companies list'!B:B,0),MATCH("Flow",'Input - companies list'!$1:$1,0 ))</f>
        <v>8.07211895470124E-4</v>
      </c>
      <c r="K441">
        <f>INDEX('Input - companies list'!$1:$10000,MATCH(B441,'Input - companies list'!B:B,0),MATCH("Inter-Cluster Connectivity",'Input - companies list'!$1:$1,0 ))</f>
        <v>0.25</v>
      </c>
      <c r="L441" s="11">
        <f t="shared" si="49"/>
        <v>0</v>
      </c>
      <c r="M441" s="11">
        <f t="shared" si="50"/>
        <v>0</v>
      </c>
      <c r="N441" s="11">
        <f t="shared" ca="1" si="51"/>
        <v>0</v>
      </c>
      <c r="O441" s="11">
        <f t="shared" si="52"/>
        <v>0</v>
      </c>
      <c r="P441" s="11">
        <f t="shared" si="53"/>
        <v>0.82000000000000006</v>
      </c>
      <c r="Q441" s="11">
        <f t="shared" si="54"/>
        <v>0.79200000000000004</v>
      </c>
      <c r="R441" s="11">
        <f t="shared" ca="1" si="55"/>
        <v>0.16120000000000001</v>
      </c>
    </row>
    <row r="442" spans="1:18" x14ac:dyDescent="0.2">
      <c r="A442" s="14">
        <f t="shared" ca="1" si="48"/>
        <v>144</v>
      </c>
      <c r="B442" t="s">
        <v>3765</v>
      </c>
      <c r="C442" t="str">
        <f>VLOOKUP(B442,'Input - companies list'!B:L,2,FALSE)</f>
        <v>Technology Partnerships Canada</v>
      </c>
      <c r="D442" t="str">
        <f>VLOOKUP(B442,'Input - companies list'!B:L,11,FALSE)</f>
        <v>Advanced Materials &amp; Coatings</v>
      </c>
      <c r="E442" t="str">
        <f>VLOOKUP(B442,'Input - companies list'!B:E,4,FALSE)</f>
        <v>Technology Partnerships Canada is a firm specializing in research and technology in environment; enabling technology in biotech including, genomics, proteomics, and bioinformatics; technologies that advance both wire-line and wireless broadband communications; advanced manufacturing and processing technologies and materials, including nanotechnology, for the resource and processing sectors; core information and communications technology development in photonics, microelectronics and software development; advanced materials processes and applications, including innovations in ceramics, plastics, metals and metal alloys used in the design and development of new or improved materials; advanced manufacturing and processing technologies, such as laser applications, vision systems, computer-assisted design and engineering, and other innovative automation systems; applications of biotechnology, innovation driver in agriculture and agri-food, aquaculture, mining and energy, forestry, and health care; telehealth and diagnostic imaging; advanced software technologies, such as electronic commerce and internet software; optical technologies; advanced infrastructure technologies, such as broadband network software and advanced wireless technologies; and aerospace and defense. The firm prefers to invest in Canada. Technology Partnerships Canada was founded in 1996 and is based in Toronto, Canada with additional offices in St. John's, Canada; Fredericton, Canada; Charlottetown, Canada; MontrÃ©al, Canada; Winnipeg, Canada; Saskatoon, Canada; Calgary, Canada; Edmonton, Canada; and Vancouver, Canada.</v>
      </c>
      <c r="F442" s="1">
        <f>SUMIFS('Input - target event report'!H:H,'Input - target event report'!B:B,B442,'Input - target event report'!D:D, "Private Investment")</f>
        <v>0</v>
      </c>
      <c r="G442" s="6" t="str">
        <f>IF(I442&lt;2, "N/A", (_xlfn.MAXIFS('Input - target event report'!E:E,'Input - target event report'!B:B,B:B,'Input - target event report'!D:D,"Private Investment")-_xlfn.MINIFS('Input - target event report'!E:E,'Input - target event report'!B:B,B:B,'Input - target event report'!D:D,"Private Investment"))/(I442-1))</f>
        <v>N/A</v>
      </c>
      <c r="H442" s="5" t="str">
        <f ca="1">IF(_xlfn.MAXIFS('Input - target event report'!E:E,'Input - target event report'!B:B,B:B,'Input - target event report'!D:D,"Private Investment") = 0, "N/A", TODAY() - _xlfn.MAXIFS('Input - target event report'!E:E,'Input - target event report'!B:B,B:B,'Input - target event report'!D:D,"Private Investment"))</f>
        <v>N/A</v>
      </c>
      <c r="I442" s="6">
        <f>COUNTIFS('Input - target event report'!B:B,B442,'Input - target event report'!D:D, "Private Investment")</f>
        <v>0</v>
      </c>
      <c r="J442">
        <f>INDEX('Input - companies list'!$1:$10000,MATCH(B442,'Input - companies list'!B:B,0),MATCH("Flow",'Input - companies list'!$1:$1,0 ))</f>
        <v>8.0661331948579402E-4</v>
      </c>
      <c r="K442">
        <f>INDEX('Input - companies list'!$1:$10000,MATCH(B442,'Input - companies list'!B:B,0),MATCH("Inter-Cluster Connectivity",'Input - companies list'!$1:$1,0 ))</f>
        <v>0.25</v>
      </c>
      <c r="L442" s="11">
        <f t="shared" si="49"/>
        <v>0</v>
      </c>
      <c r="M442" s="11">
        <f t="shared" si="50"/>
        <v>0</v>
      </c>
      <c r="N442" s="11">
        <f t="shared" ca="1" si="51"/>
        <v>0</v>
      </c>
      <c r="O442" s="11">
        <f t="shared" si="52"/>
        <v>0</v>
      </c>
      <c r="P442" s="11">
        <f t="shared" si="53"/>
        <v>0.82200000000000006</v>
      </c>
      <c r="Q442" s="11">
        <f t="shared" si="54"/>
        <v>0.79200000000000004</v>
      </c>
      <c r="R442" s="11">
        <f t="shared" ca="1" si="55"/>
        <v>0.16140000000000002</v>
      </c>
    </row>
    <row r="443" spans="1:18" x14ac:dyDescent="0.2">
      <c r="A443" s="14">
        <f t="shared" ca="1" si="48"/>
        <v>143</v>
      </c>
      <c r="B443" t="s">
        <v>2932</v>
      </c>
      <c r="C443" t="str">
        <f>VLOOKUP(B443,'Input - companies list'!B:L,2,FALSE)</f>
        <v>The Uralmashplant Joint-Stock Company</v>
      </c>
      <c r="D443" t="str">
        <f>VLOOKUP(B443,'Input - companies list'!B:L,11,FALSE)</f>
        <v>Advanced Materials &amp; Coatings</v>
      </c>
      <c r="E443" t="str">
        <f>VLOOKUP(B443,'Input - companies list'!B:E,4,FALSE)</f>
        <v>Uralmash Machine-Building Corporation operates as a heavy machine building company in the Russian Federation. The company designs, manufactures, and delivers equipment for industries, such as metallurgy, mining, oil and gas, etc. It offers mining equipment, such as crawler-mounted draglines, crawler-mounted open-mine excavators/power shovels, and walking draglines. The company also provides metallurgical equipment; oil and gas drilling equipment; and equipment for handling and lifting operations at steel-melting, forge-and-press, rolling, and heat-treatment shops. In addition, it offers a range of standard tools and accessories, and unique tools in accordance with customerÂ’s drawings and requirements; and various kinds of rolled-profile and sheet-metal machining, as well as manufactures parts and assemblies (subassemblies) made of metal sheets. Further, the company offers OEM spare parts for excavation and other equipment; and warranty and after-sales services that include equipment repair and maintenance. It serves customers through a sales network in the Russian Federation, Bulgaria, Romania, China, India, Pakistan, Ukraine, Kazakhstan, and other countries. The company was founded in 1933 and is based in Ekaterinburg, Russian Federation.</v>
      </c>
      <c r="F443" s="1">
        <f>SUMIFS('Input - target event report'!H:H,'Input - target event report'!B:B,B443,'Input - target event report'!D:D, "Private Investment")</f>
        <v>0</v>
      </c>
      <c r="G443" s="6" t="str">
        <f>IF(I443&lt;2, "N/A", (_xlfn.MAXIFS('Input - target event report'!E:E,'Input - target event report'!B:B,B:B,'Input - target event report'!D:D,"Private Investment")-_xlfn.MINIFS('Input - target event report'!E:E,'Input - target event report'!B:B,B:B,'Input - target event report'!D:D,"Private Investment"))/(I443-1))</f>
        <v>N/A</v>
      </c>
      <c r="H443" s="5" t="str">
        <f ca="1">IF(_xlfn.MAXIFS('Input - target event report'!E:E,'Input - target event report'!B:B,B:B,'Input - target event report'!D:D,"Private Investment") = 0, "N/A", TODAY() - _xlfn.MAXIFS('Input - target event report'!E:E,'Input - target event report'!B:B,B:B,'Input - target event report'!D:D,"Private Investment"))</f>
        <v>N/A</v>
      </c>
      <c r="I443" s="6">
        <f>COUNTIFS('Input - target event report'!B:B,B443,'Input - target event report'!D:D, "Private Investment")</f>
        <v>0</v>
      </c>
      <c r="J443">
        <f>INDEX('Input - companies list'!$1:$10000,MATCH(B443,'Input - companies list'!B:B,0),MATCH("Flow",'Input - companies list'!$1:$1,0 ))</f>
        <v>1.05995205941086E-3</v>
      </c>
      <c r="K443">
        <f>INDEX('Input - companies list'!$1:$10000,MATCH(B443,'Input - companies list'!B:B,0),MATCH("Inter-Cluster Connectivity",'Input - companies list'!$1:$1,0 ))</f>
        <v>0.4</v>
      </c>
      <c r="L443" s="11">
        <f t="shared" si="49"/>
        <v>0</v>
      </c>
      <c r="M443" s="11">
        <f t="shared" si="50"/>
        <v>0</v>
      </c>
      <c r="N443" s="11">
        <f t="shared" ca="1" si="51"/>
        <v>0</v>
      </c>
      <c r="O443" s="11">
        <f t="shared" si="52"/>
        <v>0</v>
      </c>
      <c r="P443" s="11">
        <f t="shared" si="53"/>
        <v>0.72</v>
      </c>
      <c r="Q443" s="11">
        <f t="shared" si="54"/>
        <v>0.89600000000000002</v>
      </c>
      <c r="R443" s="11">
        <f t="shared" ca="1" si="55"/>
        <v>0.16160000000000002</v>
      </c>
    </row>
    <row r="444" spans="1:18" x14ac:dyDescent="0.2">
      <c r="A444" s="14">
        <f t="shared" ca="1" si="48"/>
        <v>142</v>
      </c>
      <c r="B444" t="s">
        <v>3422</v>
      </c>
      <c r="C444" t="str">
        <f>VLOOKUP(B444,'Input - companies list'!B:L,2,FALSE)</f>
        <v>Intercept Technology GmbH</v>
      </c>
      <c r="D444" t="str">
        <f>VLOOKUP(B444,'Input - companies list'!B:L,11,FALSE)</f>
        <v>Advanced Materials &amp; Coatings</v>
      </c>
      <c r="E444" t="str">
        <f>VLOOKUP(B444,'Input - companies list'!B:E,4,FALSE)</f>
        <v>Intercept Technology GmbH develops and produces corrosion protection packaging technology for various applications. It offers consulting and process optimization services; root cause analytics services; films and bags, cardboard boxes, boxes and containers, trays, moulding products, cases and bags, and foams; and shrink film packaging, overall packaging, and custom manufactured packaging products. The company serves packaging, transport, storage, and special applications; and automotive and transportation, aerospace and defense, electronic, engineering, mining, and oil and gas industries. Intercept Technology GmbH was formerly known as COMPtrade Technologies GmbH and changed its name to Intercept Technology GmbH in June 2014. The company was founded in 1984 and is based in Eisenach, Germany.</v>
      </c>
      <c r="F444" s="1">
        <f>SUMIFS('Input - target event report'!H:H,'Input - target event report'!B:B,B444,'Input - target event report'!D:D, "Private Investment")</f>
        <v>0</v>
      </c>
      <c r="G444" s="6" t="str">
        <f>IF(I444&lt;2, "N/A", (_xlfn.MAXIFS('Input - target event report'!E:E,'Input - target event report'!B:B,B:B,'Input - target event report'!D:D,"Private Investment")-_xlfn.MINIFS('Input - target event report'!E:E,'Input - target event report'!B:B,B:B,'Input - target event report'!D:D,"Private Investment"))/(I444-1))</f>
        <v>N/A</v>
      </c>
      <c r="H444" s="5" t="str">
        <f ca="1">IF(_xlfn.MAXIFS('Input - target event report'!E:E,'Input - target event report'!B:B,B:B,'Input - target event report'!D:D,"Private Investment") = 0, "N/A", TODAY() - _xlfn.MAXIFS('Input - target event report'!E:E,'Input - target event report'!B:B,B:B,'Input - target event report'!D:D,"Private Investment"))</f>
        <v>N/A</v>
      </c>
      <c r="I444" s="6">
        <f>COUNTIFS('Input - target event report'!B:B,B444,'Input - target event report'!D:D, "Private Investment")</f>
        <v>0</v>
      </c>
      <c r="J444">
        <f>INDEX('Input - companies list'!$1:$10000,MATCH(B444,'Input - companies list'!B:B,0),MATCH("Flow",'Input - companies list'!$1:$1,0 ))</f>
        <v>8.0429659994832596E-4</v>
      </c>
      <c r="K444">
        <f>INDEX('Input - companies list'!$1:$10000,MATCH(B444,'Input - companies list'!B:B,0),MATCH("Inter-Cluster Connectivity",'Input - companies list'!$1:$1,0 ))</f>
        <v>0.25</v>
      </c>
      <c r="L444" s="11">
        <f t="shared" si="49"/>
        <v>0</v>
      </c>
      <c r="M444" s="11">
        <f t="shared" si="50"/>
        <v>0</v>
      </c>
      <c r="N444" s="11">
        <f t="shared" ca="1" si="51"/>
        <v>0</v>
      </c>
      <c r="O444" s="11">
        <f t="shared" si="52"/>
        <v>0</v>
      </c>
      <c r="P444" s="11">
        <f t="shared" si="53"/>
        <v>0.82699999999999996</v>
      </c>
      <c r="Q444" s="11">
        <f t="shared" si="54"/>
        <v>0.79200000000000004</v>
      </c>
      <c r="R444" s="11">
        <f t="shared" ca="1" si="55"/>
        <v>0.16189999999999999</v>
      </c>
    </row>
    <row r="445" spans="1:18" x14ac:dyDescent="0.2">
      <c r="A445" s="14">
        <f t="shared" ca="1" si="48"/>
        <v>141</v>
      </c>
      <c r="B445" t="s">
        <v>2986</v>
      </c>
      <c r="C445" t="str">
        <f>VLOOKUP(B445,'Input - companies list'!B:L,2,FALSE)</f>
        <v>Rockwell Financial Group, LLC</v>
      </c>
      <c r="D445" t="str">
        <f>VLOOKUP(B445,'Input - companies list'!B:L,11,FALSE)</f>
        <v>Advanced Materials &amp; Coatings</v>
      </c>
      <c r="E445" t="str">
        <f>VLOOKUP(B445,'Input - companies list'!B:E,4,FALSE)</f>
        <v>Rockwell Financial Group, LLC, a financial services company, provides equipment finance and financial consulting services for middle market and large corporations in the United States. It offers tax leases/off balance sheet financing; finance leases; structured finance; TRAC and synthetic leases; solar host agreements; and loans, including lines of credit, revolvers, and term loans. The company provides finance for communications, construction, conveyors and warehousing, factory automation, food processing, information technology, injection molding, broadcasting towers, machine tooling, material handling, medical, office automation, semiconductor manufacturing, surface and underground mining, energy products/solar, and HVAC equipment, as well as for printing, mailing, or sorting equipment. It also provides financial consulting services for capital markets issues, such as management buy-outs, recapitalizations, and balance sheet debt refinancing, as well as offers advice on interest rate hedging products, foreign exchange products, and cash management applications and systems. In addition, the company provides analysis of lease and loan portfolios. Rockwell Financial Group, LLC was incorporated in 2002 and is headquartered in Centennial, Colorado.</v>
      </c>
      <c r="F445" s="1">
        <f>SUMIFS('Input - target event report'!H:H,'Input - target event report'!B:B,B445,'Input - target event report'!D:D, "Private Investment")</f>
        <v>0</v>
      </c>
      <c r="G445" s="6" t="str">
        <f>IF(I445&lt;2, "N/A", (_xlfn.MAXIFS('Input - target event report'!E:E,'Input - target event report'!B:B,B:B,'Input - target event report'!D:D,"Private Investment")-_xlfn.MINIFS('Input - target event report'!E:E,'Input - target event report'!B:B,B:B,'Input - target event report'!D:D,"Private Investment"))/(I445-1))</f>
        <v>N/A</v>
      </c>
      <c r="H445" s="5" t="str">
        <f ca="1">IF(_xlfn.MAXIFS('Input - target event report'!E:E,'Input - target event report'!B:B,B:B,'Input - target event report'!D:D,"Private Investment") = 0, "N/A", TODAY() - _xlfn.MAXIFS('Input - target event report'!E:E,'Input - target event report'!B:B,B:B,'Input - target event report'!D:D,"Private Investment"))</f>
        <v>N/A</v>
      </c>
      <c r="I445" s="6">
        <f>COUNTIFS('Input - target event report'!B:B,B445,'Input - target event report'!D:D, "Private Investment")</f>
        <v>0</v>
      </c>
      <c r="J445">
        <f>INDEX('Input - companies list'!$1:$10000,MATCH(B445,'Input - companies list'!B:B,0),MATCH("Flow",'Input - companies list'!$1:$1,0 ))</f>
        <v>8.0315767900872401E-4</v>
      </c>
      <c r="K445">
        <f>INDEX('Input - companies list'!$1:$10000,MATCH(B445,'Input - companies list'!B:B,0),MATCH("Inter-Cluster Connectivity",'Input - companies list'!$1:$1,0 ))</f>
        <v>0.25</v>
      </c>
      <c r="L445" s="11">
        <f t="shared" si="49"/>
        <v>0</v>
      </c>
      <c r="M445" s="11">
        <f t="shared" si="50"/>
        <v>0</v>
      </c>
      <c r="N445" s="11">
        <f t="shared" ca="1" si="51"/>
        <v>0</v>
      </c>
      <c r="O445" s="11">
        <f t="shared" si="52"/>
        <v>0</v>
      </c>
      <c r="P445" s="11">
        <f t="shared" si="53"/>
        <v>0.83</v>
      </c>
      <c r="Q445" s="11">
        <f t="shared" si="54"/>
        <v>0.79200000000000004</v>
      </c>
      <c r="R445" s="11">
        <f t="shared" ca="1" si="55"/>
        <v>0.16220000000000001</v>
      </c>
    </row>
    <row r="446" spans="1:18" x14ac:dyDescent="0.2">
      <c r="A446" s="14">
        <f t="shared" ca="1" si="48"/>
        <v>140</v>
      </c>
      <c r="B446" t="s">
        <v>4341</v>
      </c>
      <c r="C446" t="str">
        <f>VLOOKUP(B446,'Input - companies list'!B:L,2,FALSE)</f>
        <v>Rockwell Automation Sp.zo.o.</v>
      </c>
      <c r="D446" t="str">
        <f>VLOOKUP(B446,'Input - companies list'!B:L,11,FALSE)</f>
        <v>RFID, Cables, Asset Tracking</v>
      </c>
      <c r="E446" t="str">
        <f>VLOOKUP(B446,'Input - companies list'!B:E,4,FALSE)</f>
        <v>Rockwell Automation Sp.zo.o. supplies automation, power control, and conversion products and services to end users, blue-chip companies, system integrators, and original equipment manufacturers. It offers automation systems, drives, on-machine connectivity solutions, safety products, sensors, control systems, industrial control components, information software, motor control devices, sensing devices, network technology, safety technology, industrial security products, visualization and HMI solutions, connected components, integrated architectures, manufacturing intelligence solutions, and midrange architecture systems. The company also provides asset management, consulting and assessments, engineered packages and panels integrations, automation contracting, maintenance and repairs, network services, remote support and monitoring, on-site services, project management, safety services, security services, systems designs, and training services, as well as information, migration, process, and robot solutions; and original equipment manufacturer solutions. It serves fiber and textile, food processing, graphic arts, metals, mining, petrochemicals, pharmaceuticals, plastics, power generation and electric power, pulp and paper, transportation, water and wastewater, automotive, beverage, entertainment, household and personal care, discrete controls, infrastructure, life sciences, marine, minerals and cement, oil and gas, print and publishing, semiconductor and electronics, and tire and rubber industries through a network of distributor or sales representative in Poland and internationally. Rockwell Automation Sp.zo.o. has strategic alliances with Cisco Systems, Dassault Systems, Endress+Hauser, Microsoft, and Panduit. The company was incorporated in 1998 and is based in Warsaw, Poland with locations worldwide. It has additional offices in Gdansk, Katowice, Poznan, Warszawa, and Wroclaw, Poland. Rockwell Automation Sp.zo.o. operates as a subsidiary of Rockwell Automation Inc.</v>
      </c>
      <c r="F446" s="1">
        <f>SUMIFS('Input - target event report'!H:H,'Input - target event report'!B:B,B446,'Input - target event report'!D:D, "Private Investment")</f>
        <v>0</v>
      </c>
      <c r="G446" s="6" t="str">
        <f>IF(I446&lt;2, "N/A", (_xlfn.MAXIFS('Input - target event report'!E:E,'Input - target event report'!B:B,B:B,'Input - target event report'!D:D,"Private Investment")-_xlfn.MINIFS('Input - target event report'!E:E,'Input - target event report'!B:B,B:B,'Input - target event report'!D:D,"Private Investment"))/(I446-1))</f>
        <v>N/A</v>
      </c>
      <c r="H446" s="5" t="str">
        <f ca="1">IF(_xlfn.MAXIFS('Input - target event report'!E:E,'Input - target event report'!B:B,B:B,'Input - target event report'!D:D,"Private Investment") = 0, "N/A", TODAY() - _xlfn.MAXIFS('Input - target event report'!E:E,'Input - target event report'!B:B,B:B,'Input - target event report'!D:D,"Private Investment"))</f>
        <v>N/A</v>
      </c>
      <c r="I446" s="6">
        <f>COUNTIFS('Input - target event report'!B:B,B446,'Input - target event report'!D:D, "Private Investment")</f>
        <v>0</v>
      </c>
      <c r="J446">
        <f>INDEX('Input - companies list'!$1:$10000,MATCH(B446,'Input - companies list'!B:B,0),MATCH("Flow",'Input - companies list'!$1:$1,0 ))</f>
        <v>8.0219019216483303E-4</v>
      </c>
      <c r="K446">
        <f>INDEX('Input - companies list'!$1:$10000,MATCH(B446,'Input - companies list'!B:B,0),MATCH("Inter-Cluster Connectivity",'Input - companies list'!$1:$1,0 ))</f>
        <v>0.25</v>
      </c>
      <c r="L446" s="11">
        <f t="shared" si="49"/>
        <v>0</v>
      </c>
      <c r="M446" s="11">
        <f t="shared" si="50"/>
        <v>0</v>
      </c>
      <c r="N446" s="11">
        <f t="shared" ca="1" si="51"/>
        <v>0</v>
      </c>
      <c r="O446" s="11">
        <f t="shared" si="52"/>
        <v>0</v>
      </c>
      <c r="P446" s="11">
        <f t="shared" si="53"/>
        <v>0.83199999999999996</v>
      </c>
      <c r="Q446" s="11">
        <f t="shared" si="54"/>
        <v>0.79200000000000004</v>
      </c>
      <c r="R446" s="11">
        <f t="shared" ca="1" si="55"/>
        <v>0.16239999999999999</v>
      </c>
    </row>
    <row r="447" spans="1:18" x14ac:dyDescent="0.2">
      <c r="A447" s="14">
        <f t="shared" ca="1" si="48"/>
        <v>139</v>
      </c>
      <c r="B447" t="s">
        <v>1192</v>
      </c>
      <c r="C447" t="str">
        <f>VLOOKUP(B447,'Input - companies list'!B:L,2,FALSE)</f>
        <v>Hofmann Engineering Pty. Ltd.</v>
      </c>
      <c r="D447" t="str">
        <f>VLOOKUP(B447,'Input - companies list'!B:L,11,FALSE)</f>
        <v xml:space="preserve">Bearing, Gears, Componentry </v>
      </c>
      <c r="E447" t="str">
        <f>VLOOKUP(B447,'Input - companies list'!B:E,4,FALSE)</f>
        <v>Hofmann Engineering Pty. Ltd., doing business as Hofmann Engineering, provides engineering services to industries in Australia. The company, through its subsidiaries, manufactures and supplies gearing products, mining equipment, mills and kilns, wind turbines, sugar mills, high tension fasteners, slew bearings, and portable machine tools and replacement parts; and oil and gas precision valves and pumps. It also provides replacement parts for mining equipment, such as draglines, shovels, hydraulic excavators, track pads, truck parts, excavators and reclaimers, and disk vacuum filters; mills and kilns components, including self aligning drives, mill and kiln pinions, large mills and kiln gears, forged steel fabricated girth gears, open gear reconditioning products, and grinding mill shells and heads; and gearboxes and oil and gas components. In addition, the company offers metallurgical, onsite, and crusher repair services; and sells used machines. It serves rail, defense, metrology inspection design, and aerospace industries; and energy power stations. Hofmann Engineering Pty. Ltd. was founded in 1969 and is based in Perth, Australia. It has plants in Western Australia and Victoria; Canada; India; and Chile.</v>
      </c>
      <c r="F447" s="1">
        <f>SUMIFS('Input - target event report'!H:H,'Input - target event report'!B:B,B447,'Input - target event report'!D:D, "Private Investment")</f>
        <v>0</v>
      </c>
      <c r="G447" s="6" t="str">
        <f>IF(I447&lt;2, "N/A", (_xlfn.MAXIFS('Input - target event report'!E:E,'Input - target event report'!B:B,B:B,'Input - target event report'!D:D,"Private Investment")-_xlfn.MINIFS('Input - target event report'!E:E,'Input - target event report'!B:B,B:B,'Input - target event report'!D:D,"Private Investment"))/(I447-1))</f>
        <v>N/A</v>
      </c>
      <c r="H447" s="5" t="str">
        <f ca="1">IF(_xlfn.MAXIFS('Input - target event report'!E:E,'Input - target event report'!B:B,B:B,'Input - target event report'!D:D,"Private Investment") = 0, "N/A", TODAY() - _xlfn.MAXIFS('Input - target event report'!E:E,'Input - target event report'!B:B,B:B,'Input - target event report'!D:D,"Private Investment"))</f>
        <v>N/A</v>
      </c>
      <c r="I447" s="6">
        <f>COUNTIFS('Input - target event report'!B:B,B447,'Input - target event report'!D:D, "Private Investment")</f>
        <v>0</v>
      </c>
      <c r="J447">
        <f>INDEX('Input - companies list'!$1:$10000,MATCH(B447,'Input - companies list'!B:B,0),MATCH("Flow",'Input - companies list'!$1:$1,0 ))</f>
        <v>1.1856671912736699E-3</v>
      </c>
      <c r="K447">
        <f>INDEX('Input - companies list'!$1:$10000,MATCH(B447,'Input - companies list'!B:B,0),MATCH("Inter-Cluster Connectivity",'Input - companies list'!$1:$1,0 ))</f>
        <v>0.5</v>
      </c>
      <c r="L447" s="11">
        <f t="shared" si="49"/>
        <v>0</v>
      </c>
      <c r="M447" s="11">
        <f t="shared" si="50"/>
        <v>0</v>
      </c>
      <c r="N447" s="11">
        <f t="shared" ca="1" si="51"/>
        <v>0</v>
      </c>
      <c r="O447" s="11">
        <f t="shared" si="52"/>
        <v>0</v>
      </c>
      <c r="P447" s="11">
        <f t="shared" si="53"/>
        <v>0.70300000000000007</v>
      </c>
      <c r="Q447" s="11">
        <f t="shared" si="54"/>
        <v>0.92200000000000004</v>
      </c>
      <c r="R447" s="11">
        <f t="shared" ca="1" si="55"/>
        <v>0.16250000000000003</v>
      </c>
    </row>
    <row r="448" spans="1:18" x14ac:dyDescent="0.2">
      <c r="A448" s="14">
        <f t="shared" ca="1" si="48"/>
        <v>138</v>
      </c>
      <c r="B448" t="s">
        <v>4518</v>
      </c>
      <c r="C448" t="str">
        <f>VLOOKUP(B448,'Input - companies list'!B:L,2,FALSE)</f>
        <v>Hansheng Industrial Equipment Manufacturing (USA), Inc., Prior To Merger With L.Air Holdings, Inc.</v>
      </c>
      <c r="D448" t="str">
        <f>VLOOKUP(B448,'Input - companies list'!B:L,11,FALSE)</f>
        <v xml:space="preserve">Bearing, Gears, Componentry </v>
      </c>
      <c r="E448" t="str">
        <f>VLOOKUP(B448,'Input - companies list'!B:E,4,FALSE)</f>
        <v>As of January 18, 2007, Hansheng Industrial Equipment Manufacturing (USA), Inc. was acquired by L.Air Holdings, Inc. Hansheng Industrial Equipment Manufacturing (USA), Inc. manufactures large-scale mold, digital machine tool, and turbine generating sets. It manufactures heavy-duty machine tools and large-scale industrial equipment for the mining, metallurgical, and petrochemical industries. Hansheng Industrial Equipment Manufacturing (USA), Inc. is headquartered in China.</v>
      </c>
      <c r="F448" s="1">
        <f>SUMIFS('Input - target event report'!H:H,'Input - target event report'!B:B,B448,'Input - target event report'!D:D, "Private Investment")</f>
        <v>0</v>
      </c>
      <c r="G448" s="6" t="str">
        <f>IF(I448&lt;2, "N/A", (_xlfn.MAXIFS('Input - target event report'!E:E,'Input - target event report'!B:B,B:B,'Input - target event report'!D:D,"Private Investment")-_xlfn.MINIFS('Input - target event report'!E:E,'Input - target event report'!B:B,B:B,'Input - target event report'!D:D,"Private Investment"))/(I448-1))</f>
        <v>N/A</v>
      </c>
      <c r="H448" s="5" t="str">
        <f ca="1">IF(_xlfn.MAXIFS('Input - target event report'!E:E,'Input - target event report'!B:B,B:B,'Input - target event report'!D:D,"Private Investment") = 0, "N/A", TODAY() - _xlfn.MAXIFS('Input - target event report'!E:E,'Input - target event report'!B:B,B:B,'Input - target event report'!D:D,"Private Investment"))</f>
        <v>N/A</v>
      </c>
      <c r="I448" s="6">
        <f>COUNTIFS('Input - target event report'!B:B,B448,'Input - target event report'!D:D, "Private Investment")</f>
        <v>0</v>
      </c>
      <c r="J448">
        <f>INDEX('Input - companies list'!$1:$10000,MATCH(B448,'Input - companies list'!B:B,0),MATCH("Flow",'Input - companies list'!$1:$1,0 ))</f>
        <v>7.9870342616912202E-4</v>
      </c>
      <c r="K448">
        <f>INDEX('Input - companies list'!$1:$10000,MATCH(B448,'Input - companies list'!B:B,0),MATCH("Inter-Cluster Connectivity",'Input - companies list'!$1:$1,0 ))</f>
        <v>0.25</v>
      </c>
      <c r="L448" s="11">
        <f t="shared" si="49"/>
        <v>0</v>
      </c>
      <c r="M448" s="11">
        <f t="shared" si="50"/>
        <v>0</v>
      </c>
      <c r="N448" s="11">
        <f t="shared" ca="1" si="51"/>
        <v>0</v>
      </c>
      <c r="O448" s="11">
        <f t="shared" si="52"/>
        <v>0</v>
      </c>
      <c r="P448" s="11">
        <f t="shared" si="53"/>
        <v>0.83699999999999997</v>
      </c>
      <c r="Q448" s="11">
        <f t="shared" si="54"/>
        <v>0.79200000000000004</v>
      </c>
      <c r="R448" s="11">
        <f t="shared" ca="1" si="55"/>
        <v>0.16289999999999999</v>
      </c>
    </row>
    <row r="449" spans="1:18" x14ac:dyDescent="0.2">
      <c r="A449" s="14">
        <f t="shared" ca="1" si="48"/>
        <v>137</v>
      </c>
      <c r="B449" t="s">
        <v>3186</v>
      </c>
      <c r="C449" t="str">
        <f>VLOOKUP(B449,'Input - companies list'!B:L,2,FALSE)</f>
        <v>ZGODA Sp. z o.o.</v>
      </c>
      <c r="D449" t="str">
        <f>VLOOKUP(B449,'Input - companies list'!B:L,11,FALSE)</f>
        <v>Hydraulics, Valves &amp; Pumps</v>
      </c>
      <c r="E449" t="str">
        <f>VLOOKUP(B449,'Input - companies list'!B:E,4,FALSE)</f>
        <v>ZGODA Sp. z o.o., a sub-contractor, engages in the production, assembly, and service of diesel engines, diesel engine spare parts, and machine tools in Poland. Its products include mechanical parts of coal and copper mining machines; 12-cylinder and 16-cylinder railway parts for engines, which are suitable also as drive in fishing boats; diesel engines type Z40, ZA40, and ZA40S; and spare parts for the diesel engines. The company also offers various machine tools for slabbing machines, planer mills, drilling mills, NC drilling machines, cylindrical grinding, deep drilling, vertical lathes, passing shears, and MAG welding extension; and welding structures of constructional steel. In addition, ZGODA Sp. z o.o. provides services, such as regeneration of used parts of machines and tools; assembly and service of diesel engines, hydraulic press, hoisting machines, and power engineering equipment; design and construction, technical advisory in technology, and process and operation of machines and equipment. The company is based in Swietochlowice, Poland. As of July 24, 2007, ZGODA Sp. z o.o. is a subsidiary of Centrozap S.A.</v>
      </c>
      <c r="F449" s="1">
        <f>SUMIFS('Input - target event report'!H:H,'Input - target event report'!B:B,B449,'Input - target event report'!D:D, "Private Investment")</f>
        <v>0</v>
      </c>
      <c r="G449" s="6" t="str">
        <f>IF(I449&lt;2, "N/A", (_xlfn.MAXIFS('Input - target event report'!E:E,'Input - target event report'!B:B,B:B,'Input - target event report'!D:D,"Private Investment")-_xlfn.MINIFS('Input - target event report'!E:E,'Input - target event report'!B:B,B:B,'Input - target event report'!D:D,"Private Investment"))/(I449-1))</f>
        <v>N/A</v>
      </c>
      <c r="H449" s="5" t="str">
        <f ca="1">IF(_xlfn.MAXIFS('Input - target event report'!E:E,'Input - target event report'!B:B,B:B,'Input - target event report'!D:D,"Private Investment") = 0, "N/A", TODAY() - _xlfn.MAXIFS('Input - target event report'!E:E,'Input - target event report'!B:B,B:B,'Input - target event report'!D:D,"Private Investment"))</f>
        <v>N/A</v>
      </c>
      <c r="I449" s="6">
        <f>COUNTIFS('Input - target event report'!B:B,B449,'Input - target event report'!D:D, "Private Investment")</f>
        <v>0</v>
      </c>
      <c r="J449">
        <f>INDEX('Input - companies list'!$1:$10000,MATCH(B449,'Input - companies list'!B:B,0),MATCH("Flow",'Input - companies list'!$1:$1,0 ))</f>
        <v>1.0350189480431301E-3</v>
      </c>
      <c r="K449">
        <f>INDEX('Input - companies list'!$1:$10000,MATCH(B449,'Input - companies list'!B:B,0),MATCH("Inter-Cluster Connectivity",'Input - companies list'!$1:$1,0 ))</f>
        <v>0.4</v>
      </c>
      <c r="L449" s="11">
        <f t="shared" si="49"/>
        <v>0</v>
      </c>
      <c r="M449" s="11">
        <f t="shared" si="50"/>
        <v>0</v>
      </c>
      <c r="N449" s="11">
        <f t="shared" ca="1" si="51"/>
        <v>0</v>
      </c>
      <c r="O449" s="11">
        <f t="shared" si="52"/>
        <v>0</v>
      </c>
      <c r="P449" s="11">
        <f t="shared" si="53"/>
        <v>0.73599999999999999</v>
      </c>
      <c r="Q449" s="11">
        <f t="shared" si="54"/>
        <v>0.89600000000000002</v>
      </c>
      <c r="R449" s="11">
        <f t="shared" ca="1" si="55"/>
        <v>0.16320000000000001</v>
      </c>
    </row>
    <row r="450" spans="1:18" x14ac:dyDescent="0.2">
      <c r="A450" s="14">
        <f t="shared" ca="1" si="48"/>
        <v>136</v>
      </c>
      <c r="B450" t="s">
        <v>4354</v>
      </c>
      <c r="C450" t="str">
        <f>VLOOKUP(B450,'Input - companies list'!B:L,2,FALSE)</f>
        <v>nanopool GmbH</v>
      </c>
      <c r="D450" t="str">
        <f>VLOOKUP(B450,'Input - companies list'!B:L,11,FALSE)</f>
        <v>Advanced Materials &amp; Coatings</v>
      </c>
      <c r="E450" t="str">
        <f>VLOOKUP(B450,'Input - companies list'!B:E,4,FALSE)</f>
        <v>nanopool GmbH engages in the manufacture and supply of high performance coating systems and surface protection systems for protection of mineral surfaces, textile surfaces, metal surfaces, mineral surfaces, textile surfaces, metal surfaces, glass and ceramic surfaces, plastic surfaces, and wooden surfaces. It offers ultrathin nanolayers. The company serves automobile manufacture/engineering, chemistry/materials management, precision mechanics/optics/analytics, medicine/pharmacy/biology, and electronics/information technology applications. nanopool GmbH is based in HÃ¼lzweiler-Schwalbach, Germany.</v>
      </c>
      <c r="F450" s="1">
        <f>SUMIFS('Input - target event report'!H:H,'Input - target event report'!B:B,B450,'Input - target event report'!D:D, "Private Investment")</f>
        <v>0</v>
      </c>
      <c r="G450" s="6" t="str">
        <f>IF(I450&lt;2, "N/A", (_xlfn.MAXIFS('Input - target event report'!E:E,'Input - target event report'!B:B,B:B,'Input - target event report'!D:D,"Private Investment")-_xlfn.MINIFS('Input - target event report'!E:E,'Input - target event report'!B:B,B:B,'Input - target event report'!D:D,"Private Investment"))/(I450-1))</f>
        <v>N/A</v>
      </c>
      <c r="H450" s="5" t="str">
        <f ca="1">IF(_xlfn.MAXIFS('Input - target event report'!E:E,'Input - target event report'!B:B,B:B,'Input - target event report'!D:D,"Private Investment") = 0, "N/A", TODAY() - _xlfn.MAXIFS('Input - target event report'!E:E,'Input - target event report'!B:B,B:B,'Input - target event report'!D:D,"Private Investment"))</f>
        <v>N/A</v>
      </c>
      <c r="I450" s="6">
        <f>COUNTIFS('Input - target event report'!B:B,B450,'Input - target event report'!D:D, "Private Investment")</f>
        <v>0</v>
      </c>
      <c r="J450">
        <f>INDEX('Input - companies list'!$1:$10000,MATCH(B450,'Input - companies list'!B:B,0),MATCH("Flow",'Input - companies list'!$1:$1,0 ))</f>
        <v>7.8798852641264795E-4</v>
      </c>
      <c r="K450">
        <f>INDEX('Input - companies list'!$1:$10000,MATCH(B450,'Input - companies list'!B:B,0),MATCH("Inter-Cluster Connectivity",'Input - companies list'!$1:$1,0 ))</f>
        <v>0.25</v>
      </c>
      <c r="L450" s="11">
        <f t="shared" si="49"/>
        <v>0</v>
      </c>
      <c r="M450" s="11">
        <f t="shared" si="50"/>
        <v>0</v>
      </c>
      <c r="N450" s="11">
        <f t="shared" ca="1" si="51"/>
        <v>0</v>
      </c>
      <c r="O450" s="11">
        <f t="shared" si="52"/>
        <v>0</v>
      </c>
      <c r="P450" s="11">
        <f t="shared" si="53"/>
        <v>0.84199999999999997</v>
      </c>
      <c r="Q450" s="11">
        <f t="shared" si="54"/>
        <v>0.79200000000000004</v>
      </c>
      <c r="R450" s="11">
        <f t="shared" ca="1" si="55"/>
        <v>0.16339999999999999</v>
      </c>
    </row>
    <row r="451" spans="1:18" x14ac:dyDescent="0.2">
      <c r="A451" s="14">
        <f t="shared" ref="A451:A514" ca="1" si="56">RANK(R451,R:R)</f>
        <v>135</v>
      </c>
      <c r="B451" t="s">
        <v>3180</v>
      </c>
      <c r="C451" t="str">
        <f>VLOOKUP(B451,'Input - companies list'!B:L,2,FALSE)</f>
        <v>Micro Sensor Technologies, Inc.</v>
      </c>
      <c r="D451" t="str">
        <f>VLOOKUP(B451,'Input - companies list'!B:L,11,FALSE)</f>
        <v>Mining Ops &amp; Analytics</v>
      </c>
      <c r="E451" t="str">
        <f>VLOOKUP(B451,'Input - companies list'!B:E,4,FALSE)</f>
        <v>Micro Sensor Technologies, Inc. designs and markets land mine and explosives micro-sensors detectors. It also offers micro-sensor explosives detection research and development. Micro Sensor Technologies, Inc. is based in Sunrise, Florida. As of May 31, 2001, Micro Sensor Technologies, Inc. operates as a subsidiary of China America Holdings, Inc.</v>
      </c>
      <c r="F451" s="1">
        <f>SUMIFS('Input - target event report'!H:H,'Input - target event report'!B:B,B451,'Input - target event report'!D:D, "Private Investment")</f>
        <v>0</v>
      </c>
      <c r="G451" s="6" t="str">
        <f>IF(I451&lt;2, "N/A", (_xlfn.MAXIFS('Input - target event report'!E:E,'Input - target event report'!B:B,B:B,'Input - target event report'!D:D,"Private Investment")-_xlfn.MINIFS('Input - target event report'!E:E,'Input - target event report'!B:B,B:B,'Input - target event report'!D:D,"Private Investment"))/(I451-1))</f>
        <v>N/A</v>
      </c>
      <c r="H451" s="5" t="str">
        <f ca="1">IF(_xlfn.MAXIFS('Input - target event report'!E:E,'Input - target event report'!B:B,B:B,'Input - target event report'!D:D,"Private Investment") = 0, "N/A", TODAY() - _xlfn.MAXIFS('Input - target event report'!E:E,'Input - target event report'!B:B,B:B,'Input - target event report'!D:D,"Private Investment"))</f>
        <v>N/A</v>
      </c>
      <c r="I451" s="6">
        <f>COUNTIFS('Input - target event report'!B:B,B451,'Input - target event report'!D:D, "Private Investment")</f>
        <v>0</v>
      </c>
      <c r="J451">
        <f>INDEX('Input - companies list'!$1:$10000,MATCH(B451,'Input - companies list'!B:B,0),MATCH("Flow",'Input - companies list'!$1:$1,0 ))</f>
        <v>1.03386473859664E-3</v>
      </c>
      <c r="K451">
        <f>INDEX('Input - companies list'!$1:$10000,MATCH(B451,'Input - companies list'!B:B,0),MATCH("Inter-Cluster Connectivity",'Input - companies list'!$1:$1,0 ))</f>
        <v>0.4</v>
      </c>
      <c r="L451" s="11">
        <f t="shared" ref="L451:L514" si="57">IFERROR(PERCENTRANK(F:F,F451),0)</f>
        <v>0</v>
      </c>
      <c r="M451" s="11">
        <f t="shared" ref="M451:M514" si="58">IFERROR(1 - PERCENTRANK(G:G,G451),0)</f>
        <v>0</v>
      </c>
      <c r="N451" s="11">
        <f t="shared" ref="N451:N514" ca="1" si="59">IFERROR(1 - PERCENTRANK(H:H,H451),0)</f>
        <v>0</v>
      </c>
      <c r="O451" s="11">
        <f t="shared" ref="O451:O514" si="60">IFERROR(PERCENTRANK(I:I,I451),0)</f>
        <v>0</v>
      </c>
      <c r="P451" s="11">
        <f t="shared" ref="P451:P514" si="61">IFERROR(1 - PERCENTRANK(J:J,J451),0)</f>
        <v>0.73799999999999999</v>
      </c>
      <c r="Q451" s="11">
        <f t="shared" ref="Q451:Q514" si="62">IFERROR(PERCENTRANK(K:K,K451),0)</f>
        <v>0.89600000000000002</v>
      </c>
      <c r="R451" s="11">
        <f t="shared" ref="R451:R514" ca="1" si="63">L451*weight1+M451*weight2+N451*weight3+O451*weight4+P451*weight5+Q451*weight6</f>
        <v>0.16340000000000002</v>
      </c>
    </row>
    <row r="452" spans="1:18" x14ac:dyDescent="0.2">
      <c r="A452" s="14">
        <f t="shared" ca="1" si="56"/>
        <v>134</v>
      </c>
      <c r="B452" t="s">
        <v>1777</v>
      </c>
      <c r="C452" t="str">
        <f>VLOOKUP(B452,'Input - companies list'!B:L,2,FALSE)</f>
        <v>Universal Robotics, Inc.</v>
      </c>
      <c r="D452" t="str">
        <f>VLOOKUP(B452,'Input - companies list'!B:L,11,FALSE)</f>
        <v>Autonomous Vehicles, Artificial Intelligence</v>
      </c>
      <c r="E452" t="str">
        <f>VLOOKUP(B452,'Input - companies list'!B:E,4,FALSE)</f>
        <v>Universal Robotics, Inc. develops and provides control system software solutions. The companyÂ’s products include Spatial Vision, a 3D vision calibration software tool; Spatial Vision Robotics, a 3D vision guidance software tool that locates 3D objects in 3D space for real-time guidance of new Motoman robots; Sensor Servoing, a motion control software for moving a robot at high speed using various sensor inputs that provides real-time autonomous reaction for robots, as well as motion planning and collision avoidance capabilities; and Neocortex, an artificial intelligence software that serves as the intelligence for various machines, including industrial robots, forklifts, mining equipment, and autonomous vehicles. It also offers non-recurring engineering services in the areas of sensor applications, reactive robotics, machine learning, and middleware, as well as product support services. The company was incorporated in 2001 and is based in Nashville, Tennessee.</v>
      </c>
      <c r="F452" s="1">
        <f>SUMIFS('Input - target event report'!H:H,'Input - target event report'!B:B,B452,'Input - target event report'!D:D, "Private Investment")</f>
        <v>0</v>
      </c>
      <c r="G452" s="6" t="str">
        <f>IF(I452&lt;2, "N/A", (_xlfn.MAXIFS('Input - target event report'!E:E,'Input - target event report'!B:B,B:B,'Input - target event report'!D:D,"Private Investment")-_xlfn.MINIFS('Input - target event report'!E:E,'Input - target event report'!B:B,B:B,'Input - target event report'!D:D,"Private Investment"))/(I452-1))</f>
        <v>N/A</v>
      </c>
      <c r="H452" s="5" t="str">
        <f ca="1">IF(_xlfn.MAXIFS('Input - target event report'!E:E,'Input - target event report'!B:B,B:B,'Input - target event report'!D:D,"Private Investment") = 0, "N/A", TODAY() - _xlfn.MAXIFS('Input - target event report'!E:E,'Input - target event report'!B:B,B:B,'Input - target event report'!D:D,"Private Investment"))</f>
        <v>N/A</v>
      </c>
      <c r="I452" s="6">
        <f>COUNTIFS('Input - target event report'!B:B,B452,'Input - target event report'!D:D, "Private Investment")</f>
        <v>0</v>
      </c>
      <c r="J452">
        <f>INDEX('Input - companies list'!$1:$10000,MATCH(B452,'Input - companies list'!B:B,0),MATCH("Flow",'Input - companies list'!$1:$1,0 ))</f>
        <v>8.4365866888435801E-4</v>
      </c>
      <c r="K452">
        <f>INDEX('Input - companies list'!$1:$10000,MATCH(B452,'Input - companies list'!B:B,0),MATCH("Inter-Cluster Connectivity",'Input - companies list'!$1:$1,0 ))</f>
        <v>0.33333333333333298</v>
      </c>
      <c r="L452" s="11">
        <f t="shared" si="57"/>
        <v>0</v>
      </c>
      <c r="M452" s="11">
        <f t="shared" si="58"/>
        <v>0</v>
      </c>
      <c r="N452" s="11">
        <f t="shared" ca="1" si="59"/>
        <v>0</v>
      </c>
      <c r="O452" s="11">
        <f t="shared" si="60"/>
        <v>0</v>
      </c>
      <c r="P452" s="11">
        <f t="shared" si="61"/>
        <v>0.79100000000000004</v>
      </c>
      <c r="Q452" s="11">
        <f t="shared" si="62"/>
        <v>0.84499999999999997</v>
      </c>
      <c r="R452" s="11">
        <f t="shared" ca="1" si="63"/>
        <v>0.16360000000000002</v>
      </c>
    </row>
    <row r="453" spans="1:18" x14ac:dyDescent="0.2">
      <c r="A453" s="14">
        <f t="shared" ca="1" si="56"/>
        <v>133</v>
      </c>
      <c r="B453" t="s">
        <v>2275</v>
      </c>
      <c r="C453" t="str">
        <f>VLOOKUP(B453,'Input - companies list'!B:L,2,FALSE)</f>
        <v>Anxin-China Holdings Limited</v>
      </c>
      <c r="D453" t="str">
        <f>VLOOKUP(B453,'Input - companies list'!B:L,11,FALSE)</f>
        <v>Smart Grid, Fiber Networks</v>
      </c>
      <c r="E453" t="str">
        <f>VLOOKUP(B453,'Input - companies list'!B:E,4,FALSE)</f>
        <v>Anxin-China Holdings Limited, an investment holding company, produces and sells system hardware and application software for the installation of intelligent surveillance disaster alert and rescue coordination (ISD) systems in the PeopleÂ’s Republic of China. The company operates through two segments, ISD System and Intelligent Safety Systems. It offers ISD products, such as emergency resource information census management systems; coal mine digital remote-monitoring system; intensification urban emergency rescue systems; and environmental protection real-time remote monitoring systems. The company also offers iVAS, a video analysis system that detects individuals and objects in the video images in real time; and intelligent safety systems, a security system consisting of intelligent analysis technologies and smart security devices, such as video capture cards, highÂ–definition analog cameras, digital network high definition cameras, digital network video recorders, data storage, and video transmission products. In addition, it is involved in the provision of ISD system solutions; system hardware and application software; leasing of software systems; and operation and maintenance services on system solutions, as well as consultancy services on intelligent system and on enterprises safety technology. Further, the company designs, develops, produces, and distributes security and protection, and closed circuit television (CCTV) products, including DVR cards, DVR, CCD camera, and relevant accessories for CCTV system. Its products have applications in coal mines, non-coal mines, open-kit mines, construction sites, LPG stations, tailing ponds, storage tank areas, gas stations, dangerous chemicals operations, and dangerous goods production plants. Anxin-China Holdings Limited was founded in 2003 and is headquartered in Hong Kong, Hong Kong.</v>
      </c>
      <c r="F453" s="1">
        <f>SUMIFS('Input - target event report'!H:H,'Input - target event report'!B:B,B453,'Input - target event report'!D:D, "Private Investment")</f>
        <v>0</v>
      </c>
      <c r="G453" s="6" t="str">
        <f>IF(I453&lt;2, "N/A", (_xlfn.MAXIFS('Input - target event report'!E:E,'Input - target event report'!B:B,B:B,'Input - target event report'!D:D,"Private Investment")-_xlfn.MINIFS('Input - target event report'!E:E,'Input - target event report'!B:B,B:B,'Input - target event report'!D:D,"Private Investment"))/(I453-1))</f>
        <v>N/A</v>
      </c>
      <c r="H453" s="5" t="str">
        <f ca="1">IF(_xlfn.MAXIFS('Input - target event report'!E:E,'Input - target event report'!B:B,B:B,'Input - target event report'!D:D,"Private Investment") = 0, "N/A", TODAY() - _xlfn.MAXIFS('Input - target event report'!E:E,'Input - target event report'!B:B,B:B,'Input - target event report'!D:D,"Private Investment"))</f>
        <v>N/A</v>
      </c>
      <c r="I453" s="6">
        <f>COUNTIFS('Input - target event report'!B:B,B453,'Input - target event report'!D:D, "Private Investment")</f>
        <v>0</v>
      </c>
      <c r="J453">
        <f>INDEX('Input - companies list'!$1:$10000,MATCH(B453,'Input - companies list'!B:B,0),MATCH("Flow",'Input - companies list'!$1:$1,0 ))</f>
        <v>1.0273680757384501E-3</v>
      </c>
      <c r="K453">
        <f>INDEX('Input - companies list'!$1:$10000,MATCH(B453,'Input - companies list'!B:B,0),MATCH("Inter-Cluster Connectivity",'Input - companies list'!$1:$1,0 ))</f>
        <v>0.4</v>
      </c>
      <c r="L453" s="11">
        <f t="shared" si="57"/>
        <v>0</v>
      </c>
      <c r="M453" s="11">
        <f t="shared" si="58"/>
        <v>0</v>
      </c>
      <c r="N453" s="11">
        <f t="shared" ca="1" si="59"/>
        <v>0</v>
      </c>
      <c r="O453" s="11">
        <f t="shared" si="60"/>
        <v>0</v>
      </c>
      <c r="P453" s="11">
        <f t="shared" si="61"/>
        <v>0.74399999999999999</v>
      </c>
      <c r="Q453" s="11">
        <f t="shared" si="62"/>
        <v>0.89600000000000002</v>
      </c>
      <c r="R453" s="11">
        <f t="shared" ca="1" si="63"/>
        <v>0.16400000000000003</v>
      </c>
    </row>
    <row r="454" spans="1:18" x14ac:dyDescent="0.2">
      <c r="A454" s="14">
        <f t="shared" ca="1" si="56"/>
        <v>132</v>
      </c>
      <c r="B454" t="s">
        <v>1315</v>
      </c>
      <c r="C454" t="str">
        <f>VLOOKUP(B454,'Input - companies list'!B:L,2,FALSE)</f>
        <v>TYCROP Manufacturing Limited</v>
      </c>
      <c r="D454" t="str">
        <f>VLOOKUP(B454,'Input - companies list'!B:L,11,FALSE)</f>
        <v>Castings</v>
      </c>
      <c r="E454" t="str">
        <f>VLOOKUP(B454,'Input - companies list'!B:E,4,FALSE)</f>
        <v>TYCROP Manufacturing Limited designs, engineers, and manufactures trailers for the transportation industry. The company offers moving floor trailers, B-train trailers, mining transportation systems, end dump bulk haulers, heavy-haul flat decks, pressure pumps, rapid deployment proppant handling systems, chemical transportation and additive units, remanufacturing systems (for pressure pump renewals), industrial control panels and integrated control stands, and custom components (fluid heaters, grab handles, and Pro-Latch products for industrial applications). It also provides repair, upgrade, and maintenance services. The company offers its products for companies that produce or transport various resource based natural materials, such as forest, mining, agriculture, and oil and gas products. It serves customers worldwide. The company was founded in 1982 and is based in Rosedale, Canada.</v>
      </c>
      <c r="F454" s="1">
        <f>SUMIFS('Input - target event report'!H:H,'Input - target event report'!B:B,B454,'Input - target event report'!D:D, "Private Investment")</f>
        <v>0</v>
      </c>
      <c r="G454" s="6" t="str">
        <f>IF(I454&lt;2, "N/A", (_xlfn.MAXIFS('Input - target event report'!E:E,'Input - target event report'!B:B,B:B,'Input - target event report'!D:D,"Private Investment")-_xlfn.MINIFS('Input - target event report'!E:E,'Input - target event report'!B:B,B:B,'Input - target event report'!D:D,"Private Investment"))/(I454-1))</f>
        <v>N/A</v>
      </c>
      <c r="H454" s="5" t="str">
        <f ca="1">IF(_xlfn.MAXIFS('Input - target event report'!E:E,'Input - target event report'!B:B,B:B,'Input - target event report'!D:D,"Private Investment") = 0, "N/A", TODAY() - _xlfn.MAXIFS('Input - target event report'!E:E,'Input - target event report'!B:B,B:B,'Input - target event report'!D:D,"Private Investment"))</f>
        <v>N/A</v>
      </c>
      <c r="I454" s="6">
        <f>COUNTIFS('Input - target event report'!B:B,B454,'Input - target event report'!D:D, "Private Investment")</f>
        <v>0</v>
      </c>
      <c r="J454">
        <f>INDEX('Input - companies list'!$1:$10000,MATCH(B454,'Input - companies list'!B:B,0),MATCH("Flow",'Input - companies list'!$1:$1,0 ))</f>
        <v>1.0034807999486099E-3</v>
      </c>
      <c r="K454">
        <f>INDEX('Input - companies list'!$1:$10000,MATCH(B454,'Input - companies list'!B:B,0),MATCH("Inter-Cluster Connectivity",'Input - companies list'!$1:$1,0 ))</f>
        <v>0.4</v>
      </c>
      <c r="L454" s="11">
        <f t="shared" si="57"/>
        <v>0</v>
      </c>
      <c r="M454" s="11">
        <f t="shared" si="58"/>
        <v>0</v>
      </c>
      <c r="N454" s="11">
        <f t="shared" ca="1" si="59"/>
        <v>0</v>
      </c>
      <c r="O454" s="11">
        <f t="shared" si="60"/>
        <v>0</v>
      </c>
      <c r="P454" s="11">
        <f t="shared" si="61"/>
        <v>0.76500000000000001</v>
      </c>
      <c r="Q454" s="11">
        <f t="shared" si="62"/>
        <v>0.89600000000000002</v>
      </c>
      <c r="R454" s="11">
        <f t="shared" ca="1" si="63"/>
        <v>0.16610000000000003</v>
      </c>
    </row>
    <row r="455" spans="1:18" x14ac:dyDescent="0.2">
      <c r="A455" s="14">
        <f t="shared" ca="1" si="56"/>
        <v>131</v>
      </c>
      <c r="B455" t="s">
        <v>2025</v>
      </c>
      <c r="C455" t="str">
        <f>VLOOKUP(B455,'Input - companies list'!B:L,2,FALSE)</f>
        <v>Integrated Power Services, LLC</v>
      </c>
      <c r="D455" t="str">
        <f>VLOOKUP(B455,'Input - companies list'!B:L,11,FALSE)</f>
        <v>Machining &amp; tooling</v>
      </c>
      <c r="E455" t="str">
        <f>VLOOKUP(B455,'Input - companies list'!B:E,4,FALSE)</f>
        <v>Integrated Power Services, LLC offers electric motor repair, engineering, and maintenance services. It offers onsite electric motor and generator repair services, such as equipment removal and installation, emergency and outage support, predictive and preventive maintenance, up-tower wind turbine repair, and onsite rewinds; asset storage and maintenance services; in-shop AC and DC electric motor and generator repair, testing, small and large motor repair, machining and mechanical repair, authorized OEM repair, servo motor repair, and electronic board repair; and engineering services, such as VPI rewinds, design and reverse engineering, performance improvement, and training. It also sells AC and DC motors and parts, wind turbine parts, dodge TXT reducers, and wind generator exchange units; and custom built products, including AC and DC coils, CNC precision parts, drop-in replacement motors, and contract manufacturing. It serves air separation, aggregate, aluminum, cement, chemical, chiller, mining, concrete, engineering, fertilizer, food, dairy, fossil fuel power, glass, hydroelectric power, industrial gas, iron mill, machinery, metal, mining, natural gas, non-ferrous metal, nuclear power, OEM, oil and gas, paper, petroleum, plastic, quarry, refinery, rubber, scrap, steel mill, textile, utility, water and waste water, and wood product industries in North America. The company was founded in 2007 and is based in Greenville, South Carolina with service centers in Beaumont and Houston, Texas; Detroit, Michigan; Philadelphia, Glassport, Indiana, Erie, and Washington, Pennsylvania; Birmingham, Alabama; Portland, Oregon; Chicago, Illinois; Rock Hill, South Carolina; Cincinnati and Cleveland, Ohio; Rock Springs, Wyoming; Lake Benton and Litchfield, Minnesota; Shreveport and Sulphur, Louisiana; Denver, Colorado; and Regina, Winnipeg, and Saskatoon, Canada. Integrated Power Services, LLC is a former subsidiary of Reliance Electric Industrial Company, Inc.</v>
      </c>
      <c r="F455" s="1">
        <f>SUMIFS('Input - target event report'!H:H,'Input - target event report'!B:B,B455,'Input - target event report'!D:D, "Private Investment")</f>
        <v>0</v>
      </c>
      <c r="G455" s="6" t="str">
        <f>IF(I455&lt;2, "N/A", (_xlfn.MAXIFS('Input - target event report'!E:E,'Input - target event report'!B:B,B:B,'Input - target event report'!D:D,"Private Investment")-_xlfn.MINIFS('Input - target event report'!E:E,'Input - target event report'!B:B,B:B,'Input - target event report'!D:D,"Private Investment"))/(I455-1))</f>
        <v>N/A</v>
      </c>
      <c r="H455" s="5" t="str">
        <f ca="1">IF(_xlfn.MAXIFS('Input - target event report'!E:E,'Input - target event report'!B:B,B:B,'Input - target event report'!D:D,"Private Investment") = 0, "N/A", TODAY() - _xlfn.MAXIFS('Input - target event report'!E:E,'Input - target event report'!B:B,B:B,'Input - target event report'!D:D,"Private Investment"))</f>
        <v>N/A</v>
      </c>
      <c r="I455" s="6">
        <f>COUNTIFS('Input - target event report'!B:B,B455,'Input - target event report'!D:D, "Private Investment")</f>
        <v>0</v>
      </c>
      <c r="J455">
        <f>INDEX('Input - companies list'!$1:$10000,MATCH(B455,'Input - companies list'!B:B,0),MATCH("Flow",'Input - companies list'!$1:$1,0 ))</f>
        <v>9.8424334194931705E-4</v>
      </c>
      <c r="K455">
        <f>INDEX('Input - companies list'!$1:$10000,MATCH(B455,'Input - companies list'!B:B,0),MATCH("Inter-Cluster Connectivity",'Input - companies list'!$1:$1,0 ))</f>
        <v>0.4</v>
      </c>
      <c r="L455" s="11">
        <f t="shared" si="57"/>
        <v>0</v>
      </c>
      <c r="M455" s="11">
        <f t="shared" si="58"/>
        <v>0</v>
      </c>
      <c r="N455" s="11">
        <f t="shared" ca="1" si="59"/>
        <v>0</v>
      </c>
      <c r="O455" s="11">
        <f t="shared" si="60"/>
        <v>0</v>
      </c>
      <c r="P455" s="11">
        <f t="shared" si="61"/>
        <v>0.77500000000000002</v>
      </c>
      <c r="Q455" s="11">
        <f t="shared" si="62"/>
        <v>0.89600000000000002</v>
      </c>
      <c r="R455" s="11">
        <f t="shared" ca="1" si="63"/>
        <v>0.16710000000000003</v>
      </c>
    </row>
    <row r="456" spans="1:18" x14ac:dyDescent="0.2">
      <c r="A456" s="14">
        <f t="shared" ca="1" si="56"/>
        <v>129</v>
      </c>
      <c r="B456" t="s">
        <v>3127</v>
      </c>
      <c r="C456" t="str">
        <f>VLOOKUP(B456,'Input - companies list'!B:L,2,FALSE)</f>
        <v>Victor Products USA Inc.</v>
      </c>
      <c r="D456" t="str">
        <f>VLOOKUP(B456,'Input - companies list'!B:L,11,FALSE)</f>
        <v>Smart Grid, Fiber Networks</v>
      </c>
      <c r="E456" t="str">
        <f>VLOOKUP(B456,'Input - companies list'!B:E,4,FALSE)</f>
        <v>Victor Products USA, Inc. manufactures mine cable connectors in Pennsylvania. The company offers face lighting equipment; hand-held drilling equipment; communication products, such as underground radio systems and longwall communication systems; sensors, including fixed gas sensors, explosive gas sensors, airflow sensors, personal gas monitor, programmable sensor controller, and other sensors; cable handling products; and electric motors. The company is based in Cranberry Township, Pennsylvania. Victor Products USA, Inc. operates as a subsidiary of Federal Signal Corp.</v>
      </c>
      <c r="F456" s="1">
        <f>SUMIFS('Input - target event report'!H:H,'Input - target event report'!B:B,B456,'Input - target event report'!D:D, "Private Investment")</f>
        <v>0</v>
      </c>
      <c r="G456" s="6" t="str">
        <f>IF(I456&lt;2, "N/A", (_xlfn.MAXIFS('Input - target event report'!E:E,'Input - target event report'!B:B,B:B,'Input - target event report'!D:D,"Private Investment")-_xlfn.MINIFS('Input - target event report'!E:E,'Input - target event report'!B:B,B:B,'Input - target event report'!D:D,"Private Investment"))/(I456-1))</f>
        <v>N/A</v>
      </c>
      <c r="H456" s="5" t="str">
        <f ca="1">IF(_xlfn.MAXIFS('Input - target event report'!E:E,'Input - target event report'!B:B,B:B,'Input - target event report'!D:D,"Private Investment") = 0, "N/A", TODAY() - _xlfn.MAXIFS('Input - target event report'!E:E,'Input - target event report'!B:B,B:B,'Input - target event report'!D:D,"Private Investment"))</f>
        <v>N/A</v>
      </c>
      <c r="I456" s="6">
        <f>COUNTIFS('Input - target event report'!B:B,B456,'Input - target event report'!D:D, "Private Investment")</f>
        <v>0</v>
      </c>
      <c r="J456">
        <f>INDEX('Input - companies list'!$1:$10000,MATCH(B456,'Input - companies list'!B:B,0),MATCH("Flow",'Input - companies list'!$1:$1,0 ))</f>
        <v>1.00674390704712E-3</v>
      </c>
      <c r="K456">
        <f>INDEX('Input - companies list'!$1:$10000,MATCH(B456,'Input - companies list'!B:B,0),MATCH("Inter-Cluster Connectivity",'Input - companies list'!$1:$1,0 ))</f>
        <v>0.5</v>
      </c>
      <c r="L456" s="11">
        <f t="shared" si="57"/>
        <v>0</v>
      </c>
      <c r="M456" s="11">
        <f t="shared" si="58"/>
        <v>0</v>
      </c>
      <c r="N456" s="11">
        <f t="shared" ca="1" si="59"/>
        <v>0</v>
      </c>
      <c r="O456" s="11">
        <f t="shared" si="60"/>
        <v>0</v>
      </c>
      <c r="P456" s="11">
        <f t="shared" si="61"/>
        <v>0.76200000000000001</v>
      </c>
      <c r="Q456" s="11">
        <f t="shared" si="62"/>
        <v>0.92200000000000004</v>
      </c>
      <c r="R456" s="11">
        <f t="shared" ca="1" si="63"/>
        <v>0.16839999999999999</v>
      </c>
    </row>
    <row r="457" spans="1:18" x14ac:dyDescent="0.2">
      <c r="A457" s="14">
        <f t="shared" ca="1" si="56"/>
        <v>129</v>
      </c>
      <c r="B457" t="s">
        <v>4661</v>
      </c>
      <c r="C457" t="str">
        <f>VLOOKUP(B457,'Input - companies list'!B:L,2,FALSE)</f>
        <v>Harbor Wing Technologies, Inc</v>
      </c>
      <c r="D457" t="str">
        <f>VLOOKUP(B457,'Input - companies list'!B:L,11,FALSE)</f>
        <v>Geological Surveying, Remote Sensing</v>
      </c>
      <c r="E457" t="str">
        <f>VLOOKUP(B457,'Input - companies list'!B:E,4,FALSE)</f>
        <v>Harbor Wing Technologies, Inc. designs, develops, integrates, manufactures, tests, and manages marine platforms for maritime threat and oceanic exploration applications to government, environmental, commercial, law enforcement, and military clients. The company offers autonomous unmanned surface vessels for reconnaissance and surveillance, drug interdiction/search and rescue, sanctuaries enforcement, safety monitoring, mine survey and countermeasure, industrial assets and shipping protection, undersea oil and gas exploration, ocean survey and mapping, fisheries support, marine mammal monitoring applications. It also operates as a contractor for seaport procurement needs. Harbor Wing Technologies, Inc. has strategic relationships with Advanced Ceramics Research, Inc.; International SeaKeepers Society; Marport Canada Inc.; and Navatek Ltd. The company was founded in 2003 and is based in Seattle, Washington with an additional office in Pearl Harbor, Hawaii.</v>
      </c>
      <c r="F457" s="1">
        <f>SUMIFS('Input - target event report'!H:H,'Input - target event report'!B:B,B457,'Input - target event report'!D:D, "Private Investment")</f>
        <v>0</v>
      </c>
      <c r="G457" s="6" t="str">
        <f>IF(I457&lt;2, "N/A", (_xlfn.MAXIFS('Input - target event report'!E:E,'Input - target event report'!B:B,B:B,'Input - target event report'!D:D,"Private Investment")-_xlfn.MINIFS('Input - target event report'!E:E,'Input - target event report'!B:B,B:B,'Input - target event report'!D:D,"Private Investment"))/(I457-1))</f>
        <v>N/A</v>
      </c>
      <c r="H457" s="5" t="str">
        <f ca="1">IF(_xlfn.MAXIFS('Input - target event report'!E:E,'Input - target event report'!B:B,B:B,'Input - target event report'!D:D,"Private Investment") = 0, "N/A", TODAY() - _xlfn.MAXIFS('Input - target event report'!E:E,'Input - target event report'!B:B,B:B,'Input - target event report'!D:D,"Private Investment"))</f>
        <v>N/A</v>
      </c>
      <c r="I457" s="6">
        <f>COUNTIFS('Input - target event report'!B:B,B457,'Input - target event report'!D:D, "Private Investment")</f>
        <v>0</v>
      </c>
      <c r="J457">
        <f>INDEX('Input - companies list'!$1:$10000,MATCH(B457,'Input - companies list'!B:B,0),MATCH("Flow",'Input - companies list'!$1:$1,0 ))</f>
        <v>1.19483969993312E-3</v>
      </c>
      <c r="K457">
        <f>INDEX('Input - companies list'!$1:$10000,MATCH(B457,'Input - companies list'!B:B,0),MATCH("Inter-Cluster Connectivity",'Input - companies list'!$1:$1,0 ))</f>
        <v>1</v>
      </c>
      <c r="L457" s="11">
        <f t="shared" si="57"/>
        <v>0</v>
      </c>
      <c r="M457" s="11">
        <f t="shared" si="58"/>
        <v>0</v>
      </c>
      <c r="N457" s="11">
        <f t="shared" ca="1" si="59"/>
        <v>0</v>
      </c>
      <c r="O457" s="11">
        <f t="shared" si="60"/>
        <v>0</v>
      </c>
      <c r="P457" s="11">
        <f t="shared" si="61"/>
        <v>0.69100000000000006</v>
      </c>
      <c r="Q457" s="11">
        <f t="shared" si="62"/>
        <v>0.99299999999999999</v>
      </c>
      <c r="R457" s="11">
        <f t="shared" ca="1" si="63"/>
        <v>0.16839999999999999</v>
      </c>
    </row>
    <row r="458" spans="1:18" x14ac:dyDescent="0.2">
      <c r="A458" s="14">
        <f t="shared" ca="1" si="56"/>
        <v>128</v>
      </c>
      <c r="B458" t="s">
        <v>2130</v>
      </c>
      <c r="C458" t="str">
        <f>VLOOKUP(B458,'Input - companies list'!B:L,2,FALSE)</f>
        <v>JSC Kopeysk Machine-Building Plant</v>
      </c>
      <c r="D458" t="str">
        <f>VLOOKUP(B458,'Input - companies list'!B:L,11,FALSE)</f>
        <v>Advanced Materials &amp; Coatings</v>
      </c>
      <c r="E458" t="str">
        <f>VLOOKUP(B458,'Input - companies list'!B:E,4,FALSE)</f>
        <v>JSC Kopeysk Machine-Building Plant manufactures and supplies mining equipment for underground exploitation of coal, potash ore, and rock salt for customers in the Russian Federation and internationally. The company offers mining and mineral-processing equipment, driving machines, loaders, drill loaders and shearers, heading-and-winning machines, self-propelled drilling rigs, mineral-processing equipment, and general machinery products. It also provides underground working equipment, equipment for the potash and salt extracting industry, belt conveyors, attached soil-cutting equipment, cutters, and large-scale goods. In addition, the company offers forging, foundry, heat-treating, blanking, machining, and tool making production services; sale of ohygen and carbonic acid gas services; overhauling of mining equipment. JSC Kopeysk Machine-Building Plant was formerly known as Gorlovsky Machine-Building Plant. The company was founded in 1941 and is based in Kopeysk, Russian Federation. As of April 27, 2012, JSC Kopeysk Machine-Building Plant operates as a subsidiary of GeoLine Holdings Limited.</v>
      </c>
      <c r="F458" s="1">
        <f>SUMIFS('Input - target event report'!H:H,'Input - target event report'!B:B,B458,'Input - target event report'!D:D, "Private Investment")</f>
        <v>0</v>
      </c>
      <c r="G458" s="6" t="str">
        <f>IF(I458&lt;2, "N/A", (_xlfn.MAXIFS('Input - target event report'!E:E,'Input - target event report'!B:B,B:B,'Input - target event report'!D:D,"Private Investment")-_xlfn.MINIFS('Input - target event report'!E:E,'Input - target event report'!B:B,B:B,'Input - target event report'!D:D,"Private Investment"))/(I458-1))</f>
        <v>N/A</v>
      </c>
      <c r="H458" s="5" t="str">
        <f ca="1">IF(_xlfn.MAXIFS('Input - target event report'!E:E,'Input - target event report'!B:B,B:B,'Input - target event report'!D:D,"Private Investment") = 0, "N/A", TODAY() - _xlfn.MAXIFS('Input - target event report'!E:E,'Input - target event report'!B:B,B:B,'Input - target event report'!D:D,"Private Investment"))</f>
        <v>N/A</v>
      </c>
      <c r="I458" s="6">
        <f>COUNTIFS('Input - target event report'!B:B,B458,'Input - target event report'!D:D, "Private Investment")</f>
        <v>0</v>
      </c>
      <c r="J458">
        <f>INDEX('Input - companies list'!$1:$10000,MATCH(B458,'Input - companies list'!B:B,0),MATCH("Flow",'Input - companies list'!$1:$1,0 ))</f>
        <v>6.7425693254776799E-4</v>
      </c>
      <c r="K458">
        <f>INDEX('Input - companies list'!$1:$10000,MATCH(B458,'Input - companies list'!B:B,0),MATCH("Inter-Cluster Connectivity",'Input - companies list'!$1:$1,0 ))</f>
        <v>0.33333333333333298</v>
      </c>
      <c r="L458" s="11">
        <f t="shared" si="57"/>
        <v>0</v>
      </c>
      <c r="M458" s="11">
        <f t="shared" si="58"/>
        <v>0</v>
      </c>
      <c r="N458" s="11">
        <f t="shared" ca="1" si="59"/>
        <v>0</v>
      </c>
      <c r="O458" s="11">
        <f t="shared" si="60"/>
        <v>0</v>
      </c>
      <c r="P458" s="11">
        <f t="shared" si="61"/>
        <v>0.84599999999999997</v>
      </c>
      <c r="Q458" s="11">
        <f t="shared" si="62"/>
        <v>0.84499999999999997</v>
      </c>
      <c r="R458" s="11">
        <f t="shared" ca="1" si="63"/>
        <v>0.16910000000000003</v>
      </c>
    </row>
    <row r="459" spans="1:18" x14ac:dyDescent="0.2">
      <c r="A459" s="14">
        <f t="shared" ca="1" si="56"/>
        <v>127</v>
      </c>
      <c r="B459" t="s">
        <v>1064</v>
      </c>
      <c r="C459" t="str">
        <f>VLOOKUP(B459,'Input - companies list'!B:L,2,FALSE)</f>
        <v>LabWare, Inc.</v>
      </c>
      <c r="D459" t="str">
        <f>VLOOKUP(B459,'Input - companies list'!B:L,11,FALSE)</f>
        <v>Mining Ops &amp; Analytics</v>
      </c>
      <c r="E459" t="str">
        <f>VLOOKUP(B459,'Input - companies list'!B:E,4,FALSE)</f>
        <v>LabWare, Inc. develops, markets, and supports laboratory automation software solutions. The company offers LabWare LIMS, a laboratory information management system; and LabWare ELN, an integrated electronic laboratory notebook application. It also provides implementation, training, strategic planning, consulting, project management, testing and validation, and support services. The company serves clinical, contract services, environmental, food and beverage, forensics, mining and metals, manufacturing and consumer products, oil and gas, pharmaceutical, and process and chemical industries. LabWare, Inc. has strategic partnerships with Agilent, Association of Public Health Laboratories, IBM, Northwest Analytics, SAP, Waters, and Data Innovations Inc. The company was founded in 1988 and is based in Wilmington, Delaware with sales and support facilities worldwide.</v>
      </c>
      <c r="F459" s="1">
        <f>SUMIFS('Input - target event report'!H:H,'Input - target event report'!B:B,B459,'Input - target event report'!D:D, "Private Investment")</f>
        <v>0</v>
      </c>
      <c r="G459" s="6" t="str">
        <f>IF(I459&lt;2, "N/A", (_xlfn.MAXIFS('Input - target event report'!E:E,'Input - target event report'!B:B,B:B,'Input - target event report'!D:D,"Private Investment")-_xlfn.MINIFS('Input - target event report'!E:E,'Input - target event report'!B:B,B:B,'Input - target event report'!D:D,"Private Investment"))/(I459-1))</f>
        <v>N/A</v>
      </c>
      <c r="H459" s="5" t="str">
        <f ca="1">IF(_xlfn.MAXIFS('Input - target event report'!E:E,'Input - target event report'!B:B,B:B,'Input - target event report'!D:D,"Private Investment") = 0, "N/A", TODAY() - _xlfn.MAXIFS('Input - target event report'!E:E,'Input - target event report'!B:B,B:B,'Input - target event report'!D:D,"Private Investment"))</f>
        <v>N/A</v>
      </c>
      <c r="I459" s="6">
        <f>COUNTIFS('Input - target event report'!B:B,B459,'Input - target event report'!D:D, "Private Investment")</f>
        <v>0</v>
      </c>
      <c r="J459">
        <f>INDEX('Input - companies list'!$1:$10000,MATCH(B459,'Input - companies list'!B:B,0),MATCH("Flow",'Input - companies list'!$1:$1,0 ))</f>
        <v>6.2320656424889799E-4</v>
      </c>
      <c r="K459">
        <f>INDEX('Input - companies list'!$1:$10000,MATCH(B459,'Input - companies list'!B:B,0),MATCH("Inter-Cluster Connectivity",'Input - companies list'!$1:$1,0 ))</f>
        <v>0.33333333333333298</v>
      </c>
      <c r="L459" s="11">
        <f t="shared" si="57"/>
        <v>0</v>
      </c>
      <c r="M459" s="11">
        <f t="shared" si="58"/>
        <v>0</v>
      </c>
      <c r="N459" s="11">
        <f t="shared" ca="1" si="59"/>
        <v>0</v>
      </c>
      <c r="O459" s="11">
        <f t="shared" si="60"/>
        <v>0</v>
      </c>
      <c r="P459" s="11">
        <f t="shared" si="61"/>
        <v>0.85299999999999998</v>
      </c>
      <c r="Q459" s="11">
        <f t="shared" si="62"/>
        <v>0.84499999999999997</v>
      </c>
      <c r="R459" s="11">
        <f t="shared" ca="1" si="63"/>
        <v>0.16980000000000001</v>
      </c>
    </row>
    <row r="460" spans="1:18" x14ac:dyDescent="0.2">
      <c r="A460" s="14">
        <f t="shared" ca="1" si="56"/>
        <v>126</v>
      </c>
      <c r="B460" t="s">
        <v>3145</v>
      </c>
      <c r="C460" t="str">
        <f>VLOOKUP(B460,'Input - companies list'!B:L,2,FALSE)</f>
        <v>EOS Data Analytics, Inc.</v>
      </c>
      <c r="D460" t="str">
        <f>VLOOKUP(B460,'Input - companies list'!B:L,11,FALSE)</f>
        <v>Cloud, IoT, Predictive Analytics</v>
      </c>
      <c r="E460" t="str">
        <f>VLOOKUP(B460,'Input - companies list'!B:E,4,FALSE)</f>
        <v>EOS Data Analytics, Inc. provides imagery analytics and data integration solutions. The companyÂ’s technology platform enables automated imagery analytics and vector data output; visualization through google maps; integration with additional sensor data sources; output to additional spatial data formats for use in third-party applications; integration with business and operational information; and query and reporting of spatial and associated tabular information. It serves oil and gas and mining, pipeline and electric utility, agriculture, government and urban planning, and emergency response industries. The company was incorporated in 2015 and is based in Wilmington, Delaware.</v>
      </c>
      <c r="F460" s="1">
        <f>SUMIFS('Input - target event report'!H:H,'Input - target event report'!B:B,B460,'Input - target event report'!D:D, "Private Investment")</f>
        <v>0</v>
      </c>
      <c r="G460" s="6" t="str">
        <f>IF(I460&lt;2, "N/A", (_xlfn.MAXIFS('Input - target event report'!E:E,'Input - target event report'!B:B,B:B,'Input - target event report'!D:D,"Private Investment")-_xlfn.MINIFS('Input - target event report'!E:E,'Input - target event report'!B:B,B:B,'Input - target event report'!D:D,"Private Investment"))/(I460-1))</f>
        <v>N/A</v>
      </c>
      <c r="H460" s="5" t="str">
        <f ca="1">IF(_xlfn.MAXIFS('Input - target event report'!E:E,'Input - target event report'!B:B,B:B,'Input - target event report'!D:D,"Private Investment") = 0, "N/A", TODAY() - _xlfn.MAXIFS('Input - target event report'!E:E,'Input - target event report'!B:B,B:B,'Input - target event report'!D:D,"Private Investment"))</f>
        <v>N/A</v>
      </c>
      <c r="I460" s="6">
        <f>COUNTIFS('Input - target event report'!B:B,B460,'Input - target event report'!D:D, "Private Investment")</f>
        <v>0</v>
      </c>
      <c r="J460">
        <f>INDEX('Input - companies list'!$1:$10000,MATCH(B460,'Input - companies list'!B:B,0),MATCH("Flow",'Input - companies list'!$1:$1,0 ))</f>
        <v>6.1377179487849E-4</v>
      </c>
      <c r="K460">
        <f>INDEX('Input - companies list'!$1:$10000,MATCH(B460,'Input - companies list'!B:B,0),MATCH("Inter-Cluster Connectivity",'Input - companies list'!$1:$1,0 ))</f>
        <v>0.33333333333333298</v>
      </c>
      <c r="L460" s="11">
        <f t="shared" si="57"/>
        <v>0</v>
      </c>
      <c r="M460" s="11">
        <f t="shared" si="58"/>
        <v>0</v>
      </c>
      <c r="N460" s="11">
        <f t="shared" ca="1" si="59"/>
        <v>0</v>
      </c>
      <c r="O460" s="11">
        <f t="shared" si="60"/>
        <v>0</v>
      </c>
      <c r="P460" s="11">
        <f t="shared" si="61"/>
        <v>0.86</v>
      </c>
      <c r="Q460" s="11">
        <f t="shared" si="62"/>
        <v>0.84499999999999997</v>
      </c>
      <c r="R460" s="11">
        <f t="shared" ca="1" si="63"/>
        <v>0.17050000000000001</v>
      </c>
    </row>
    <row r="461" spans="1:18" x14ac:dyDescent="0.2">
      <c r="A461" s="14">
        <f t="shared" ca="1" si="56"/>
        <v>125</v>
      </c>
      <c r="B461" t="s">
        <v>1448</v>
      </c>
      <c r="C461" t="str">
        <f>VLOOKUP(B461,'Input - companies list'!B:L,2,FALSE)</f>
        <v>Instantel, Inc.</v>
      </c>
      <c r="D461" t="str">
        <f>VLOOKUP(B461,'Input - companies list'!B:L,11,FALSE)</f>
        <v>Advanced Materials &amp; Coatings</v>
      </c>
      <c r="E461" t="str">
        <f>VLOOKUP(B461,'Input - companies list'!B:E,4,FALSE)</f>
        <v>Instantel, Inc. designs and manufactures vibration and overpressure monitors for mining, construction, and geotechnical applications. It offers seismographs to monitor ground vibration, and air and water over pressure; vibration monitor for short term monitoring applications; and vibration and overpressure monitors. The companyÂ’s products are used in blast and construction, dynamic compaction, pile driving, remote access, tunnel/subway, underwater, specialty demolition activity, heavy transportation, dynamic compaction, structural, bridge, remote access, and vibration dose value monitoring applications. Instantel offers its products through dealers in Africa, Asia, Australasia, Europe, North America, South America, and internationally. The company was founded in 1982 and is based in Ottawa, Canada. Instantel, Inc. operates as a subsidiary of Xmark Corporation.</v>
      </c>
      <c r="F461" s="1">
        <f>SUMIFS('Input - target event report'!H:H,'Input - target event report'!B:B,B461,'Input - target event report'!D:D, "Private Investment")</f>
        <v>0</v>
      </c>
      <c r="G461" s="6" t="str">
        <f>IF(I461&lt;2, "N/A", (_xlfn.MAXIFS('Input - target event report'!E:E,'Input - target event report'!B:B,B:B,'Input - target event report'!D:D,"Private Investment")-_xlfn.MINIFS('Input - target event report'!E:E,'Input - target event report'!B:B,B:B,'Input - target event report'!D:D,"Private Investment"))/(I461-1))</f>
        <v>N/A</v>
      </c>
      <c r="H461" s="5" t="str">
        <f ca="1">IF(_xlfn.MAXIFS('Input - target event report'!E:E,'Input - target event report'!B:B,B:B,'Input - target event report'!D:D,"Private Investment") = 0, "N/A", TODAY() - _xlfn.MAXIFS('Input - target event report'!E:E,'Input - target event report'!B:B,B:B,'Input - target event report'!D:D,"Private Investment"))</f>
        <v>N/A</v>
      </c>
      <c r="I461" s="6">
        <f>COUNTIFS('Input - target event report'!B:B,B461,'Input - target event report'!D:D, "Private Investment")</f>
        <v>0</v>
      </c>
      <c r="J461">
        <f>INDEX('Input - companies list'!$1:$10000,MATCH(B461,'Input - companies list'!B:B,0),MATCH("Flow",'Input - companies list'!$1:$1,0 ))</f>
        <v>6.1354978900481896E-4</v>
      </c>
      <c r="K461">
        <f>INDEX('Input - companies list'!$1:$10000,MATCH(B461,'Input - companies list'!B:B,0),MATCH("Inter-Cluster Connectivity",'Input - companies list'!$1:$1,0 ))</f>
        <v>0.33333333333333298</v>
      </c>
      <c r="L461" s="11">
        <f t="shared" si="57"/>
        <v>0</v>
      </c>
      <c r="M461" s="11">
        <f t="shared" si="58"/>
        <v>0</v>
      </c>
      <c r="N461" s="11">
        <f t="shared" ca="1" si="59"/>
        <v>0</v>
      </c>
      <c r="O461" s="11">
        <f t="shared" si="60"/>
        <v>0</v>
      </c>
      <c r="P461" s="11">
        <f t="shared" si="61"/>
        <v>0.86099999999999999</v>
      </c>
      <c r="Q461" s="11">
        <f t="shared" si="62"/>
        <v>0.84499999999999997</v>
      </c>
      <c r="R461" s="11">
        <f t="shared" ca="1" si="63"/>
        <v>0.17060000000000003</v>
      </c>
    </row>
    <row r="462" spans="1:18" x14ac:dyDescent="0.2">
      <c r="A462" s="14">
        <f t="shared" ca="1" si="56"/>
        <v>124</v>
      </c>
      <c r="B462" t="s">
        <v>765</v>
      </c>
      <c r="C462" t="str">
        <f>VLOOKUP(B462,'Input - companies list'!B:L,2,FALSE)</f>
        <v>Novariant, Inc.</v>
      </c>
      <c r="D462" t="str">
        <f>VLOOKUP(B462,'Input - companies list'!B:L,11,FALSE)</f>
        <v>Smart Grid, Fiber Networks</v>
      </c>
      <c r="E462" t="str">
        <f>VLOOKUP(B462,'Input - companies list'!B:E,4,FALSE)</f>
        <v>Novariant, Inc. develops and provides precision steering solutions. Its solutions include precision positioning technologies, precision steering, global positioning systems/global navigation satellite systems (GNSS), positioning sensors, vision sensors, human machine interface, communications, software data services, GNSS correction services, vehicle interface, intelligent sensor and control systems, steering hardware, and applications software, as well as 7D RTK, a GNSS positioning technology that manages various dimensions of information. The company serves precision agriculture, construction, automotive, and sensors and control solutions industries worldwide. Novariant, Inc. was formerly known as IntegriNautics Corporation and changed its name to Novariant, Inc. in August 2004. The company was founded in 1994 and is based in Fremont, California. As of October 1, 2015, Novariant, Inc. operates as a subsidiary of AgJunction Inc.</v>
      </c>
      <c r="F462" s="1">
        <f>SUMIFS('Input - target event report'!H:H,'Input - target event report'!B:B,B462,'Input - target event report'!D:D, "Private Investment")</f>
        <v>0</v>
      </c>
      <c r="G462" s="6" t="str">
        <f>IF(I462&lt;2, "N/A", (_xlfn.MAXIFS('Input - target event report'!E:E,'Input - target event report'!B:B,B:B,'Input - target event report'!D:D,"Private Investment")-_xlfn.MINIFS('Input - target event report'!E:E,'Input - target event report'!B:B,B:B,'Input - target event report'!D:D,"Private Investment"))/(I462-1))</f>
        <v>N/A</v>
      </c>
      <c r="H462" s="5" t="str">
        <f ca="1">IF(_xlfn.MAXIFS('Input - target event report'!E:E,'Input - target event report'!B:B,B:B,'Input - target event report'!D:D,"Private Investment") = 0, "N/A", TODAY() - _xlfn.MAXIFS('Input - target event report'!E:E,'Input - target event report'!B:B,B:B,'Input - target event report'!D:D,"Private Investment"))</f>
        <v>N/A</v>
      </c>
      <c r="I462" s="6">
        <f>COUNTIFS('Input - target event report'!B:B,B462,'Input - target event report'!D:D, "Private Investment")</f>
        <v>0</v>
      </c>
      <c r="J462">
        <f>INDEX('Input - companies list'!$1:$10000,MATCH(B462,'Input - companies list'!B:B,0),MATCH("Flow",'Input - companies list'!$1:$1,0 ))</f>
        <v>6.1198225863036502E-4</v>
      </c>
      <c r="K462">
        <f>INDEX('Input - companies list'!$1:$10000,MATCH(B462,'Input - companies list'!B:B,0),MATCH("Inter-Cluster Connectivity",'Input - companies list'!$1:$1,0 ))</f>
        <v>0.33333333333333298</v>
      </c>
      <c r="L462" s="11">
        <f t="shared" si="57"/>
        <v>0</v>
      </c>
      <c r="M462" s="11">
        <f t="shared" si="58"/>
        <v>0</v>
      </c>
      <c r="N462" s="11">
        <f t="shared" ca="1" si="59"/>
        <v>0</v>
      </c>
      <c r="O462" s="11">
        <f t="shared" si="60"/>
        <v>0</v>
      </c>
      <c r="P462" s="11">
        <f t="shared" si="61"/>
        <v>0.86299999999999999</v>
      </c>
      <c r="Q462" s="11">
        <f t="shared" si="62"/>
        <v>0.84499999999999997</v>
      </c>
      <c r="R462" s="11">
        <f t="shared" ca="1" si="63"/>
        <v>0.17080000000000001</v>
      </c>
    </row>
    <row r="463" spans="1:18" x14ac:dyDescent="0.2">
      <c r="A463" s="14">
        <f t="shared" ca="1" si="56"/>
        <v>123</v>
      </c>
      <c r="B463" t="s">
        <v>4154</v>
      </c>
      <c r="C463" t="str">
        <f>VLOOKUP(B463,'Input - companies list'!B:L,2,FALSE)</f>
        <v>International Mineral Technologies, LLC</v>
      </c>
      <c r="D463" t="str">
        <f>VLOOKUP(B463,'Input - companies list'!B:L,11,FALSE)</f>
        <v>Advanced Materials &amp; Coatings</v>
      </c>
      <c r="E463" t="str">
        <f>VLOOKUP(B463,'Input - companies list'!B:E,4,FALSE)</f>
        <v>International Mineral Technologies, LLC, doing business as Tetra Micronutrients, manufactures and supplies soluble, liquid, and dry micronutrients for the agricultural and animal feed industries in the United States. The companyÂ’s products include water soluble fertilizers that are used in dry blending; zinc solutions to use in liquid starters; water soluble manganese powder for foliar application to treat glyphosate induced manganese deficiency; and zinc sulfate monohydrate. It also offers custom manufacturing services; and services for storing, warehousing, and delivering various micronutrient products that require special handling. The company was incorporated in 2001 and is based in The Woodlands, Texas. It has a manufacturing plant in Fairbury, Nebraska. As of July 7, 2011, International Mineral Technologies, LLC operates as a subsidiary of Agrium Advanced Technologies, Inc.</v>
      </c>
      <c r="F463" s="1">
        <f>SUMIFS('Input - target event report'!H:H,'Input - target event report'!B:B,B463,'Input - target event report'!D:D, "Private Investment")</f>
        <v>0</v>
      </c>
      <c r="G463" s="6" t="str">
        <f>IF(I463&lt;2, "N/A", (_xlfn.MAXIFS('Input - target event report'!E:E,'Input - target event report'!B:B,B:B,'Input - target event report'!D:D,"Private Investment")-_xlfn.MINIFS('Input - target event report'!E:E,'Input - target event report'!B:B,B:B,'Input - target event report'!D:D,"Private Investment"))/(I463-1))</f>
        <v>N/A</v>
      </c>
      <c r="H463" s="5" t="str">
        <f ca="1">IF(_xlfn.MAXIFS('Input - target event report'!E:E,'Input - target event report'!B:B,B:B,'Input - target event report'!D:D,"Private Investment") = 0, "N/A", TODAY() - _xlfn.MAXIFS('Input - target event report'!E:E,'Input - target event report'!B:B,B:B,'Input - target event report'!D:D,"Private Investment"))</f>
        <v>N/A</v>
      </c>
      <c r="I463" s="6">
        <f>COUNTIFS('Input - target event report'!B:B,B463,'Input - target event report'!D:D, "Private Investment")</f>
        <v>0</v>
      </c>
      <c r="J463">
        <f>INDEX('Input - companies list'!$1:$10000,MATCH(B463,'Input - companies list'!B:B,0),MATCH("Flow",'Input - companies list'!$1:$1,0 ))</f>
        <v>8.3681201708839996E-4</v>
      </c>
      <c r="K463">
        <f>INDEX('Input - companies list'!$1:$10000,MATCH(B463,'Input - companies list'!B:B,0),MATCH("Inter-Cluster Connectivity",'Input - companies list'!$1:$1,0 ))</f>
        <v>0.5</v>
      </c>
      <c r="L463" s="11">
        <f t="shared" si="57"/>
        <v>0</v>
      </c>
      <c r="M463" s="11">
        <f t="shared" si="58"/>
        <v>0</v>
      </c>
      <c r="N463" s="11">
        <f t="shared" ca="1" si="59"/>
        <v>0</v>
      </c>
      <c r="O463" s="11">
        <f t="shared" si="60"/>
        <v>0</v>
      </c>
      <c r="P463" s="11">
        <f t="shared" si="61"/>
        <v>0.79400000000000004</v>
      </c>
      <c r="Q463" s="11">
        <f t="shared" si="62"/>
        <v>0.92200000000000004</v>
      </c>
      <c r="R463" s="11">
        <f t="shared" ca="1" si="63"/>
        <v>0.17160000000000003</v>
      </c>
    </row>
    <row r="464" spans="1:18" x14ac:dyDescent="0.2">
      <c r="A464" s="14">
        <f t="shared" ca="1" si="56"/>
        <v>122</v>
      </c>
      <c r="B464" t="s">
        <v>3254</v>
      </c>
      <c r="C464" t="str">
        <f>VLOOKUP(B464,'Input - companies list'!B:L,2,FALSE)</f>
        <v>Special Mine Services, Inc.</v>
      </c>
      <c r="D464" t="str">
        <f>VLOOKUP(B464,'Input - companies list'!B:L,11,FALSE)</f>
        <v>Advanced Materials &amp; Coatings</v>
      </c>
      <c r="E464" t="str">
        <f>VLOOKUP(B464,'Input - companies list'!B:E,4,FALSE)</f>
        <v>Special Mine Services, Inc. engages in molding of rubber connectors used in mining, tunneling, heavy industry, and entertainment industries. It manufactures a line of molded neoprene single, multi-pole, and quick-lock connectors engineered and designed to be interchangeable and compatible with other manufactured connectors. The company offers electrical products, such as cable hangers, J-hooks, cable cutters, cable fault locator and tracers, high voltage gloves, testing plugs and plug repairs, cable grips, trolley hardware, ground check and fault monitors, string-a-lights, belt monitoring products, lighting systems, coax connectors, vacuum load break switches, connectors, low voltage connectors, and high voltage couplers; and electrical cables, including bare copper and aluminum, bore hole, armored, monitor and sensor, computer, shuttle car, shovel, pump, remote drill, jumper, welding, loader/cutters/drill, locomotive, long wall, military spec, traffic signal, communications, portable control, and power cables, as well as trolley wires, SO cards, building wires, mine power feeders, and tie wires. It also provides splice kits; cable repair supplies, such as tapes, shielding braid, splicing cement, tape/braid/lugs, rice shielding braid, cable jigs, molds, and vulcanizers; and other products and services, including sounding rods, mine sealants, brattice cloths, battery charges, cable guards, headlights, hi-pot testers, battery connectors, and battery cells, as well as cable services, such as recondition high and low voltage, coupler installation, molded pothead and stress cones, jack patches, re-insulation, and cable splicing services. The company also distributes other manufacturer products. It sells its products through distributors in North America. Special Mine Services, Inc. was founded in 1983 and is based in West Frankfort, Illinois with a sales office in Toronto, Canada. It also has satellite locations in Petersburg, Indiana; and Central City, Kentucky.</v>
      </c>
      <c r="F464" s="1">
        <f>SUMIFS('Input - target event report'!H:H,'Input - target event report'!B:B,B464,'Input - target event report'!D:D, "Private Investment")</f>
        <v>0</v>
      </c>
      <c r="G464" s="6" t="str">
        <f>IF(I464&lt;2, "N/A", (_xlfn.MAXIFS('Input - target event report'!E:E,'Input - target event report'!B:B,B:B,'Input - target event report'!D:D,"Private Investment")-_xlfn.MINIFS('Input - target event report'!E:E,'Input - target event report'!B:B,B:B,'Input - target event report'!D:D,"Private Investment"))/(I464-1))</f>
        <v>N/A</v>
      </c>
      <c r="H464" s="5" t="str">
        <f ca="1">IF(_xlfn.MAXIFS('Input - target event report'!E:E,'Input - target event report'!B:B,B:B,'Input - target event report'!D:D,"Private Investment") = 0, "N/A", TODAY() - _xlfn.MAXIFS('Input - target event report'!E:E,'Input - target event report'!B:B,B:B,'Input - target event report'!D:D,"Private Investment"))</f>
        <v>N/A</v>
      </c>
      <c r="I464" s="6">
        <f>COUNTIFS('Input - target event report'!B:B,B464,'Input - target event report'!D:D, "Private Investment")</f>
        <v>0</v>
      </c>
      <c r="J464">
        <f>INDEX('Input - companies list'!$1:$10000,MATCH(B464,'Input - companies list'!B:B,0),MATCH("Flow",'Input - companies list'!$1:$1,0 ))</f>
        <v>5.9023249331361305E-4</v>
      </c>
      <c r="K464">
        <f>INDEX('Input - companies list'!$1:$10000,MATCH(B464,'Input - companies list'!B:B,0),MATCH("Inter-Cluster Connectivity",'Input - companies list'!$1:$1,0 ))</f>
        <v>0.33333333333333298</v>
      </c>
      <c r="L464" s="11">
        <f t="shared" si="57"/>
        <v>0</v>
      </c>
      <c r="M464" s="11">
        <f t="shared" si="58"/>
        <v>0</v>
      </c>
      <c r="N464" s="11">
        <f t="shared" ca="1" si="59"/>
        <v>0</v>
      </c>
      <c r="O464" s="11">
        <f t="shared" si="60"/>
        <v>0</v>
      </c>
      <c r="P464" s="11">
        <f t="shared" si="61"/>
        <v>0.872</v>
      </c>
      <c r="Q464" s="11">
        <f t="shared" si="62"/>
        <v>0.84499999999999997</v>
      </c>
      <c r="R464" s="11">
        <f t="shared" ca="1" si="63"/>
        <v>0.17170000000000002</v>
      </c>
    </row>
    <row r="465" spans="1:18" x14ac:dyDescent="0.2">
      <c r="A465" s="14">
        <f t="shared" ca="1" si="56"/>
        <v>121</v>
      </c>
      <c r="B465" t="s">
        <v>3913</v>
      </c>
      <c r="C465" t="str">
        <f>VLOOKUP(B465,'Input - companies list'!B:L,2,FALSE)</f>
        <v>S&amp;T Dynamics Co. Ltd.</v>
      </c>
      <c r="D465" t="str">
        <f>VLOOKUP(B465,'Input - companies list'!B:L,11,FALSE)</f>
        <v>Castings</v>
      </c>
      <c r="E465" t="str">
        <f>VLOOKUP(B465,'Input - companies list'!B:E,4,FALSE)</f>
        <v>S&amp;T Dynamics Co. Ltd. provides products for defense, wind mill powertrain, auto parts, machine tools, casting, pipe making, and heat treatment industries worldwide. Its defense products include mobile equipment; machine guns, automatic cannons, and remote-controlled weapon systems; protection weapons, such as anti-guided weapons decoy systems, mine deployers, soft-kill launcher systems, and smoke grenade launchers; and aviation equipment, including middle gear boxes, tail gearboxes, drive axles, and torque tubes for KHP, as well as smart drones. The company also offers wind mill powertrain products comprising gear boxes, yaw/pitch gears, hydraulic disc brake systems, rotor hubs, and heat exchangers; auto parts consisting of transmissions, axles, and brakes; and machine tools, such as machining centers, universal and CNC lathes, grinding machines, milling machines, gear cutting machines, and customized machinery. In addition, it provides casting products, including wind power powertrains, aluminum die castings/ingots, automotive parts, forklift and construction equipment, hydraulic parts, and machine tool parts; and pipe making products, such as titanium and stainless tubes. Further, the company offers heat treatment products comprising continuous electric furnaces, batch type electric furnaces, press quenching M/C, phosphate coating lines, high frequency M/C, and other equipment, as well as test instrument products consisting of analyzers, metallurgical optical microscopes, durometers, non-destructive test equipment, and 3D measurement equipment. S&amp;T Dynamics Co., Ltd. was founded in 1959 and is based in Changwon, South Korea.</v>
      </c>
      <c r="F465" s="1">
        <f>SUMIFS('Input - target event report'!H:H,'Input - target event report'!B:B,B465,'Input - target event report'!D:D, "Private Investment")</f>
        <v>0</v>
      </c>
      <c r="G465" s="6" t="str">
        <f>IF(I465&lt;2, "N/A", (_xlfn.MAXIFS('Input - target event report'!E:E,'Input - target event report'!B:B,B:B,'Input - target event report'!D:D,"Private Investment")-_xlfn.MINIFS('Input - target event report'!E:E,'Input - target event report'!B:B,B:B,'Input - target event report'!D:D,"Private Investment"))/(I465-1))</f>
        <v>N/A</v>
      </c>
      <c r="H465" s="5" t="str">
        <f ca="1">IF(_xlfn.MAXIFS('Input - target event report'!E:E,'Input - target event report'!B:B,B:B,'Input - target event report'!D:D,"Private Investment") = 0, "N/A", TODAY() - _xlfn.MAXIFS('Input - target event report'!E:E,'Input - target event report'!B:B,B:B,'Input - target event report'!D:D,"Private Investment"))</f>
        <v>N/A</v>
      </c>
      <c r="I465" s="6">
        <f>COUNTIFS('Input - target event report'!B:B,B465,'Input - target event report'!D:D, "Private Investment")</f>
        <v>0</v>
      </c>
      <c r="J465">
        <f>INDEX('Input - companies list'!$1:$10000,MATCH(B465,'Input - companies list'!B:B,0),MATCH("Flow",'Input - companies list'!$1:$1,0 ))</f>
        <v>5.7946366530462097E-4</v>
      </c>
      <c r="K465">
        <f>INDEX('Input - companies list'!$1:$10000,MATCH(B465,'Input - companies list'!B:B,0),MATCH("Inter-Cluster Connectivity",'Input - companies list'!$1:$1,0 ))</f>
        <v>0.33333333333333298</v>
      </c>
      <c r="L465" s="11">
        <f t="shared" si="57"/>
        <v>0</v>
      </c>
      <c r="M465" s="11">
        <f t="shared" si="58"/>
        <v>0</v>
      </c>
      <c r="N465" s="11">
        <f t="shared" ca="1" si="59"/>
        <v>0</v>
      </c>
      <c r="O465" s="11">
        <f t="shared" si="60"/>
        <v>0</v>
      </c>
      <c r="P465" s="11">
        <f t="shared" si="61"/>
        <v>0.88</v>
      </c>
      <c r="Q465" s="11">
        <f t="shared" si="62"/>
        <v>0.84499999999999997</v>
      </c>
      <c r="R465" s="11">
        <f t="shared" ca="1" si="63"/>
        <v>0.17250000000000001</v>
      </c>
    </row>
    <row r="466" spans="1:18" x14ac:dyDescent="0.2">
      <c r="A466" s="14">
        <f t="shared" ca="1" si="56"/>
        <v>120</v>
      </c>
      <c r="B466" t="s">
        <v>88</v>
      </c>
      <c r="C466" t="str">
        <f>VLOOKUP(B466,'Input - companies list'!B:L,2,FALSE)</f>
        <v>Siemens Turbomachinery Equipment GmbH</v>
      </c>
      <c r="D466" t="str">
        <f>VLOOKUP(B466,'Input - companies list'!B:L,11,FALSE)</f>
        <v xml:space="preserve">Bearing, Gears, Componentry </v>
      </c>
      <c r="E466" t="str">
        <f>VLOOKUP(B466,'Input - companies list'!B:E,4,FALSE)</f>
        <v>Siemens Turbomachinery Equipment GmbH develops, produces, and distributes turbines, compressors and fans for industrial applications in Germany and other European countries. The company's turbines are used for cogeneration, waste disposal, waste incineration, wood and paper manufacturing, refineries and natural gas expansion, as well as in chemical and petro-chemical, steel, textile, and sugar and palm oil industries. The companyÂ’s compressors are used in air separation, acid-gas, butadiene, carbon black, chemical production, chlorine handling, claus, coke gas, direct reduction, ethylene, evaporation, fertilizer, fermentation, flue gas desulphurization, formaldehyde, hydrochloric acid recovery, hydrogen, maleic anhydride, methane, natural gas, and nitrogen plants. The company's products are also used in ore processing, ore roasting, oxychlorination, oxygen, peroxide, pharmaceuticals, phenol, phosphoric acid, phthalic acid, potable water treatment, pressure air, propylene, pulp and paper mill, solvent recovery, sulphuric acid, sulphur recovery, syngas, synthetic fiber, vapor recovery units, waste water treatment &amp; yeast production plants. Siemens Turbomachinery Equipment GmbH offers compressors under KK&amp;K, HV-Turbo, PGW-Turbo, and Schiele brands. The companyÂ’s fans are used in thermal power plants, mine ventilation plants, steelmaking plants, waste incineration plants, tunnel ventilation plants, test rigs &amp; wind tunnels, dryer installations, mechanical engineering, HVAC systems, fire protection/smoke extraction plants, electronics, pharmaceuticals plants, precision mechanics, automotive, and shipbuilding, as well as in chemical &amp; petrochemical, and cement industries. Siemens Turbomachinery Equipment GmbH was formerly known as KÃ¼hnle, Kopp &amp; Kausch (KK&amp;K) Aktiengesellschaft and changed its name to Siemens Turbomachinery Equipment GmbH in June 2007. The company was founded in 1774 and is headquartered in Frankenthal, Germany. As of November 21, 2006, Siemens Turbomachinery Equipment GmbH operates as a subsidiary of Siemens Aktiengesellschaft.</v>
      </c>
      <c r="F466" s="1">
        <f>SUMIFS('Input - target event report'!H:H,'Input - target event report'!B:B,B466,'Input - target event report'!D:D, "Private Investment")</f>
        <v>0</v>
      </c>
      <c r="G466" s="6" t="str">
        <f>IF(I466&lt;2, "N/A", (_xlfn.MAXIFS('Input - target event report'!E:E,'Input - target event report'!B:B,B:B,'Input - target event report'!D:D,"Private Investment")-_xlfn.MINIFS('Input - target event report'!E:E,'Input - target event report'!B:B,B:B,'Input - target event report'!D:D,"Private Investment"))/(I466-1))</f>
        <v>N/A</v>
      </c>
      <c r="H466" s="5" t="str">
        <f ca="1">IF(_xlfn.MAXIFS('Input - target event report'!E:E,'Input - target event report'!B:B,B:B,'Input - target event report'!D:D,"Private Investment") = 0, "N/A", TODAY() - _xlfn.MAXIFS('Input - target event report'!E:E,'Input - target event report'!B:B,B:B,'Input - target event report'!D:D,"Private Investment"))</f>
        <v>N/A</v>
      </c>
      <c r="I466" s="6">
        <f>COUNTIFS('Input - target event report'!B:B,B466,'Input - target event report'!D:D, "Private Investment")</f>
        <v>0</v>
      </c>
      <c r="J466">
        <f>INDEX('Input - companies list'!$1:$10000,MATCH(B466,'Input - companies list'!B:B,0),MATCH("Flow",'Input - companies list'!$1:$1,0 ))</f>
        <v>5.75938141548591E-4</v>
      </c>
      <c r="K466">
        <f>INDEX('Input - companies list'!$1:$10000,MATCH(B466,'Input - companies list'!B:B,0),MATCH("Inter-Cluster Connectivity",'Input - companies list'!$1:$1,0 ))</f>
        <v>0.33333333333333298</v>
      </c>
      <c r="L466" s="11">
        <f t="shared" si="57"/>
        <v>0</v>
      </c>
      <c r="M466" s="11">
        <f t="shared" si="58"/>
        <v>0</v>
      </c>
      <c r="N466" s="11">
        <f t="shared" ca="1" si="59"/>
        <v>0</v>
      </c>
      <c r="O466" s="11">
        <f t="shared" si="60"/>
        <v>0</v>
      </c>
      <c r="P466" s="11">
        <f t="shared" si="61"/>
        <v>0.88200000000000001</v>
      </c>
      <c r="Q466" s="11">
        <f t="shared" si="62"/>
        <v>0.84499999999999997</v>
      </c>
      <c r="R466" s="11">
        <f t="shared" ca="1" si="63"/>
        <v>0.17270000000000002</v>
      </c>
    </row>
    <row r="467" spans="1:18" x14ac:dyDescent="0.2">
      <c r="A467" s="14">
        <f t="shared" ca="1" si="56"/>
        <v>119</v>
      </c>
      <c r="B467" t="s">
        <v>648</v>
      </c>
      <c r="C467" t="str">
        <f>VLOOKUP(B467,'Input - companies list'!B:L,2,FALSE)</f>
        <v>Kolb Technology GmbH</v>
      </c>
      <c r="D467" t="str">
        <f>VLOOKUP(B467,'Input - companies list'!B:L,11,FALSE)</f>
        <v>Hydraulics, Valves &amp; Pumps</v>
      </c>
      <c r="E467" t="str">
        <f>VLOOKUP(B467,'Input - companies list'!B:E,4,FALSE)</f>
        <v>Kolb Technology GmbH engages in producing and supplying studio equipment for the design modeling industry. It offers studio components for the communication between digital and physical model; milling machines for clay and light foams; and hydraulic presses for manufacturing clay profiles. The company also offers cutters, mobile safety-systems, highlight walls, portable lifts, modeling materials, clay heaters and materials, and painted foil handling equipment; and modeling tools, slicks, and radius kits, including tapes, clay modeling films, industrial cleansers, diamond whetstones, carbon splines, glues, temporary paints, and light polystyrols, as well as clays for the extrusion. Its products are used in automotive design studios. The company was founded in 2001 and is based in Hengersberg, Germany. Kolb Technology GmbH operates as a subsidiary of Kolb Group. As of August 10, 2015, Kolb Technology GmbH operates as a subsidiary of MAX STREICHER GmbH &amp; Co. Kommanditgesellschaft auf Aktien.</v>
      </c>
      <c r="F467" s="1">
        <f>SUMIFS('Input - target event report'!H:H,'Input - target event report'!B:B,B467,'Input - target event report'!D:D, "Private Investment")</f>
        <v>0</v>
      </c>
      <c r="G467" s="6" t="str">
        <f>IF(I467&lt;2, "N/A", (_xlfn.MAXIFS('Input - target event report'!E:E,'Input - target event report'!B:B,B:B,'Input - target event report'!D:D,"Private Investment")-_xlfn.MINIFS('Input - target event report'!E:E,'Input - target event report'!B:B,B:B,'Input - target event report'!D:D,"Private Investment"))/(I467-1))</f>
        <v>N/A</v>
      </c>
      <c r="H467" s="5" t="str">
        <f ca="1">IF(_xlfn.MAXIFS('Input - target event report'!E:E,'Input - target event report'!B:B,B:B,'Input - target event report'!D:D,"Private Investment") = 0, "N/A", TODAY() - _xlfn.MAXIFS('Input - target event report'!E:E,'Input - target event report'!B:B,B:B,'Input - target event report'!D:D,"Private Investment"))</f>
        <v>N/A</v>
      </c>
      <c r="I467" s="6">
        <f>COUNTIFS('Input - target event report'!B:B,B467,'Input - target event report'!D:D, "Private Investment")</f>
        <v>0</v>
      </c>
      <c r="J467">
        <f>INDEX('Input - companies list'!$1:$10000,MATCH(B467,'Input - companies list'!B:B,0),MATCH("Flow",'Input - companies list'!$1:$1,0 ))</f>
        <v>5.6954113352738296E-4</v>
      </c>
      <c r="K467">
        <f>INDEX('Input - companies list'!$1:$10000,MATCH(B467,'Input - companies list'!B:B,0),MATCH("Inter-Cluster Connectivity",'Input - companies list'!$1:$1,0 ))</f>
        <v>0.33333333333333298</v>
      </c>
      <c r="L467" s="11">
        <f t="shared" si="57"/>
        <v>0</v>
      </c>
      <c r="M467" s="11">
        <f t="shared" si="58"/>
        <v>0</v>
      </c>
      <c r="N467" s="11">
        <f t="shared" ca="1" si="59"/>
        <v>0</v>
      </c>
      <c r="O467" s="11">
        <f t="shared" si="60"/>
        <v>0</v>
      </c>
      <c r="P467" s="11">
        <f t="shared" si="61"/>
        <v>0.88400000000000001</v>
      </c>
      <c r="Q467" s="11">
        <f t="shared" si="62"/>
        <v>0.84499999999999997</v>
      </c>
      <c r="R467" s="11">
        <f t="shared" ca="1" si="63"/>
        <v>0.1729</v>
      </c>
    </row>
    <row r="468" spans="1:18" x14ac:dyDescent="0.2">
      <c r="A468" s="14">
        <f t="shared" ca="1" si="56"/>
        <v>118</v>
      </c>
      <c r="B468" t="s">
        <v>3269</v>
      </c>
      <c r="C468" t="str">
        <f>VLOOKUP(B468,'Input - companies list'!B:L,2,FALSE)</f>
        <v>Shanghai A&amp;S Science Technology Development Co.,Ltd.</v>
      </c>
      <c r="D468" t="str">
        <f>VLOOKUP(B468,'Input - companies list'!B:L,11,FALSE)</f>
        <v>Castings</v>
      </c>
      <c r="E468" t="str">
        <f>VLOOKUP(B468,'Input - companies list'!B:E,4,FALSE)</f>
        <v>Shanghai A&amp;S Science Technology Development Co.,Ltd. is engaged in researching, developing, manufacturing, and marketing diagnostic and therapeutic devices in China and internationally. Its products include high-intensity focused ultrasound (HIFU) systems, such as ultrasound ablation systems and ultrasound ablation knifes; digital multifunctional X-ray machines; dual energy X-ray bone densitometers; and digital universal lithotriptic medical tables. The company also offers 24/7 customer service, technical support and site service, equipment maintenance, consumables and accessories, and clinical application training services. Its HIFU systems are used for various clinical applications, such as treatment of tumor, uterine fibroids, pain caused by bone metastases, uterine fibroids for women planning future pregnancy, dosiology, fibroid myoma, and breast cancer, as well as clinical trials, embolization of capillary blood vessels, synergetic effect of chemotherapy and radiation, and enhancement of systematic immune ability. The company exports its products to Korea and European Union. Shanghai A&amp;S Science Technology Development Co.,Ltd. is based in Shanghai, China.</v>
      </c>
      <c r="F468" s="1">
        <f>SUMIFS('Input - target event report'!H:H,'Input - target event report'!B:B,B468,'Input - target event report'!D:D, "Private Investment")</f>
        <v>0</v>
      </c>
      <c r="G468" s="6" t="str">
        <f>IF(I468&lt;2, "N/A", (_xlfn.MAXIFS('Input - target event report'!E:E,'Input - target event report'!B:B,B:B,'Input - target event report'!D:D,"Private Investment")-_xlfn.MINIFS('Input - target event report'!E:E,'Input - target event report'!B:B,B:B,'Input - target event report'!D:D,"Private Investment"))/(I468-1))</f>
        <v>N/A</v>
      </c>
      <c r="H468" s="5" t="str">
        <f ca="1">IF(_xlfn.MAXIFS('Input - target event report'!E:E,'Input - target event report'!B:B,B:B,'Input - target event report'!D:D,"Private Investment") = 0, "N/A", TODAY() - _xlfn.MAXIFS('Input - target event report'!E:E,'Input - target event report'!B:B,B:B,'Input - target event report'!D:D,"Private Investment"))</f>
        <v>N/A</v>
      </c>
      <c r="I468" s="6">
        <f>COUNTIFS('Input - target event report'!B:B,B468,'Input - target event report'!D:D, "Private Investment")</f>
        <v>0</v>
      </c>
      <c r="J468">
        <f>INDEX('Input - companies list'!$1:$10000,MATCH(B468,'Input - companies list'!B:B,0),MATCH("Flow",'Input - companies list'!$1:$1,0 ))</f>
        <v>1.0167252198593801E-3</v>
      </c>
      <c r="K468">
        <f>INDEX('Input - companies list'!$1:$10000,MATCH(B468,'Input - companies list'!B:B,0),MATCH("Inter-Cluster Connectivity",'Input - companies list'!$1:$1,0 ))</f>
        <v>0.6</v>
      </c>
      <c r="L468" s="11">
        <f t="shared" si="57"/>
        <v>0</v>
      </c>
      <c r="M468" s="11">
        <f t="shared" si="58"/>
        <v>0</v>
      </c>
      <c r="N468" s="11">
        <f t="shared" ca="1" si="59"/>
        <v>0</v>
      </c>
      <c r="O468" s="11">
        <f t="shared" si="60"/>
        <v>0</v>
      </c>
      <c r="P468" s="11">
        <f t="shared" si="61"/>
        <v>0.75700000000000001</v>
      </c>
      <c r="Q468" s="11">
        <f t="shared" si="62"/>
        <v>0.98899999999999999</v>
      </c>
      <c r="R468" s="11">
        <f t="shared" ca="1" si="63"/>
        <v>0.17460000000000001</v>
      </c>
    </row>
    <row r="469" spans="1:18" x14ac:dyDescent="0.2">
      <c r="A469" s="14">
        <f t="shared" ca="1" si="56"/>
        <v>117</v>
      </c>
      <c r="B469" t="s">
        <v>1153</v>
      </c>
      <c r="C469" t="str">
        <f>VLOOKUP(B469,'Input - companies list'!B:L,2,FALSE)</f>
        <v>Meta Watch Ltd.</v>
      </c>
      <c r="D469" t="str">
        <f>VLOOKUP(B469,'Input - companies list'!B:L,11,FALSE)</f>
        <v>Cloud, IoT, Predictive Analytics</v>
      </c>
      <c r="E469" t="str">
        <f>VLOOKUP(B469,'Input - companies list'!B:E,4,FALSE)</f>
        <v>Meta Watch Ltd. designs, develops, and markets watches. The company offers MetaWatch Manager that enable users to view various push notifications on the wrist that are sent to the phone; and MetaFilter, a dynamic filtering system that learns what apps are enabled on the phone and then lets users choose which ones can forward notifications to the wrist. It sells watches as wearable development systems and mobile accessories. The company is based in Dallas, Texas. Meta Watch Ltd. is a prior subsidiary of Fossil, Inc.</v>
      </c>
      <c r="F469" s="1">
        <f>SUMIFS('Input - target event report'!H:H,'Input - target event report'!B:B,B469,'Input - target event report'!D:D, "Private Investment")</f>
        <v>0</v>
      </c>
      <c r="G469" s="6" t="str">
        <f>IF(I469&lt;2, "N/A", (_xlfn.MAXIFS('Input - target event report'!E:E,'Input - target event report'!B:B,B:B,'Input - target event report'!D:D,"Private Investment")-_xlfn.MINIFS('Input - target event report'!E:E,'Input - target event report'!B:B,B:B,'Input - target event report'!D:D,"Private Investment"))/(I469-1))</f>
        <v>N/A</v>
      </c>
      <c r="H469" s="5" t="str">
        <f ca="1">IF(_xlfn.MAXIFS('Input - target event report'!E:E,'Input - target event report'!B:B,B:B,'Input - target event report'!D:D,"Private Investment") = 0, "N/A", TODAY() - _xlfn.MAXIFS('Input - target event report'!E:E,'Input - target event report'!B:B,B:B,'Input - target event report'!D:D,"Private Investment"))</f>
        <v>N/A</v>
      </c>
      <c r="I469" s="6">
        <f>COUNTIFS('Input - target event report'!B:B,B469,'Input - target event report'!D:D, "Private Investment")</f>
        <v>0</v>
      </c>
      <c r="J469">
        <f>INDEX('Input - companies list'!$1:$10000,MATCH(B469,'Input - companies list'!B:B,0),MATCH("Flow",'Input - companies list'!$1:$1,0 ))</f>
        <v>8.0126172953562901E-4</v>
      </c>
      <c r="K469">
        <f>INDEX('Input - companies list'!$1:$10000,MATCH(B469,'Input - companies list'!B:B,0),MATCH("Inter-Cluster Connectivity",'Input - companies list'!$1:$1,0 ))</f>
        <v>0.5</v>
      </c>
      <c r="L469" s="11">
        <f t="shared" si="57"/>
        <v>0</v>
      </c>
      <c r="M469" s="11">
        <f t="shared" si="58"/>
        <v>0</v>
      </c>
      <c r="N469" s="11">
        <f t="shared" ca="1" si="59"/>
        <v>0</v>
      </c>
      <c r="O469" s="11">
        <f t="shared" si="60"/>
        <v>0</v>
      </c>
      <c r="P469" s="11">
        <f t="shared" si="61"/>
        <v>0.83399999999999996</v>
      </c>
      <c r="Q469" s="11">
        <f t="shared" si="62"/>
        <v>0.92200000000000004</v>
      </c>
      <c r="R469" s="11">
        <f t="shared" ca="1" si="63"/>
        <v>0.17560000000000001</v>
      </c>
    </row>
    <row r="470" spans="1:18" x14ac:dyDescent="0.2">
      <c r="A470" s="14">
        <f t="shared" ca="1" si="56"/>
        <v>116</v>
      </c>
      <c r="B470" t="s">
        <v>2069</v>
      </c>
      <c r="C470" t="str">
        <f>VLOOKUP(B470,'Input - companies list'!B:L,2,FALSE)</f>
        <v>Metso Automation Oy</v>
      </c>
      <c r="D470" t="str">
        <f>VLOOKUP(B470,'Input - companies list'!B:L,11,FALSE)</f>
        <v>Advanced Materials &amp; Coatings</v>
      </c>
      <c r="E470" t="str">
        <f>VLOOKUP(B470,'Input - companies list'!B:E,4,FALSE)</f>
        <v>Metso Automation Oy manufactures and distributes automation and information management application networks and systems. The company provides solutions and services for field control technology and life-cycle performance management. Its valve products include flanged ball, rotary plug control, segment, and butterfly valves; and safety instrumented system solutions, remote-monitoring systems, software, positioners, actuators, and accessories. The company also provides flow control and process instrumentation, specialty measurements, and process automation products. In addition, it offers wet end management, fiber length, and consistency analyzers; on-line monitoring and quality management systems; consistency transmitters; and process automation deliveries. The company serves mining and construction, power generation, automation, recycling, and pulp and paper industries. The company was formerly known as Neles Automation Oy and changed its name to Metso Automation Oy in January 2001. The company was founded in 1921 and is based in Oulu, Finland. The company has operations in Europe, North America, Asia, and South America. Metso Automation Oy operates as a subsidiary of Metso Corporation.</v>
      </c>
      <c r="F470" s="1">
        <f>SUMIFS('Input - target event report'!H:H,'Input - target event report'!B:B,B470,'Input - target event report'!D:D, "Private Investment")</f>
        <v>0</v>
      </c>
      <c r="G470" s="6" t="str">
        <f>IF(I470&lt;2, "N/A", (_xlfn.MAXIFS('Input - target event report'!E:E,'Input - target event report'!B:B,B:B,'Input - target event report'!D:D,"Private Investment")-_xlfn.MINIFS('Input - target event report'!E:E,'Input - target event report'!B:B,B:B,'Input - target event report'!D:D,"Private Investment"))/(I470-1))</f>
        <v>N/A</v>
      </c>
      <c r="H470" s="5" t="str">
        <f ca="1">IF(_xlfn.MAXIFS('Input - target event report'!E:E,'Input - target event report'!B:B,B:B,'Input - target event report'!D:D,"Private Investment") = 0, "N/A", TODAY() - _xlfn.MAXIFS('Input - target event report'!E:E,'Input - target event report'!B:B,B:B,'Input - target event report'!D:D,"Private Investment"))</f>
        <v>N/A</v>
      </c>
      <c r="I470" s="6">
        <f>COUNTIFS('Input - target event report'!B:B,B470,'Input - target event report'!D:D, "Private Investment")</f>
        <v>0</v>
      </c>
      <c r="J470">
        <f>INDEX('Input - companies list'!$1:$10000,MATCH(B470,'Input - companies list'!B:B,0),MATCH("Flow",'Input - companies list'!$1:$1,0 ))</f>
        <v>8.0081311925676705E-4</v>
      </c>
      <c r="K470">
        <f>INDEX('Input - companies list'!$1:$10000,MATCH(B470,'Input - companies list'!B:B,0),MATCH("Inter-Cluster Connectivity",'Input - companies list'!$1:$1,0 ))</f>
        <v>0.5</v>
      </c>
      <c r="L470" s="11">
        <f t="shared" si="57"/>
        <v>0</v>
      </c>
      <c r="M470" s="11">
        <f t="shared" si="58"/>
        <v>0</v>
      </c>
      <c r="N470" s="11">
        <f t="shared" ca="1" si="59"/>
        <v>0</v>
      </c>
      <c r="O470" s="11">
        <f t="shared" si="60"/>
        <v>0</v>
      </c>
      <c r="P470" s="11">
        <f t="shared" si="61"/>
        <v>0.83599999999999997</v>
      </c>
      <c r="Q470" s="11">
        <f t="shared" si="62"/>
        <v>0.92200000000000004</v>
      </c>
      <c r="R470" s="11">
        <f t="shared" ca="1" si="63"/>
        <v>0.17580000000000001</v>
      </c>
    </row>
    <row r="471" spans="1:18" x14ac:dyDescent="0.2">
      <c r="A471" s="14">
        <f t="shared" ca="1" si="56"/>
        <v>115</v>
      </c>
      <c r="B471" t="s">
        <v>846</v>
      </c>
      <c r="C471" t="str">
        <f>VLOOKUP(B471,'Input - companies list'!B:L,2,FALSE)</f>
        <v>Innovative Techncial Solutions, Inc.</v>
      </c>
      <c r="D471" t="str">
        <f>VLOOKUP(B471,'Input - companies list'!B:L,11,FALSE)</f>
        <v>Aerial Surveying, Drones</v>
      </c>
      <c r="E471" t="str">
        <f>VLOOKUP(B471,'Input - companies list'!B:E,4,FALSE)</f>
        <v>Innovative Techncial Solutions, Inc., doing business as NovaSol, engages in the research, engineering development, and productization of active and passive optical systems. It specializes in electro-optical systems for reconnaissance, optical communications, and bio-chemical detection systems for military, homeland security, and commercial applications; and compact hyperspectral sensors and laser interrogators for commercial and government customers. The company also provides lens systems; microHSI, miniaturized integrated hyperspectral sensors and real-time data processing systems; ARCHER, a turnkey airborne hyperspectral imaging system; compact optical interrogators; COMPact airborne stabilization system to provide real-time geo-correction of pushbroom sensor data; SkySpec, a portable sensor that detects airborne sulfur dioxide. Innovative Techncial Solutions, Inc. was founded in 1998 and is based in Honolulu, Hawaii with an additional office in San Diego and Los Angeles, California. As of January 22, 2015, Innovative Techncial Solutions, Inc. operates as a subsidiary of Corning Inc.</v>
      </c>
      <c r="F471" s="1">
        <f>SUMIFS('Input - target event report'!H:H,'Input - target event report'!B:B,B471,'Input - target event report'!D:D, "Private Investment")</f>
        <v>0</v>
      </c>
      <c r="G471" s="6" t="str">
        <f>IF(I471&lt;2, "N/A", (_xlfn.MAXIFS('Input - target event report'!E:E,'Input - target event report'!B:B,B:B,'Input - target event report'!D:D,"Private Investment")-_xlfn.MINIFS('Input - target event report'!E:E,'Input - target event report'!B:B,B:B,'Input - target event report'!D:D,"Private Investment"))/(I471-1))</f>
        <v>N/A</v>
      </c>
      <c r="H471" s="5" t="str">
        <f ca="1">IF(_xlfn.MAXIFS('Input - target event report'!E:E,'Input - target event report'!B:B,B:B,'Input - target event report'!D:D,"Private Investment") = 0, "N/A", TODAY() - _xlfn.MAXIFS('Input - target event report'!E:E,'Input - target event report'!B:B,B:B,'Input - target event report'!D:D,"Private Investment"))</f>
        <v>N/A</v>
      </c>
      <c r="I471" s="6">
        <f>COUNTIFS('Input - target event report'!B:B,B471,'Input - target event report'!D:D, "Private Investment")</f>
        <v>0</v>
      </c>
      <c r="J471">
        <f>INDEX('Input - companies list'!$1:$10000,MATCH(B471,'Input - companies list'!B:B,0),MATCH("Flow",'Input - companies list'!$1:$1,0 ))</f>
        <v>9.9111224275230691E-4</v>
      </c>
      <c r="K471">
        <f>INDEX('Input - companies list'!$1:$10000,MATCH(B471,'Input - companies list'!B:B,0),MATCH("Inter-Cluster Connectivity",'Input - companies list'!$1:$1,0 ))</f>
        <v>1</v>
      </c>
      <c r="L471" s="11">
        <f t="shared" si="57"/>
        <v>0</v>
      </c>
      <c r="M471" s="11">
        <f t="shared" si="58"/>
        <v>0</v>
      </c>
      <c r="N471" s="11">
        <f t="shared" ca="1" si="59"/>
        <v>0</v>
      </c>
      <c r="O471" s="11">
        <f t="shared" si="60"/>
        <v>0</v>
      </c>
      <c r="P471" s="11">
        <f t="shared" si="61"/>
        <v>0.77</v>
      </c>
      <c r="Q471" s="11">
        <f t="shared" si="62"/>
        <v>0.99299999999999999</v>
      </c>
      <c r="R471" s="11">
        <f t="shared" ca="1" si="63"/>
        <v>0.17630000000000001</v>
      </c>
    </row>
    <row r="472" spans="1:18" x14ac:dyDescent="0.2">
      <c r="A472" s="14">
        <f t="shared" ca="1" si="56"/>
        <v>114</v>
      </c>
      <c r="B472" t="s">
        <v>79</v>
      </c>
      <c r="C472" t="str">
        <f>VLOOKUP(B472,'Input - companies list'!B:L,2,FALSE)</f>
        <v>Data Technology Services</v>
      </c>
      <c r="D472" t="str">
        <f>VLOOKUP(B472,'Input - companies list'!B:L,11,FALSE)</f>
        <v>RFID, Cables, Asset Tracking</v>
      </c>
      <c r="E472" t="str">
        <f>VLOOKUP(B472,'Input - companies list'!B:E,4,FALSE)</f>
        <v>Data Technology Services supplies and installs satellite communication solutions in North and South America. It offers hand-held satellite phones and satellite routers; wireless broadband systems for drill ships, semi submersible rigs, yachts, sea going and seismic vessels, construction and dive support vessels, lift boats, and derrick barges; and fixed satellite systems for jack-up rigs, special events, forestry, mining, and cattle ranches. The company also provides thermal imaging/video over satellite camera systems that are used for obstacle avoidance and navigation, detecting hazards and various vessels at long ranges, and security on unmanned platforms, as well as for maritime navigation, search and rescue, and security applications. In addition, it offers satellite television solutions; voice and data solutions; and VHF and UHF transceivers, and VHF marine transceivers. Further, the company provides asset tracking services to monitor the location and movement of powered and non-powered movable and mobile assets, including critical energy and maritime assets; and repair, software upgrades, firmware upgrades, preventive maintenance, design and fabrication, remote video streaming, and disaster recovery services. Its products are sold through an online store. Data Technology Services supplies products to maritime markets; oil and gas markets, including petrochemical plants and land support bases, as well as land, air, and sea transportation vessels; and government and military disaster recovery, commercial shipping, recreational boat operators, aviation, and construction industries. The company was founded in 2002 and is based in Breaux Bridge, Louisiana with a sales office in Houston, Texas, as well as an operations office in Oklahoma.</v>
      </c>
      <c r="F472" s="1">
        <f>SUMIFS('Input - target event report'!H:H,'Input - target event report'!B:B,B472,'Input - target event report'!D:D, "Private Investment")</f>
        <v>0</v>
      </c>
      <c r="G472" s="6" t="str">
        <f>IF(I472&lt;2, "N/A", (_xlfn.MAXIFS('Input - target event report'!E:E,'Input - target event report'!B:B,B:B,'Input - target event report'!D:D,"Private Investment")-_xlfn.MINIFS('Input - target event report'!E:E,'Input - target event report'!B:B,B:B,'Input - target event report'!D:D,"Private Investment"))/(I472-1))</f>
        <v>N/A</v>
      </c>
      <c r="H472" s="5" t="str">
        <f ca="1">IF(_xlfn.MAXIFS('Input - target event report'!E:E,'Input - target event report'!B:B,B:B,'Input - target event report'!D:D,"Private Investment") = 0, "N/A", TODAY() - _xlfn.MAXIFS('Input - target event report'!E:E,'Input - target event report'!B:B,B:B,'Input - target event report'!D:D,"Private Investment"))</f>
        <v>N/A</v>
      </c>
      <c r="I472" s="6">
        <f>COUNTIFS('Input - target event report'!B:B,B472,'Input - target event report'!D:D, "Private Investment")</f>
        <v>0</v>
      </c>
      <c r="J472">
        <f>INDEX('Input - companies list'!$1:$10000,MATCH(B472,'Input - companies list'!B:B,0),MATCH("Flow",'Input - companies list'!$1:$1,0 ))</f>
        <v>7.8127429137615897E-4</v>
      </c>
      <c r="K472">
        <f>INDEX('Input - companies list'!$1:$10000,MATCH(B472,'Input - companies list'!B:B,0),MATCH("Inter-Cluster Connectivity",'Input - companies list'!$1:$1,0 ))</f>
        <v>0.5</v>
      </c>
      <c r="L472" s="11">
        <f t="shared" si="57"/>
        <v>0</v>
      </c>
      <c r="M472" s="11">
        <f t="shared" si="58"/>
        <v>0</v>
      </c>
      <c r="N472" s="11">
        <f t="shared" ca="1" si="59"/>
        <v>0</v>
      </c>
      <c r="O472" s="11">
        <f t="shared" si="60"/>
        <v>0</v>
      </c>
      <c r="P472" s="11">
        <f t="shared" si="61"/>
        <v>0.84399999999999997</v>
      </c>
      <c r="Q472" s="11">
        <f t="shared" si="62"/>
        <v>0.92200000000000004</v>
      </c>
      <c r="R472" s="11">
        <f t="shared" ca="1" si="63"/>
        <v>0.17660000000000001</v>
      </c>
    </row>
    <row r="473" spans="1:18" x14ac:dyDescent="0.2">
      <c r="A473" s="14">
        <f t="shared" ca="1" si="56"/>
        <v>113</v>
      </c>
      <c r="B473" t="s">
        <v>3567</v>
      </c>
      <c r="C473" t="str">
        <f>VLOOKUP(B473,'Input - companies list'!B:L,2,FALSE)</f>
        <v>Ducommun Incorporated</v>
      </c>
      <c r="D473" t="str">
        <f>VLOOKUP(B473,'Input - companies list'!B:L,11,FALSE)</f>
        <v xml:space="preserve">Bearing, Gears, Componentry </v>
      </c>
      <c r="E473" t="str">
        <f>VLOOKUP(B473,'Input - companies list'!B:E,4,FALSE)</f>
        <v>Ducommun Incorporated provides engineering and manufacturing products and services primarily to the aerospace, defense, industrial, natural resources, medical, and other industries in the United States. The company operates through two segments, Electronic Systems (ES) and Structural Systems (SS). The ES segment offers cable assemblies and interconnect systems; printed circuit board assemblies; higher-level electronic, electromechanical, and mechanical assemblies; radar enclosures; aircraft avionics racks; shipboard communications and control enclosures; wire harnesses; and other high-level complex assemblies. It also supplies engineered products, including illuminated pushbutton switches and panels for aviation and test systems; microwave and millimeter switches and filters for radio frequency systems and test instrumentation; and motors and resolvers for motion control. In addition, this segment provides engineering expertise for aerospace system design, development, integration, and test. The SS segment designs, engineers, and manufactures contoured aluminum, titanium, and Inconel aero structure components; structural assembly products, such as winglets, engine components, and fuselage structural panels; and metal and composite bonded structures and assemblies comprising aircraft wing spoilers, large fuselage skins, rotor blades on rotary-wing aircraft and components, flight control surfaces, and engine components. The company serves commercial and military fixed-wing and rotary-wing aircraft, and space programs, as well as non-aerospace applications for the industrial automation, medical, and other end-use markets. Ducommun Incorporated was founded in 1849 and is headquartered in Carson, California.</v>
      </c>
      <c r="F473" s="1">
        <f>SUMIFS('Input - target event report'!H:H,'Input - target event report'!B:B,B473,'Input - target event report'!D:D, "Private Investment")</f>
        <v>0</v>
      </c>
      <c r="G473" s="6" t="str">
        <f>IF(I473&lt;2, "N/A", (_xlfn.MAXIFS('Input - target event report'!E:E,'Input - target event report'!B:B,B:B,'Input - target event report'!D:D,"Private Investment")-_xlfn.MINIFS('Input - target event report'!E:E,'Input - target event report'!B:B,B:B,'Input - target event report'!D:D,"Private Investment"))/(I473-1))</f>
        <v>N/A</v>
      </c>
      <c r="H473" s="5" t="str">
        <f ca="1">IF(_xlfn.MAXIFS('Input - target event report'!E:E,'Input - target event report'!B:B,B:B,'Input - target event report'!D:D,"Private Investment") = 0, "N/A", TODAY() - _xlfn.MAXIFS('Input - target event report'!E:E,'Input - target event report'!B:B,B:B,'Input - target event report'!D:D,"Private Investment"))</f>
        <v>N/A</v>
      </c>
      <c r="I473" s="6">
        <f>COUNTIFS('Input - target event report'!B:B,B473,'Input - target event report'!D:D, "Private Investment")</f>
        <v>0</v>
      </c>
      <c r="J473">
        <f>INDEX('Input - companies list'!$1:$10000,MATCH(B473,'Input - companies list'!B:B,0),MATCH("Flow",'Input - companies list'!$1:$1,0 ))</f>
        <v>8.11187092378676E-4</v>
      </c>
      <c r="K473">
        <f>INDEX('Input - companies list'!$1:$10000,MATCH(B473,'Input - companies list'!B:B,0),MATCH("Inter-Cluster Connectivity",'Input - companies list'!$1:$1,0 ))</f>
        <v>1</v>
      </c>
      <c r="L473" s="11">
        <f t="shared" si="57"/>
        <v>0</v>
      </c>
      <c r="M473" s="11">
        <f t="shared" si="58"/>
        <v>0</v>
      </c>
      <c r="N473" s="11">
        <f t="shared" ca="1" si="59"/>
        <v>0</v>
      </c>
      <c r="O473" s="11">
        <f t="shared" si="60"/>
        <v>0</v>
      </c>
      <c r="P473" s="11">
        <f t="shared" si="61"/>
        <v>0.81499999999999995</v>
      </c>
      <c r="Q473" s="11">
        <f t="shared" si="62"/>
        <v>0.99299999999999999</v>
      </c>
      <c r="R473" s="11">
        <f t="shared" ca="1" si="63"/>
        <v>0.18080000000000002</v>
      </c>
    </row>
    <row r="474" spans="1:18" x14ac:dyDescent="0.2">
      <c r="A474" s="14">
        <f t="shared" ca="1" si="56"/>
        <v>112</v>
      </c>
      <c r="B474" t="s">
        <v>2448</v>
      </c>
      <c r="C474" t="str">
        <f>VLOOKUP(B474,'Input - companies list'!B:L,2,FALSE)</f>
        <v>Accurate Locators Inc.</v>
      </c>
      <c r="D474" t="str">
        <f>VLOOKUP(B474,'Input - companies list'!B:L,11,FALSE)</f>
        <v xml:space="preserve">Bearing, Gears, Componentry </v>
      </c>
      <c r="E474" t="str">
        <f>VLOOKUP(B474,'Input - companies list'!B:E,4,FALSE)</f>
        <v>Accurate Locators Inc. manufactures and sells instruments for detecting, treasure hunting, locating, and deeper detection applications. It offers 3D imaging locators and underground surveyor apparatus for use in gold prospecting, gold detection, treasure hunting, mining, and utility locations; and metal detectors, ground penetrating radars, cable and pipe locators for utilities, treasure detectors, and security wands and uprights. The company also provides underground imager apparatus, blanket antennas and pulse induction detectors, 3D multi sensor imaging systems, visual imaging sensor system metal detectors, geophysical metal detectors, underground geo-surveyors, and gold/water/cave locators. In addition, it provides service and support to private and public groups, and individuals. The company offers its products through dealers worldwide. Accurate Locators Inc. was founded in 1992 and is based in Gold Hill, Oregon. As of June 13, 2013, Accurate Locators Inc. opeartes as a subsidiary of Gold Hill Resources, Inc.</v>
      </c>
      <c r="F474" s="1">
        <f>SUMIFS('Input - target event report'!H:H,'Input - target event report'!B:B,B474,'Input - target event report'!D:D, "Private Investment")</f>
        <v>0</v>
      </c>
      <c r="G474" s="6" t="str">
        <f>IF(I474&lt;2, "N/A", (_xlfn.MAXIFS('Input - target event report'!E:E,'Input - target event report'!B:B,B:B,'Input - target event report'!D:D,"Private Investment")-_xlfn.MINIFS('Input - target event report'!E:E,'Input - target event report'!B:B,B:B,'Input - target event report'!D:D,"Private Investment"))/(I474-1))</f>
        <v>N/A</v>
      </c>
      <c r="H474" s="5" t="str">
        <f ca="1">IF(_xlfn.MAXIFS('Input - target event report'!E:E,'Input - target event report'!B:B,B:B,'Input - target event report'!D:D,"Private Investment") = 0, "N/A", TODAY() - _xlfn.MAXIFS('Input - target event report'!E:E,'Input - target event report'!B:B,B:B,'Input - target event report'!D:D,"Private Investment"))</f>
        <v>N/A</v>
      </c>
      <c r="I474" s="6">
        <f>COUNTIFS('Input - target event report'!B:B,B474,'Input - target event report'!D:D, "Private Investment")</f>
        <v>0</v>
      </c>
      <c r="J474">
        <f>INDEX('Input - companies list'!$1:$10000,MATCH(B474,'Input - companies list'!B:B,0),MATCH("Flow",'Input - companies list'!$1:$1,0 ))</f>
        <v>4.3989288139410998E-4</v>
      </c>
      <c r="K474">
        <f>INDEX('Input - companies list'!$1:$10000,MATCH(B474,'Input - companies list'!B:B,0),MATCH("Inter-Cluster Connectivity",'Input - companies list'!$1:$1,0 ))</f>
        <v>0.5</v>
      </c>
      <c r="L474" s="11">
        <f t="shared" si="57"/>
        <v>0</v>
      </c>
      <c r="M474" s="11">
        <f t="shared" si="58"/>
        <v>0</v>
      </c>
      <c r="N474" s="11">
        <f t="shared" ca="1" si="59"/>
        <v>0</v>
      </c>
      <c r="O474" s="11">
        <f t="shared" si="60"/>
        <v>0</v>
      </c>
      <c r="P474" s="11">
        <f t="shared" si="61"/>
        <v>0.88700000000000001</v>
      </c>
      <c r="Q474" s="11">
        <f t="shared" si="62"/>
        <v>0.92200000000000004</v>
      </c>
      <c r="R474" s="11">
        <f t="shared" ca="1" si="63"/>
        <v>0.18090000000000001</v>
      </c>
    </row>
    <row r="475" spans="1:18" x14ac:dyDescent="0.2">
      <c r="A475" s="14">
        <f t="shared" ca="1" si="56"/>
        <v>111</v>
      </c>
      <c r="B475" t="s">
        <v>897</v>
      </c>
      <c r="C475" t="str">
        <f>VLOOKUP(B475,'Input - companies list'!B:L,2,FALSE)</f>
        <v>Capstone Technology Corporation</v>
      </c>
      <c r="D475" t="str">
        <f>VLOOKUP(B475,'Input - companies list'!B:L,11,FALSE)</f>
        <v>Cloud, IoT, Predictive Analytics</v>
      </c>
      <c r="E475" t="str">
        <f>VLOOKUP(B475,'Input - companies list'!B:E,4,FALSE)</f>
        <v>Capstone Technology Corporation provides practical software and training solutions to process manufacturers worldwide. It offers dataPARC, a real time plant analysis solution that transforms critical data into visual information for decision-making, which includes PARCview, a real-time data analysis and visualization tool for improving a facilityÂ’s decision making and troubleshooting capabilities; and PARCserver, a process data historian software for the plant information management system (PIMS). The companyÂ’s dataPARC solutions are used for batch analysis, dashboards, environmental monitoring, grade troubleshooting, key performance indicators (KPIs) management, lab information management systems (LIMS), operation envelopes, production cost monitoring, production loss tracking and OEE, soft sensors, SPC/SQC, stock tracking, and tank inventory and modeling applications. In addition, it offers MACS plant automation tools that maximize the assets, plant efficiency, and product consistency, which includes MACSsuite, an advanced process control software that automatically optimizes the process across various operating ranges; CONTROLtrac, a PID control loop performance monitoring tool; and ProBatch Online, a real time batch analytics and control solution. The companyÂ’s MACS solutions are used for soft sensors, and advanced control and optimization applications. It serves oil and gas, pulp and paper, power and utility, chemicals and refining, metals and mining, and food and beverage industries. The company was founded in 1997 and is based in Vancouver, Washington. As of June 17, 2016, Capstone Technology Corporation operates as a subsidiary of Spectris plc.</v>
      </c>
      <c r="F475" s="1">
        <f>SUMIFS('Input - target event report'!H:H,'Input - target event report'!B:B,B475,'Input - target event report'!D:D, "Private Investment")</f>
        <v>0</v>
      </c>
      <c r="G475" s="6" t="str">
        <f>IF(I475&lt;2, "N/A", (_xlfn.MAXIFS('Input - target event report'!E:E,'Input - target event report'!B:B,B:B,'Input - target event report'!D:D,"Private Investment")-_xlfn.MINIFS('Input - target event report'!E:E,'Input - target event report'!B:B,B:B,'Input - target event report'!D:D,"Private Investment"))/(I475-1))</f>
        <v>N/A</v>
      </c>
      <c r="H475" s="5" t="str">
        <f ca="1">IF(_xlfn.MAXIFS('Input - target event report'!E:E,'Input - target event report'!B:B,B:B,'Input - target event report'!D:D,"Private Investment") = 0, "N/A", TODAY() - _xlfn.MAXIFS('Input - target event report'!E:E,'Input - target event report'!B:B,B:B,'Input - target event report'!D:D,"Private Investment"))</f>
        <v>N/A</v>
      </c>
      <c r="I475" s="6">
        <f>COUNTIFS('Input - target event report'!B:B,B475,'Input - target event report'!D:D, "Private Investment")</f>
        <v>0</v>
      </c>
      <c r="J475">
        <f>INDEX('Input - companies list'!$1:$10000,MATCH(B475,'Input - companies list'!B:B,0),MATCH("Flow",'Input - companies list'!$1:$1,0 ))</f>
        <v>4.2728369055443198E-4</v>
      </c>
      <c r="K475">
        <f>INDEX('Input - companies list'!$1:$10000,MATCH(B475,'Input - companies list'!B:B,0),MATCH("Inter-Cluster Connectivity",'Input - companies list'!$1:$1,0 ))</f>
        <v>0.5</v>
      </c>
      <c r="L475" s="11">
        <f t="shared" si="57"/>
        <v>0</v>
      </c>
      <c r="M475" s="11">
        <f t="shared" si="58"/>
        <v>0</v>
      </c>
      <c r="N475" s="11">
        <f t="shared" ca="1" si="59"/>
        <v>0</v>
      </c>
      <c r="O475" s="11">
        <f t="shared" si="60"/>
        <v>0</v>
      </c>
      <c r="P475" s="11">
        <f t="shared" si="61"/>
        <v>0.89600000000000002</v>
      </c>
      <c r="Q475" s="11">
        <f t="shared" si="62"/>
        <v>0.92200000000000004</v>
      </c>
      <c r="R475" s="11">
        <f t="shared" ca="1" si="63"/>
        <v>0.18180000000000002</v>
      </c>
    </row>
    <row r="476" spans="1:18" x14ac:dyDescent="0.2">
      <c r="A476" s="14">
        <f t="shared" ca="1" si="56"/>
        <v>110</v>
      </c>
      <c r="B476" t="s">
        <v>1672</v>
      </c>
      <c r="C476" t="str">
        <f>VLOOKUP(B476,'Input - companies list'!B:L,2,FALSE)</f>
        <v>MATECH Corporation</v>
      </c>
      <c r="D476" t="str">
        <f>VLOOKUP(B476,'Input - companies list'!B:L,11,FALSE)</f>
        <v>Remote Monitoring</v>
      </c>
      <c r="E476" t="str">
        <f>VLOOKUP(B476,'Input - companies list'!B:E,4,FALSE)</f>
        <v>MATECH Corporation researches and develops metal fatigue detection, measurement, and monitoring technologies in the United States and internationally. The company develops devices and systems that indicate the true status of fatigue damage in a metal component. The company produces Fatigue Fuse, a device that integrates the effect of fatigue loading in a structural member. The company's Fatigue Fuse is designed to be affixed to a structure to give warnings at pre-selected percentages of the fatigue life that has been used up. It also develops Electrochemical Fatigue Sensor, an instrument that detects very small growing fatigue cracks in metals. The company's technology applies to various market sectors, such as bridges and aerospace, as well as ships, cranes, railways, power plants, nuclear facilities, chemical plants, mining equipment, piping systems, and heavy iron. The company was formerly known as Material Technologies Inc. and changed its name to MATECH Corporation in October 2008. MATECH Corporation was founded in 1983 and is based in Los Angeles, California.</v>
      </c>
      <c r="F476" s="1">
        <f>SUMIFS('Input - target event report'!H:H,'Input - target event report'!B:B,B476,'Input - target event report'!D:D, "Private Investment")</f>
        <v>0</v>
      </c>
      <c r="G476" s="6" t="str">
        <f>IF(I476&lt;2, "N/A", (_xlfn.MAXIFS('Input - target event report'!E:E,'Input - target event report'!B:B,B:B,'Input - target event report'!D:D,"Private Investment")-_xlfn.MINIFS('Input - target event report'!E:E,'Input - target event report'!B:B,B:B,'Input - target event report'!D:D,"Private Investment"))/(I476-1))</f>
        <v>N/A</v>
      </c>
      <c r="H476" s="5" t="str">
        <f ca="1">IF(_xlfn.MAXIFS('Input - target event report'!E:E,'Input - target event report'!B:B,B:B,'Input - target event report'!D:D,"Private Investment") = 0, "N/A", TODAY() - _xlfn.MAXIFS('Input - target event report'!E:E,'Input - target event report'!B:B,B:B,'Input - target event report'!D:D,"Private Investment"))</f>
        <v>N/A</v>
      </c>
      <c r="I476" s="6">
        <f>COUNTIFS('Input - target event report'!B:B,B476,'Input - target event report'!D:D, "Private Investment")</f>
        <v>0</v>
      </c>
      <c r="J476">
        <f>INDEX('Input - companies list'!$1:$10000,MATCH(B476,'Input - companies list'!B:B,0),MATCH("Flow",'Input - companies list'!$1:$1,0 ))</f>
        <v>4.1990010749294902E-4</v>
      </c>
      <c r="K476">
        <f>INDEX('Input - companies list'!$1:$10000,MATCH(B476,'Input - companies list'!B:B,0),MATCH("Inter-Cluster Connectivity",'Input - companies list'!$1:$1,0 ))</f>
        <v>0.5</v>
      </c>
      <c r="L476" s="11">
        <f t="shared" si="57"/>
        <v>0</v>
      </c>
      <c r="M476" s="11">
        <f t="shared" si="58"/>
        <v>0</v>
      </c>
      <c r="N476" s="11">
        <f t="shared" ca="1" si="59"/>
        <v>0</v>
      </c>
      <c r="O476" s="11">
        <f t="shared" si="60"/>
        <v>0</v>
      </c>
      <c r="P476" s="11">
        <f t="shared" si="61"/>
        <v>0.89700000000000002</v>
      </c>
      <c r="Q476" s="11">
        <f t="shared" si="62"/>
        <v>0.92200000000000004</v>
      </c>
      <c r="R476" s="11">
        <f t="shared" ca="1" si="63"/>
        <v>0.18190000000000001</v>
      </c>
    </row>
    <row r="477" spans="1:18" x14ac:dyDescent="0.2">
      <c r="A477" s="14">
        <f t="shared" ca="1" si="56"/>
        <v>109</v>
      </c>
      <c r="B477" t="s">
        <v>3064</v>
      </c>
      <c r="C477" t="str">
        <f>VLOOKUP(B477,'Input - companies list'!B:L,2,FALSE)</f>
        <v>ELPRO Technologies Pty Ltd.</v>
      </c>
      <c r="D477" t="str">
        <f>VLOOKUP(B477,'Input - companies list'!B:L,11,FALSE)</f>
        <v>RFID, Cables, Asset Tracking</v>
      </c>
      <c r="E477" t="str">
        <f>VLOOKUP(B477,'Input - companies list'!B:E,4,FALSE)</f>
        <v>ELPRO Technologies Pty Ltd. designs and manufactures industrial wireless products for process, factory automation, oil and gas, utility, municipal, mining, transportation, and environmental industries. It provides wireless input/output (I/O) products, including multi I/O, single sensor, unidirectional I/O, serial I/O, and field bus interface units that connect directly to analog, discrete, and pulse transducer signals. The company also offers wireless gateways that connect to process control and automation data buses, and convert I/O information to WIB-net wireless protocol. In addition, it provides wireless data modems, including wireless serial modems, industrial wireless Ethernet and device servers, and industrial GSM/GPRS wireless modems and routers that connect serial, Ethernet, and GSM/GPRS links, as well as transmit data wirelessly to recipient devices. Further, the company offers flood warning systems and industrial wireless modems. It offers its products through its sales offices and a network of distributors in North America, Latin America, Europe, Australia, New Zealand, and Asia. The company was founded in 1983 and is headquartered in Stafford, Australia with sales offices in the United States, Europe, and Asia. ELPRO Technologies Pty Ltd. operates as a subsidiary of Eaton Corporation plc.</v>
      </c>
      <c r="F477" s="1">
        <f>SUMIFS('Input - target event report'!H:H,'Input - target event report'!B:B,B477,'Input - target event report'!D:D, "Private Investment")</f>
        <v>0</v>
      </c>
      <c r="G477" s="6" t="str">
        <f>IF(I477&lt;2, "N/A", (_xlfn.MAXIFS('Input - target event report'!E:E,'Input - target event report'!B:B,B:B,'Input - target event report'!D:D,"Private Investment")-_xlfn.MINIFS('Input - target event report'!E:E,'Input - target event report'!B:B,B:B,'Input - target event report'!D:D,"Private Investment"))/(I477-1))</f>
        <v>N/A</v>
      </c>
      <c r="H477" s="5" t="str">
        <f ca="1">IF(_xlfn.MAXIFS('Input - target event report'!E:E,'Input - target event report'!B:B,B:B,'Input - target event report'!D:D,"Private Investment") = 0, "N/A", TODAY() - _xlfn.MAXIFS('Input - target event report'!E:E,'Input - target event report'!B:B,B:B,'Input - target event report'!D:D,"Private Investment"))</f>
        <v>N/A</v>
      </c>
      <c r="I477" s="6">
        <f>COUNTIFS('Input - target event report'!B:B,B477,'Input - target event report'!D:D, "Private Investment")</f>
        <v>0</v>
      </c>
      <c r="J477">
        <f>INDEX('Input - companies list'!$1:$10000,MATCH(B477,'Input - companies list'!B:B,0),MATCH("Flow",'Input - companies list'!$1:$1,0 ))</f>
        <v>4.1026204010157202E-4</v>
      </c>
      <c r="K477">
        <f>INDEX('Input - companies list'!$1:$10000,MATCH(B477,'Input - companies list'!B:B,0),MATCH("Inter-Cluster Connectivity",'Input - companies list'!$1:$1,0 ))</f>
        <v>0.5</v>
      </c>
      <c r="L477" s="11">
        <f t="shared" si="57"/>
        <v>0</v>
      </c>
      <c r="M477" s="11">
        <f t="shared" si="58"/>
        <v>0</v>
      </c>
      <c r="N477" s="11">
        <f t="shared" ca="1" si="59"/>
        <v>0</v>
      </c>
      <c r="O477" s="11">
        <f t="shared" si="60"/>
        <v>0</v>
      </c>
      <c r="P477" s="11">
        <f t="shared" si="61"/>
        <v>0.90100000000000002</v>
      </c>
      <c r="Q477" s="11">
        <f t="shared" si="62"/>
        <v>0.92200000000000004</v>
      </c>
      <c r="R477" s="11">
        <f t="shared" ca="1" si="63"/>
        <v>0.18230000000000002</v>
      </c>
    </row>
    <row r="478" spans="1:18" x14ac:dyDescent="0.2">
      <c r="A478" s="14">
        <f t="shared" ca="1" si="56"/>
        <v>108</v>
      </c>
      <c r="B478" t="s">
        <v>1847</v>
      </c>
      <c r="C478" t="str">
        <f>VLOOKUP(B478,'Input - companies list'!B:L,2,FALSE)</f>
        <v>Infosat Communications LP</v>
      </c>
      <c r="D478" t="str">
        <f>VLOOKUP(B478,'Input - companies list'!B:L,11,FALSE)</f>
        <v>RFID, Cables, Asset Tracking</v>
      </c>
      <c r="E478" t="str">
        <f>VLOOKUP(B478,'Input - companies list'!B:E,4,FALSE)</f>
        <v>Infosat Communications LP provides satellite communications services. It offers data, voice, and Internet services. The company offers various connectivity packages, including Sitelink that provides data, voice, and Internet connections for remote locations; Netpulse, a package for automated machine-to-machine communications and regular transmission of small data packets; and Freeform, a package for unique requirements. It offers solutions in the areas of emergency response, redundant communication links, backpack connections, sensor monitoring, nomad operations, permanent outpost, and custom solutions. The company serves oil and gas, pipelines, oilfield services, work camps, tourism, utilities, mining, forestry, marine, trucking and transportation, disaster response, disaster preparedness, health and safety, government, and retail industries worldwide. It sells satellite phones and data transmission equipment through dealers. The company was founded in 1986 and is based in Calgary, Canada. As of February 14, 2001, Infosat Communications LP operates as a subsidiary of Telesat Holdings Inc.</v>
      </c>
      <c r="F478" s="1">
        <f>SUMIFS('Input - target event report'!H:H,'Input - target event report'!B:B,B478,'Input - target event report'!D:D, "Private Investment")</f>
        <v>0</v>
      </c>
      <c r="G478" s="6" t="str">
        <f>IF(I478&lt;2, "N/A", (_xlfn.MAXIFS('Input - target event report'!E:E,'Input - target event report'!B:B,B:B,'Input - target event report'!D:D,"Private Investment")-_xlfn.MINIFS('Input - target event report'!E:E,'Input - target event report'!B:B,B:B,'Input - target event report'!D:D,"Private Investment"))/(I478-1))</f>
        <v>N/A</v>
      </c>
      <c r="H478" s="5" t="str">
        <f ca="1">IF(_xlfn.MAXIFS('Input - target event report'!E:E,'Input - target event report'!B:B,B:B,'Input - target event report'!D:D,"Private Investment") = 0, "N/A", TODAY() - _xlfn.MAXIFS('Input - target event report'!E:E,'Input - target event report'!B:B,B:B,'Input - target event report'!D:D,"Private Investment"))</f>
        <v>N/A</v>
      </c>
      <c r="I478" s="6">
        <f>COUNTIFS('Input - target event report'!B:B,B478,'Input - target event report'!D:D, "Private Investment")</f>
        <v>0</v>
      </c>
      <c r="J478">
        <f>INDEX('Input - companies list'!$1:$10000,MATCH(B478,'Input - companies list'!B:B,0),MATCH("Flow",'Input - companies list'!$1:$1,0 ))</f>
        <v>4.0945845621117699E-4</v>
      </c>
      <c r="K478">
        <f>INDEX('Input - companies list'!$1:$10000,MATCH(B478,'Input - companies list'!B:B,0),MATCH("Inter-Cluster Connectivity",'Input - companies list'!$1:$1,0 ))</f>
        <v>0.5</v>
      </c>
      <c r="L478" s="11">
        <f t="shared" si="57"/>
        <v>0</v>
      </c>
      <c r="M478" s="11">
        <f t="shared" si="58"/>
        <v>0</v>
      </c>
      <c r="N478" s="11">
        <f t="shared" ca="1" si="59"/>
        <v>0</v>
      </c>
      <c r="O478" s="11">
        <f t="shared" si="60"/>
        <v>0</v>
      </c>
      <c r="P478" s="11">
        <f t="shared" si="61"/>
        <v>0.90300000000000002</v>
      </c>
      <c r="Q478" s="11">
        <f t="shared" si="62"/>
        <v>0.92200000000000004</v>
      </c>
      <c r="R478" s="11">
        <f t="shared" ca="1" si="63"/>
        <v>0.1825</v>
      </c>
    </row>
    <row r="479" spans="1:18" x14ac:dyDescent="0.2">
      <c r="A479" s="14">
        <f t="shared" ca="1" si="56"/>
        <v>107</v>
      </c>
      <c r="B479" t="s">
        <v>1309</v>
      </c>
      <c r="C479" t="str">
        <f>VLOOKUP(B479,'Input - companies list'!B:L,2,FALSE)</f>
        <v>Sensor Geophysical Ltd.</v>
      </c>
      <c r="D479" t="str">
        <f>VLOOKUP(B479,'Input - companies list'!B:L,11,FALSE)</f>
        <v>RFID, Cables, Asset Tracking</v>
      </c>
      <c r="E479" t="str">
        <f>VLOOKUP(B479,'Input - companies list'!B:E,4,FALSE)</f>
        <v>Sensor Geophysical Ltd., a geosciences technology company, provides customized reservoir imaging and characterization solutions to the petroleum industry, and hardrock seismic imaging services to the mining industry. It offers PP and PS AVO modeling, AVO and LMR analysis, seismic inversion, seismic facies classification, PP-PS registration and joint inversion, spectral decomposition, fracture detection analysis, time-frequency adaptive noise suppression, and offset consistent gain control solutions. The company was incorporated in 1994 and is based in Calgary, Canada. As of January 4, 2012, Sensor Geophysical Ltd. operates as a subsidiary of Global Geophysical Services, Inc.</v>
      </c>
      <c r="F479" s="1">
        <f>SUMIFS('Input - target event report'!H:H,'Input - target event report'!B:B,B479,'Input - target event report'!D:D, "Private Investment")</f>
        <v>0</v>
      </c>
      <c r="G479" s="6" t="str">
        <f>IF(I479&lt;2, "N/A", (_xlfn.MAXIFS('Input - target event report'!E:E,'Input - target event report'!B:B,B:B,'Input - target event report'!D:D,"Private Investment")-_xlfn.MINIFS('Input - target event report'!E:E,'Input - target event report'!B:B,B:B,'Input - target event report'!D:D,"Private Investment"))/(I479-1))</f>
        <v>N/A</v>
      </c>
      <c r="H479" s="5" t="str">
        <f ca="1">IF(_xlfn.MAXIFS('Input - target event report'!E:E,'Input - target event report'!B:B,B:B,'Input - target event report'!D:D,"Private Investment") = 0, "N/A", TODAY() - _xlfn.MAXIFS('Input - target event report'!E:E,'Input - target event report'!B:B,B:B,'Input - target event report'!D:D,"Private Investment"))</f>
        <v>N/A</v>
      </c>
      <c r="I479" s="6">
        <f>COUNTIFS('Input - target event report'!B:B,B479,'Input - target event report'!D:D, "Private Investment")</f>
        <v>0</v>
      </c>
      <c r="J479">
        <f>INDEX('Input - companies list'!$1:$10000,MATCH(B479,'Input - companies list'!B:B,0),MATCH("Flow",'Input - companies list'!$1:$1,0 ))</f>
        <v>4.0554984660466501E-4</v>
      </c>
      <c r="K479">
        <f>INDEX('Input - companies list'!$1:$10000,MATCH(B479,'Input - companies list'!B:B,0),MATCH("Inter-Cluster Connectivity",'Input - companies list'!$1:$1,0 ))</f>
        <v>0.5</v>
      </c>
      <c r="L479" s="11">
        <f t="shared" si="57"/>
        <v>0</v>
      </c>
      <c r="M479" s="11">
        <f t="shared" si="58"/>
        <v>0</v>
      </c>
      <c r="N479" s="11">
        <f t="shared" ca="1" si="59"/>
        <v>0</v>
      </c>
      <c r="O479" s="11">
        <f t="shared" si="60"/>
        <v>0</v>
      </c>
      <c r="P479" s="11">
        <f t="shared" si="61"/>
        <v>0.90800000000000003</v>
      </c>
      <c r="Q479" s="11">
        <f t="shared" si="62"/>
        <v>0.92200000000000004</v>
      </c>
      <c r="R479" s="11">
        <f t="shared" ca="1" si="63"/>
        <v>0.183</v>
      </c>
    </row>
    <row r="480" spans="1:18" x14ac:dyDescent="0.2">
      <c r="A480" s="14">
        <f t="shared" ca="1" si="56"/>
        <v>106</v>
      </c>
      <c r="B480" t="s">
        <v>3398</v>
      </c>
      <c r="C480" t="str">
        <f>VLOOKUP(B480,'Input - companies list'!B:L,2,FALSE)</f>
        <v>Taiyuan Mining Machinery Group Coal Machine Co. Ltd.</v>
      </c>
      <c r="D480" t="str">
        <f>VLOOKUP(B480,'Input - companies list'!B:L,11,FALSE)</f>
        <v xml:space="preserve">Bearing, Gears, Componentry </v>
      </c>
      <c r="E480" t="str">
        <f>VLOOKUP(B480,'Input - companies list'!B:E,4,FALSE)</f>
        <v>Taiyuan Mining Machinery Group Coal Machine Co. Ltd. manufactures mining excavation equipment, including shearers and road-headers. The company is based in Shanxi Province, China. Taiyuan Mining Machinery Group Coal Machine Co. Ltd. operates as a subsidiary of Taiyuan Heavy Machinery (Group) Co., Ltd.</v>
      </c>
      <c r="F480" s="1">
        <f>SUMIFS('Input - target event report'!H:H,'Input - target event report'!B:B,B480,'Input - target event report'!D:D, "Private Investment")</f>
        <v>0</v>
      </c>
      <c r="G480" s="6" t="str">
        <f>IF(I480&lt;2, "N/A", (_xlfn.MAXIFS('Input - target event report'!E:E,'Input - target event report'!B:B,B:B,'Input - target event report'!D:D,"Private Investment")-_xlfn.MINIFS('Input - target event report'!E:E,'Input - target event report'!B:B,B:B,'Input - target event report'!D:D,"Private Investment"))/(I480-1))</f>
        <v>N/A</v>
      </c>
      <c r="H480" s="5" t="str">
        <f ca="1">IF(_xlfn.MAXIFS('Input - target event report'!E:E,'Input - target event report'!B:B,B:B,'Input - target event report'!D:D,"Private Investment") = 0, "N/A", TODAY() - _xlfn.MAXIFS('Input - target event report'!E:E,'Input - target event report'!B:B,B:B,'Input - target event report'!D:D,"Private Investment"))</f>
        <v>N/A</v>
      </c>
      <c r="I480" s="6">
        <f>COUNTIFS('Input - target event report'!B:B,B480,'Input - target event report'!D:D, "Private Investment")</f>
        <v>0</v>
      </c>
      <c r="J480">
        <f>INDEX('Input - companies list'!$1:$10000,MATCH(B480,'Input - companies list'!B:B,0),MATCH("Flow",'Input - companies list'!$1:$1,0 ))</f>
        <v>4.0257138931416902E-4</v>
      </c>
      <c r="K480">
        <f>INDEX('Input - companies list'!$1:$10000,MATCH(B480,'Input - companies list'!B:B,0),MATCH("Inter-Cluster Connectivity",'Input - companies list'!$1:$1,0 ))</f>
        <v>0.5</v>
      </c>
      <c r="L480" s="11">
        <f t="shared" si="57"/>
        <v>0</v>
      </c>
      <c r="M480" s="11">
        <f t="shared" si="58"/>
        <v>0</v>
      </c>
      <c r="N480" s="11">
        <f t="shared" ca="1" si="59"/>
        <v>0</v>
      </c>
      <c r="O480" s="11">
        <f t="shared" si="60"/>
        <v>0</v>
      </c>
      <c r="P480" s="11">
        <f t="shared" si="61"/>
        <v>0.91600000000000004</v>
      </c>
      <c r="Q480" s="11">
        <f t="shared" si="62"/>
        <v>0.92200000000000004</v>
      </c>
      <c r="R480" s="11">
        <f t="shared" ca="1" si="63"/>
        <v>0.18380000000000002</v>
      </c>
    </row>
    <row r="481" spans="1:18" x14ac:dyDescent="0.2">
      <c r="A481" s="14">
        <f t="shared" ca="1" si="56"/>
        <v>105</v>
      </c>
      <c r="B481" t="s">
        <v>3743</v>
      </c>
      <c r="C481" t="str">
        <f>VLOOKUP(B481,'Input - companies list'!B:L,2,FALSE)</f>
        <v>PaR Systems, Inc.</v>
      </c>
      <c r="D481" t="str">
        <f>VLOOKUP(B481,'Input - companies list'!B:L,11,FALSE)</f>
        <v>Advanced Materials &amp; Coatings</v>
      </c>
      <c r="E481" t="str">
        <f>VLOOKUP(B481,'Input - companies list'!B:E,4,FALSE)</f>
        <v>PaR Systems, Inc. manufactures equipment for material handling, automation, and robotic applications. It offers precision 3D milling, drilling, water jet cutting, and custom robotic solutions for industrial manufacturing; mining equipment; contract manufacturing, design/build, and build-to-print services to the semiconductor industry; and process automation systems. It offers manipulator arms, telescoping masts, cranes, inspection systems, size reduction systems, and tensile truss for hazardous environments. It assists aerospace clients in various processes that include drilling and defastening, non-destructive testing (NDT), friction stir welding, integrated processes and configurable fixtures, and cleaning and coating removal, as well as water jets, spindle trimming, and ultrasonic cutting; and offers marine products and systems, such as auxiliary systems, boat launch recovery products, cranes and hoists, deck machinery, doors, elevators and lifts, and fireproof modular systems for navy, cruise and ferry, luxury yachts, offshore, and legacy products markets. It engages in engineering, developing, and manufacturing automated equipment, such as dip coaters and durability/lubricity test equipment for medical devices and high technology applications, as well as offers optional accessories, upgrades, and product customization services; and packaging and palletizing systems, specialty cranes, and crane controls for material handling markets. It offers NDT products, lasers, and stir welding for industry and research applications; and COMFIRE systems that are composite based on lightweight minerals for fire environments. It serves aerospace, defense/marine, hazardous material/nuclear, heavy material handling, industrial manufacturing, and life sciences and process automation industries worldwide. The company was founded in 1961 and is based in Shoreview, Minnesota with additional offices in the United Kingdom, France, Japan, and South Africa. PaR Systems, Inc. is a former subsidiary of Massachusetts Mutual Life Insurance Company.</v>
      </c>
      <c r="F481" s="1">
        <f>SUMIFS('Input - target event report'!H:H,'Input - target event report'!B:B,B481,'Input - target event report'!D:D, "Private Investment")</f>
        <v>0</v>
      </c>
      <c r="G481" s="6" t="str">
        <f>IF(I481&lt;2, "N/A", (_xlfn.MAXIFS('Input - target event report'!E:E,'Input - target event report'!B:B,B:B,'Input - target event report'!D:D,"Private Investment")-_xlfn.MINIFS('Input - target event report'!E:E,'Input - target event report'!B:B,B:B,'Input - target event report'!D:D,"Private Investment"))/(I481-1))</f>
        <v>N/A</v>
      </c>
      <c r="H481" s="5" t="str">
        <f ca="1">IF(_xlfn.MAXIFS('Input - target event report'!E:E,'Input - target event report'!B:B,B:B,'Input - target event report'!D:D,"Private Investment") = 0, "N/A", TODAY() - _xlfn.MAXIFS('Input - target event report'!E:E,'Input - target event report'!B:B,B:B,'Input - target event report'!D:D,"Private Investment"))</f>
        <v>N/A</v>
      </c>
      <c r="I481" s="6">
        <f>COUNTIFS('Input - target event report'!B:B,B481,'Input - target event report'!D:D, "Private Investment")</f>
        <v>0</v>
      </c>
      <c r="J481">
        <f>INDEX('Input - companies list'!$1:$10000,MATCH(B481,'Input - companies list'!B:B,0),MATCH("Flow",'Input - companies list'!$1:$1,0 ))</f>
        <v>4.0000696681617498E-4</v>
      </c>
      <c r="K481">
        <f>INDEX('Input - companies list'!$1:$10000,MATCH(B481,'Input - companies list'!B:B,0),MATCH("Inter-Cluster Connectivity",'Input - companies list'!$1:$1,0 ))</f>
        <v>0.5</v>
      </c>
      <c r="L481" s="11">
        <f t="shared" si="57"/>
        <v>0</v>
      </c>
      <c r="M481" s="11">
        <f t="shared" si="58"/>
        <v>0</v>
      </c>
      <c r="N481" s="11">
        <f t="shared" ca="1" si="59"/>
        <v>0</v>
      </c>
      <c r="O481" s="11">
        <f t="shared" si="60"/>
        <v>0</v>
      </c>
      <c r="P481" s="11">
        <f t="shared" si="61"/>
        <v>0.91800000000000004</v>
      </c>
      <c r="Q481" s="11">
        <f t="shared" si="62"/>
        <v>0.92200000000000004</v>
      </c>
      <c r="R481" s="11">
        <f t="shared" ca="1" si="63"/>
        <v>0.184</v>
      </c>
    </row>
    <row r="482" spans="1:18" x14ac:dyDescent="0.2">
      <c r="A482" s="14">
        <f t="shared" ca="1" si="56"/>
        <v>104</v>
      </c>
      <c r="B482" t="s">
        <v>4203</v>
      </c>
      <c r="C482" t="str">
        <f>VLOOKUP(B482,'Input - companies list'!B:L,2,FALSE)</f>
        <v>Fairchild International Inc.</v>
      </c>
      <c r="D482" t="str">
        <f>VLOOKUP(B482,'Input - companies list'!B:L,11,FALSE)</f>
        <v>Hydraulics, Valves &amp; Pumps</v>
      </c>
      <c r="E482" t="str">
        <f>VLOOKUP(B482,'Input - companies list'!B:E,4,FALSE)</f>
        <v>Fairchild International Inc. develops, manufactures, and markets underground mining vehicles and equipment. Its products include AC VFD and DC battery-powered scoops, diesel-powered scoops and tractors, multipurpose vehicles, longwall shield haulers, maintenance vehicles, and continuous miners and haulage systems. The company also provides power generation and distribution systems; water treatment systems for filtration, desalination, and reuse applications; crushing, grinding, conveying, and hoisting components and systems; optimization software for monitoring and controlling remote operations; and electric drive systems for mining vehicles and underground mining equipment. Its products are used by mine operators in the United States and internationally. In addition, the company offers repair and refurbishment services for miners, haulage systems, shield haulers, battery- and diesel-powered scoops, and maintenance vehicles; and customized onsite training services. Fairchild International Inc. was founded in 1965 and is based in Glen Lyn, Virginia. It has warehouses in Beckley, West Virginia; DuQuoin, Illinois; Glen Lyn, Virginia; Huntington, Utah; Indiana, Pennsylvania; and Pikeville, Kentucky. As of August 1, 2012, Fairchild International Inc. operates as a subsidiary of GE Â– Transportation.</v>
      </c>
      <c r="F482" s="1">
        <f>SUMIFS('Input - target event report'!H:H,'Input - target event report'!B:B,B482,'Input - target event report'!D:D, "Private Investment")</f>
        <v>0</v>
      </c>
      <c r="G482" s="6" t="str">
        <f>IF(I482&lt;2, "N/A", (_xlfn.MAXIFS('Input - target event report'!E:E,'Input - target event report'!B:B,B:B,'Input - target event report'!D:D,"Private Investment")-_xlfn.MINIFS('Input - target event report'!E:E,'Input - target event report'!B:B,B:B,'Input - target event report'!D:D,"Private Investment"))/(I482-1))</f>
        <v>N/A</v>
      </c>
      <c r="H482" s="5" t="str">
        <f ca="1">IF(_xlfn.MAXIFS('Input - target event report'!E:E,'Input - target event report'!B:B,B:B,'Input - target event report'!D:D,"Private Investment") = 0, "N/A", TODAY() - _xlfn.MAXIFS('Input - target event report'!E:E,'Input - target event report'!B:B,B:B,'Input - target event report'!D:D,"Private Investment"))</f>
        <v>N/A</v>
      </c>
      <c r="I482" s="6">
        <f>COUNTIFS('Input - target event report'!B:B,B482,'Input - target event report'!D:D, "Private Investment")</f>
        <v>0</v>
      </c>
      <c r="J482">
        <f>INDEX('Input - companies list'!$1:$10000,MATCH(B482,'Input - companies list'!B:B,0),MATCH("Flow",'Input - companies list'!$1:$1,0 ))</f>
        <v>3.97768804256856E-4</v>
      </c>
      <c r="K482">
        <f>INDEX('Input - companies list'!$1:$10000,MATCH(B482,'Input - companies list'!B:B,0),MATCH("Inter-Cluster Connectivity",'Input - companies list'!$1:$1,0 ))</f>
        <v>0.5</v>
      </c>
      <c r="L482" s="11">
        <f t="shared" si="57"/>
        <v>0</v>
      </c>
      <c r="M482" s="11">
        <f t="shared" si="58"/>
        <v>0</v>
      </c>
      <c r="N482" s="11">
        <f t="shared" ca="1" si="59"/>
        <v>0</v>
      </c>
      <c r="O482" s="11">
        <f t="shared" si="60"/>
        <v>0</v>
      </c>
      <c r="P482" s="11">
        <f t="shared" si="61"/>
        <v>0.92</v>
      </c>
      <c r="Q482" s="11">
        <f t="shared" si="62"/>
        <v>0.92200000000000004</v>
      </c>
      <c r="R482" s="11">
        <f t="shared" ca="1" si="63"/>
        <v>0.18420000000000003</v>
      </c>
    </row>
    <row r="483" spans="1:18" x14ac:dyDescent="0.2">
      <c r="A483" s="14">
        <f t="shared" ca="1" si="56"/>
        <v>103</v>
      </c>
      <c r="B483" t="s">
        <v>1859</v>
      </c>
      <c r="C483" t="str">
        <f>VLOOKUP(B483,'Input - companies list'!B:L,2,FALSE)</f>
        <v>Bortech Corporation</v>
      </c>
      <c r="D483" t="str">
        <f>VLOOKUP(B483,'Input - companies list'!B:L,11,FALSE)</f>
        <v>Castings</v>
      </c>
      <c r="E483" t="str">
        <f>VLOOKUP(B483,'Input - companies list'!B:E,4,FALSE)</f>
        <v>Bortech Corporation engages in manufacturing and servicing automated bore welding systems for customers worldwide. It offers bore welders, dozers, welding lathes, and bore cladders. The company also provides services, such as rental options, leasing plans, training, and rebuilds, as well as tech support services. It offers its products for applications, including construction, mining equipment repair, space exploration, power generation, steel and paper mills, shipyards, machine shops, and the petroleum industry. The company was founded in 1982 and is based in Keene, New Hampshire. As of November 10, 2011, Bortech Corporation operates as a subsidiary of Climax Portable Machine Tools, Inc.</v>
      </c>
      <c r="F483" s="1">
        <f>SUMIFS('Input - target event report'!H:H,'Input - target event report'!B:B,B483,'Input - target event report'!D:D, "Private Investment")</f>
        <v>0</v>
      </c>
      <c r="G483" s="6" t="str">
        <f>IF(I483&lt;2, "N/A", (_xlfn.MAXIFS('Input - target event report'!E:E,'Input - target event report'!B:B,B:B,'Input - target event report'!D:D,"Private Investment")-_xlfn.MINIFS('Input - target event report'!E:E,'Input - target event report'!B:B,B:B,'Input - target event report'!D:D,"Private Investment"))/(I483-1))</f>
        <v>N/A</v>
      </c>
      <c r="H483" s="5" t="str">
        <f ca="1">IF(_xlfn.MAXIFS('Input - target event report'!E:E,'Input - target event report'!B:B,B:B,'Input - target event report'!D:D,"Private Investment") = 0, "N/A", TODAY() - _xlfn.MAXIFS('Input - target event report'!E:E,'Input - target event report'!B:B,B:B,'Input - target event report'!D:D,"Private Investment"))</f>
        <v>N/A</v>
      </c>
      <c r="I483" s="6">
        <f>COUNTIFS('Input - target event report'!B:B,B483,'Input - target event report'!D:D, "Private Investment")</f>
        <v>0</v>
      </c>
      <c r="J483">
        <f>INDEX('Input - companies list'!$1:$10000,MATCH(B483,'Input - companies list'!B:B,0),MATCH("Flow",'Input - companies list'!$1:$1,0 ))</f>
        <v>3.9333567259607402E-4</v>
      </c>
      <c r="K483">
        <f>INDEX('Input - companies list'!$1:$10000,MATCH(B483,'Input - companies list'!B:B,0),MATCH("Inter-Cluster Connectivity",'Input - companies list'!$1:$1,0 ))</f>
        <v>0.5</v>
      </c>
      <c r="L483" s="11">
        <f t="shared" si="57"/>
        <v>0</v>
      </c>
      <c r="M483" s="11">
        <f t="shared" si="58"/>
        <v>0</v>
      </c>
      <c r="N483" s="11">
        <f t="shared" ca="1" si="59"/>
        <v>0</v>
      </c>
      <c r="O483" s="11">
        <f t="shared" si="60"/>
        <v>0</v>
      </c>
      <c r="P483" s="11">
        <f t="shared" si="61"/>
        <v>0.92800000000000005</v>
      </c>
      <c r="Q483" s="11">
        <f t="shared" si="62"/>
        <v>0.92200000000000004</v>
      </c>
      <c r="R483" s="11">
        <f t="shared" ca="1" si="63"/>
        <v>0.185</v>
      </c>
    </row>
    <row r="484" spans="1:18" x14ac:dyDescent="0.2">
      <c r="A484" s="14">
        <f t="shared" ca="1" si="56"/>
        <v>102</v>
      </c>
      <c r="B484" t="s">
        <v>1907</v>
      </c>
      <c r="C484" t="str">
        <f>VLOOKUP(B484,'Input - companies list'!B:L,2,FALSE)</f>
        <v>Kunming Engineering &amp; Research Institute of Nonferrous Metallurgy Co., Ltd.</v>
      </c>
      <c r="D484" t="str">
        <f>VLOOKUP(B484,'Input - companies list'!B:L,11,FALSE)</f>
        <v>Advanced Materials &amp; Coatings</v>
      </c>
      <c r="E484" t="str">
        <f>VLOOKUP(B484,'Input - companies list'!B:E,4,FALSE)</f>
        <v>Kunming Engineering &amp; Research Institute of Nonferrous Metallurgy Co., Ltd. provides general engineering contracting, consulting, and design services in China and internationally. It offers construction engineering, project management, engineering cost consultancy, environmental pollution treatment, building intelligence, water and soil conservation, and environmental impact assessments. The company also provides services in the areas of geology, mining, mining machine, mineral processing, metallurgy(sintering), dust collection, acid making, gas, coke, building materials, materials processing, machine repair, architecture, environmental protection, water and soil conservation, electric, automation, water supply and drainage, hydraulic engineering, tailings, heating and ventilation, heat energy, general and urban planning, ropeway, biology, medicine, technology economy, engineering cost, computer application, etc. It serves metallurgy, mining, architecture, utility equipment, building, municipal utilities, electric power, chemical, petrochemical, pharmaceutical, and building material industries, as well as other industries in the fields of engineering consulting and design. The company was founded in 1953 and is based in Kunming, China.</v>
      </c>
      <c r="F484" s="1">
        <f>SUMIFS('Input - target event report'!H:H,'Input - target event report'!B:B,B484,'Input - target event report'!D:D, "Private Investment")</f>
        <v>0</v>
      </c>
      <c r="G484" s="6" t="str">
        <f>IF(I484&lt;2, "N/A", (_xlfn.MAXIFS('Input - target event report'!E:E,'Input - target event report'!B:B,B:B,'Input - target event report'!D:D,"Private Investment")-_xlfn.MINIFS('Input - target event report'!E:E,'Input - target event report'!B:B,B:B,'Input - target event report'!D:D,"Private Investment"))/(I484-1))</f>
        <v>N/A</v>
      </c>
      <c r="H484" s="5" t="str">
        <f ca="1">IF(_xlfn.MAXIFS('Input - target event report'!E:E,'Input - target event report'!B:B,B:B,'Input - target event report'!D:D,"Private Investment") = 0, "N/A", TODAY() - _xlfn.MAXIFS('Input - target event report'!E:E,'Input - target event report'!B:B,B:B,'Input - target event report'!D:D,"Private Investment"))</f>
        <v>N/A</v>
      </c>
      <c r="I484" s="6">
        <f>COUNTIFS('Input - target event report'!B:B,B484,'Input - target event report'!D:D, "Private Investment")</f>
        <v>0</v>
      </c>
      <c r="J484">
        <f>INDEX('Input - companies list'!$1:$10000,MATCH(B484,'Input - companies list'!B:B,0),MATCH("Flow",'Input - companies list'!$1:$1,0 ))</f>
        <v>3.90603094949985E-4</v>
      </c>
      <c r="K484">
        <f>INDEX('Input - companies list'!$1:$10000,MATCH(B484,'Input - companies list'!B:B,0),MATCH("Inter-Cluster Connectivity",'Input - companies list'!$1:$1,0 ))</f>
        <v>0.5</v>
      </c>
      <c r="L484" s="11">
        <f t="shared" si="57"/>
        <v>0</v>
      </c>
      <c r="M484" s="11">
        <f t="shared" si="58"/>
        <v>0</v>
      </c>
      <c r="N484" s="11">
        <f t="shared" ca="1" si="59"/>
        <v>0</v>
      </c>
      <c r="O484" s="11">
        <f t="shared" si="60"/>
        <v>0</v>
      </c>
      <c r="P484" s="11">
        <f t="shared" si="61"/>
        <v>0.92999999999999994</v>
      </c>
      <c r="Q484" s="11">
        <f t="shared" si="62"/>
        <v>0.92200000000000004</v>
      </c>
      <c r="R484" s="11">
        <f t="shared" ca="1" si="63"/>
        <v>0.1852</v>
      </c>
    </row>
    <row r="485" spans="1:18" x14ac:dyDescent="0.2">
      <c r="A485" s="14">
        <f t="shared" ca="1" si="56"/>
        <v>101</v>
      </c>
      <c r="B485" t="s">
        <v>724</v>
      </c>
      <c r="C485" t="str">
        <f>VLOOKUP(B485,'Input - companies list'!B:L,2,FALSE)</f>
        <v>Nanjing Sanai Industrial Automation Co., Ltd.</v>
      </c>
      <c r="D485" t="str">
        <f>VLOOKUP(B485,'Input - companies list'!B:L,11,FALSE)</f>
        <v>Castings</v>
      </c>
      <c r="E485" t="str">
        <f>VLOOKUP(B485,'Input - companies list'!B:E,4,FALSE)</f>
        <v>Nanjing Sanai Industrial Automation Co., Ltd. is engaged in the design, manufacture, and implementation of weighing and control solutions for industrial operations in China. It offers belt weighers, automatic angle adjustments for mobile platforms, belt weighing systems for train/ship loaders, remote expert access diagnostic systems, weigh feeders, and other weighing products. The company provides industrial automation and blast furnace coal injection engineering solutions. It serves organizations in metallurgy, mining, thermal power, transportation, port operation, cement, and chemical industries in EU, Southeast Asia, India, and the Middle East. The company was founded in 1992 and is based in Nanjing, China. As of June 15, 2016, Nanjing Sanai Industrial Automation Co., Ltd. operates as a subsidiary of Saimo Electric Co., Ltd..</v>
      </c>
      <c r="F485" s="1">
        <f>SUMIFS('Input - target event report'!H:H,'Input - target event report'!B:B,B485,'Input - target event report'!D:D, "Private Investment")</f>
        <v>0</v>
      </c>
      <c r="G485" s="6" t="str">
        <f>IF(I485&lt;2, "N/A", (_xlfn.MAXIFS('Input - target event report'!E:E,'Input - target event report'!B:B,B:B,'Input - target event report'!D:D,"Private Investment")-_xlfn.MINIFS('Input - target event report'!E:E,'Input - target event report'!B:B,B:B,'Input - target event report'!D:D,"Private Investment"))/(I485-1))</f>
        <v>N/A</v>
      </c>
      <c r="H485" s="5" t="str">
        <f ca="1">IF(_xlfn.MAXIFS('Input - target event report'!E:E,'Input - target event report'!B:B,B:B,'Input - target event report'!D:D,"Private Investment") = 0, "N/A", TODAY() - _xlfn.MAXIFS('Input - target event report'!E:E,'Input - target event report'!B:B,B:B,'Input - target event report'!D:D,"Private Investment"))</f>
        <v>N/A</v>
      </c>
      <c r="I485" s="6">
        <f>COUNTIFS('Input - target event report'!B:B,B485,'Input - target event report'!D:D, "Private Investment")</f>
        <v>0</v>
      </c>
      <c r="J485">
        <f>INDEX('Input - companies list'!$1:$10000,MATCH(B485,'Input - companies list'!B:B,0),MATCH("Flow",'Input - companies list'!$1:$1,0 ))</f>
        <v>3.8774043407463498E-4</v>
      </c>
      <c r="K485">
        <f>INDEX('Input - companies list'!$1:$10000,MATCH(B485,'Input - companies list'!B:B,0),MATCH("Inter-Cluster Connectivity",'Input - companies list'!$1:$1,0 ))</f>
        <v>0.5</v>
      </c>
      <c r="L485" s="11">
        <f t="shared" si="57"/>
        <v>0</v>
      </c>
      <c r="M485" s="11">
        <f t="shared" si="58"/>
        <v>0</v>
      </c>
      <c r="N485" s="11">
        <f t="shared" ca="1" si="59"/>
        <v>0</v>
      </c>
      <c r="O485" s="11">
        <f t="shared" si="60"/>
        <v>0</v>
      </c>
      <c r="P485" s="11">
        <f t="shared" si="61"/>
        <v>0.93900000000000006</v>
      </c>
      <c r="Q485" s="11">
        <f t="shared" si="62"/>
        <v>0.92200000000000004</v>
      </c>
      <c r="R485" s="11">
        <f t="shared" ca="1" si="63"/>
        <v>0.18610000000000002</v>
      </c>
    </row>
    <row r="486" spans="1:18" x14ac:dyDescent="0.2">
      <c r="A486" s="14">
        <f t="shared" ca="1" si="56"/>
        <v>100</v>
      </c>
      <c r="B486" t="s">
        <v>696</v>
      </c>
      <c r="C486" t="str">
        <f>VLOOKUP(B486,'Input - companies list'!B:L,2,FALSE)</f>
        <v>Polaris Alpha</v>
      </c>
      <c r="D486" t="str">
        <f>VLOOKUP(B486,'Input - companies list'!B:L,11,FALSE)</f>
        <v>Geological Surveying, Remote Sensing</v>
      </c>
      <c r="E486" t="str">
        <f>VLOOKUP(B486,'Input - companies list'!B:E,4,FALSE)</f>
        <v>Polaris Alpha provides technical capabilities, specialized domain expertise, and mission critical solutions to the Department of Defense (DoD) and Intelligence Community (IC) customers. It offers solutions in the domains of air, land, sea, cyber, and space. The company provides analysis and information management solutions that develops, integrates, and maintains enterprise systems, as well as intelligence analysis and knowledge management services to support various domains in joint commands and agencies. It also builds Cyber and SIGINT software solutions for the US IC and DoD to offer cyber solutions that defend, monitor, visualize, and exploit its adversaryÂ’s capabilities enabling insightful and actionable national security decisions. In addition, the company provides software development, systems integration design, testing, and sustainment support for C4ISR and intelligence systems in a range of applications comprising advanced visualization, big data analytics, cloud computing, radar development, and training and simulation. Further, it offers Command and Control software for mission planning and situational awareness in the air, space, and cyber domains for operations in the DoD, IC, public safety environments, and allied governments. Additionally, the company provides rapid prototyping, systems integration, engineering, and scientific analysis services covering the smart sensing, directed energy, spectrum management, persistent surveillance, C4ISR, embedded systems, and sensor technology domains. Polaris Alpha is based in Fredericksburg, Virginia.</v>
      </c>
      <c r="F486" s="1">
        <f>SUMIFS('Input - target event report'!H:H,'Input - target event report'!B:B,B486,'Input - target event report'!D:D, "Private Investment")</f>
        <v>0</v>
      </c>
      <c r="G486" s="6" t="str">
        <f>IF(I486&lt;2, "N/A", (_xlfn.MAXIFS('Input - target event report'!E:E,'Input - target event report'!B:B,B:B,'Input - target event report'!D:D,"Private Investment")-_xlfn.MINIFS('Input - target event report'!E:E,'Input - target event report'!B:B,B:B,'Input - target event report'!D:D,"Private Investment"))/(I486-1))</f>
        <v>N/A</v>
      </c>
      <c r="H486" s="5" t="str">
        <f ca="1">IF(_xlfn.MAXIFS('Input - target event report'!E:E,'Input - target event report'!B:B,B:B,'Input - target event report'!D:D,"Private Investment") = 0, "N/A", TODAY() - _xlfn.MAXIFS('Input - target event report'!E:E,'Input - target event report'!B:B,B:B,'Input - target event report'!D:D,"Private Investment"))</f>
        <v>N/A</v>
      </c>
      <c r="I486" s="6">
        <f>COUNTIFS('Input - target event report'!B:B,B486,'Input - target event report'!D:D, "Private Investment")</f>
        <v>0</v>
      </c>
      <c r="J486">
        <f>INDEX('Input - companies list'!$1:$10000,MATCH(B486,'Input - companies list'!B:B,0),MATCH("Flow",'Input - companies list'!$1:$1,0 ))</f>
        <v>3.8171991124029203E-4</v>
      </c>
      <c r="K486">
        <f>INDEX('Input - companies list'!$1:$10000,MATCH(B486,'Input - companies list'!B:B,0),MATCH("Inter-Cluster Connectivity",'Input - companies list'!$1:$1,0 ))</f>
        <v>0.5</v>
      </c>
      <c r="L486" s="11">
        <f t="shared" si="57"/>
        <v>0</v>
      </c>
      <c r="M486" s="11">
        <f t="shared" si="58"/>
        <v>0</v>
      </c>
      <c r="N486" s="11">
        <f t="shared" ca="1" si="59"/>
        <v>0</v>
      </c>
      <c r="O486" s="11">
        <f t="shared" si="60"/>
        <v>0</v>
      </c>
      <c r="P486" s="11">
        <f t="shared" si="61"/>
        <v>0.95099999999999996</v>
      </c>
      <c r="Q486" s="11">
        <f t="shared" si="62"/>
        <v>0.92200000000000004</v>
      </c>
      <c r="R486" s="11">
        <f t="shared" ca="1" si="63"/>
        <v>0.18730000000000002</v>
      </c>
    </row>
    <row r="487" spans="1:18" x14ac:dyDescent="0.2">
      <c r="A487" s="14">
        <f t="shared" ca="1" si="56"/>
        <v>99</v>
      </c>
      <c r="B487" t="s">
        <v>4739</v>
      </c>
      <c r="C487" t="str">
        <f>VLOOKUP(B487,'Input - companies list'!B:L,2,FALSE)</f>
        <v>Zoneding Machine</v>
      </c>
      <c r="D487" t="str">
        <f>VLOOKUP(B487,'Input - companies list'!B:L,11,FALSE)</f>
        <v>Geological Surveying, Remote Sensing</v>
      </c>
      <c r="E487" t="str">
        <f>VLOOKUP(B487,'Input - companies list'!B:E,4,FALSE)</f>
        <v>Zoneding Machine is a professional manufacturer of mining, crushing, screening and drying equipments. Zhengzhou Zhongding Heavy Duty Machine Manufacturing Co., Ltd. (Zoneding Machine) is a professional manufacturer of mining, crushing, screening and drying equipments, with a long-term supply of ore dressing and gravel aggregate industries with crushers, vibrating screens, washing equipments and belt conveyors, etc.  Zoneding Machine persists in providing highly customized solutions according to different requirements, including single machines, fixed and mobile workstations and complete production lines.  While expanding domestic market percentage constantly, Zoneding products are being exported to Europe, Africa, Central Asia, Southeast Asia, South America, North America, Australia and so on, more than 130 countries and regions totally._x000D_ _x000D_Based in Zhengzhou Mazhai Industrial Zone, Zoneding Machine has over 20 yearsâ€™ experience in designing, researching and manufaturing mining equipments, and the team with advance technology and professional service powers the development of Zoneding Machine.  Nowadays, Zoneding Machine keeps all productsâ€™ design, production, assembly and inspection strictly according to the ISO9001:2008 standard.  Zoneding Machine always adheres to independent innovation and invests more than 3% of total sales to R&amp;D annually.</v>
      </c>
      <c r="F487" s="1">
        <f>SUMIFS('Input - target event report'!H:H,'Input - target event report'!B:B,B487,'Input - target event report'!D:D, "Private Investment")</f>
        <v>0</v>
      </c>
      <c r="G487" s="6" t="str">
        <f>IF(I487&lt;2, "N/A", (_xlfn.MAXIFS('Input - target event report'!E:E,'Input - target event report'!B:B,B:B,'Input - target event report'!D:D,"Private Investment")-_xlfn.MINIFS('Input - target event report'!E:E,'Input - target event report'!B:B,B:B,'Input - target event report'!D:D,"Private Investment"))/(I487-1))</f>
        <v>N/A</v>
      </c>
      <c r="H487" s="5" t="str">
        <f ca="1">IF(_xlfn.MAXIFS('Input - target event report'!E:E,'Input - target event report'!B:B,B:B,'Input - target event report'!D:D,"Private Investment") = 0, "N/A", TODAY() - _xlfn.MAXIFS('Input - target event report'!E:E,'Input - target event report'!B:B,B:B,'Input - target event report'!D:D,"Private Investment"))</f>
        <v>N/A</v>
      </c>
      <c r="I487" s="6">
        <f>COUNTIFS('Input - target event report'!B:B,B487,'Input - target event report'!D:D, "Private Investment")</f>
        <v>0</v>
      </c>
      <c r="J487">
        <f>INDEX('Input - companies list'!$1:$10000,MATCH(B487,'Input - companies list'!B:B,0),MATCH("Flow",'Input - companies list'!$1:$1,0 ))</f>
        <v>3.8089019253705102E-4</v>
      </c>
      <c r="K487">
        <f>INDEX('Input - companies list'!$1:$10000,MATCH(B487,'Input - companies list'!B:B,0),MATCH("Inter-Cluster Connectivity",'Input - companies list'!$1:$1,0 ))</f>
        <v>0.5</v>
      </c>
      <c r="L487" s="11">
        <f t="shared" si="57"/>
        <v>0</v>
      </c>
      <c r="M487" s="11">
        <f t="shared" si="58"/>
        <v>0</v>
      </c>
      <c r="N487" s="11">
        <f t="shared" ca="1" si="59"/>
        <v>0</v>
      </c>
      <c r="O487" s="11">
        <f t="shared" si="60"/>
        <v>0</v>
      </c>
      <c r="P487" s="11">
        <f t="shared" si="61"/>
        <v>0.95199999999999996</v>
      </c>
      <c r="Q487" s="11">
        <f t="shared" si="62"/>
        <v>0.92200000000000004</v>
      </c>
      <c r="R487" s="11">
        <f t="shared" ca="1" si="63"/>
        <v>0.18740000000000001</v>
      </c>
    </row>
    <row r="488" spans="1:18" x14ac:dyDescent="0.2">
      <c r="A488" s="14">
        <f t="shared" ca="1" si="56"/>
        <v>98</v>
      </c>
      <c r="B488" t="s">
        <v>2456</v>
      </c>
      <c r="C488" t="str">
        <f>VLOOKUP(B488,'Input - companies list'!B:L,2,FALSE)</f>
        <v>Envitech Energies inc.</v>
      </c>
      <c r="D488" t="str">
        <f>VLOOKUP(B488,'Input - companies list'!B:L,11,FALSE)</f>
        <v xml:space="preserve">Bearing, Gears, Componentry </v>
      </c>
      <c r="E488" t="str">
        <f>VLOOKUP(B488,'Input - companies list'!B:E,4,FALSE)</f>
        <v>Envitech Energies inc. engages in the design, manufacture, and supply of electrification systems for transportation, renewable energy, utilities, and mining markets. The company offers rail electrical equipment and solutions for urban transportation applications, including traction rectifiers, traction power components, trackside braking energy absorption devices, and automatic grounding and energy storage solutions; and products to integrate renewable energy in grid-connected and autonomous network applications, such as power conversion, storage of energy, and real time control and monitoring solutions. It also offers low voltage AC switchgear cabinets for power distribution applications in hydro electric production and distribution facilities; and traction power and AC/DC switchgear equipment for the mining industry. The company also offers regulation, wayside braking resistance, energy optimization and wind/solar/hydro controllers, and grid inverter solutions; and provides standard and renewable energy engineering services. It serves customers worldwide. The company was founded in 1989 and is based in Pointe-Claire, Canada. As of December 19, 2011, Envitech Energies inc. operates as a subsidiary of ABB Ltd.</v>
      </c>
      <c r="F488" s="1">
        <f>SUMIFS('Input - target event report'!H:H,'Input - target event report'!B:B,B488,'Input - target event report'!D:D, "Private Investment")</f>
        <v>0</v>
      </c>
      <c r="G488" s="6" t="str">
        <f>IF(I488&lt;2, "N/A", (_xlfn.MAXIFS('Input - target event report'!E:E,'Input - target event report'!B:B,B:B,'Input - target event report'!D:D,"Private Investment")-_xlfn.MINIFS('Input - target event report'!E:E,'Input - target event report'!B:B,B:B,'Input - target event report'!D:D,"Private Investment"))/(I488-1))</f>
        <v>N/A</v>
      </c>
      <c r="H488" s="5" t="str">
        <f ca="1">IF(_xlfn.MAXIFS('Input - target event report'!E:E,'Input - target event report'!B:B,B:B,'Input - target event report'!D:D,"Private Investment") = 0, "N/A", TODAY() - _xlfn.MAXIFS('Input - target event report'!E:E,'Input - target event report'!B:B,B:B,'Input - target event report'!D:D,"Private Investment"))</f>
        <v>N/A</v>
      </c>
      <c r="I488" s="6">
        <f>COUNTIFS('Input - target event report'!B:B,B488,'Input - target event report'!D:D, "Private Investment")</f>
        <v>0</v>
      </c>
      <c r="J488">
        <f>INDEX('Input - companies list'!$1:$10000,MATCH(B488,'Input - companies list'!B:B,0),MATCH("Flow",'Input - companies list'!$1:$1,0 ))</f>
        <v>3.8017080530648701E-4</v>
      </c>
      <c r="K488">
        <f>INDEX('Input - companies list'!$1:$10000,MATCH(B488,'Input - companies list'!B:B,0),MATCH("Inter-Cluster Connectivity",'Input - companies list'!$1:$1,0 ))</f>
        <v>0.5</v>
      </c>
      <c r="L488" s="11">
        <f t="shared" si="57"/>
        <v>0</v>
      </c>
      <c r="M488" s="11">
        <f t="shared" si="58"/>
        <v>0</v>
      </c>
      <c r="N488" s="11">
        <f t="shared" ca="1" si="59"/>
        <v>0</v>
      </c>
      <c r="O488" s="11">
        <f t="shared" si="60"/>
        <v>0</v>
      </c>
      <c r="P488" s="11">
        <f t="shared" si="61"/>
        <v>0.95399999999999996</v>
      </c>
      <c r="Q488" s="11">
        <f t="shared" si="62"/>
        <v>0.92200000000000004</v>
      </c>
      <c r="R488" s="11">
        <f t="shared" ca="1" si="63"/>
        <v>0.18759999999999999</v>
      </c>
    </row>
    <row r="489" spans="1:18" x14ac:dyDescent="0.2">
      <c r="A489" s="14">
        <f t="shared" ca="1" si="56"/>
        <v>97</v>
      </c>
      <c r="B489" t="s">
        <v>4172</v>
      </c>
      <c r="C489" t="str">
        <f>VLOOKUP(B489,'Input - companies list'!B:L,2,FALSE)</f>
        <v>Druzhkovsky Machine Building Plant</v>
      </c>
      <c r="D489" t="str">
        <f>VLOOKUP(B489,'Input - companies list'!B:L,11,FALSE)</f>
        <v>Castings</v>
      </c>
      <c r="E489" t="str">
        <f>VLOOKUP(B489,'Input - companies list'!B:E,4,FALSE)</f>
        <v>Druzhkousky Machine Building Plant is a manufacturer of mining equipment and equipment for mining surface mechanization: crawler and rail mobile drill rigs, loading machines, drill rigs for degassing. The company is based in Druzhkovka, Ukraine. Druzhkovka Machine-Building Plant, CJSC operates as a subsidiary of Ukrainian Machine Building Holding Limited.</v>
      </c>
      <c r="F489" s="1">
        <f>SUMIFS('Input - target event report'!H:H,'Input - target event report'!B:B,B489,'Input - target event report'!D:D, "Private Investment")</f>
        <v>0</v>
      </c>
      <c r="G489" s="6" t="str">
        <f>IF(I489&lt;2, "N/A", (_xlfn.MAXIFS('Input - target event report'!E:E,'Input - target event report'!B:B,B:B,'Input - target event report'!D:D,"Private Investment")-_xlfn.MINIFS('Input - target event report'!E:E,'Input - target event report'!B:B,B:B,'Input - target event report'!D:D,"Private Investment"))/(I489-1))</f>
        <v>N/A</v>
      </c>
      <c r="H489" s="5" t="str">
        <f ca="1">IF(_xlfn.MAXIFS('Input - target event report'!E:E,'Input - target event report'!B:B,B:B,'Input - target event report'!D:D,"Private Investment") = 0, "N/A", TODAY() - _xlfn.MAXIFS('Input - target event report'!E:E,'Input - target event report'!B:B,B:B,'Input - target event report'!D:D,"Private Investment"))</f>
        <v>N/A</v>
      </c>
      <c r="I489" s="6">
        <f>COUNTIFS('Input - target event report'!B:B,B489,'Input - target event report'!D:D, "Private Investment")</f>
        <v>0</v>
      </c>
      <c r="J489">
        <f>INDEX('Input - companies list'!$1:$10000,MATCH(B489,'Input - companies list'!B:B,0),MATCH("Flow",'Input - companies list'!$1:$1,0 ))</f>
        <v>3.7564251433834501E-4</v>
      </c>
      <c r="K489">
        <f>INDEX('Input - companies list'!$1:$10000,MATCH(B489,'Input - companies list'!B:B,0),MATCH("Inter-Cluster Connectivity",'Input - companies list'!$1:$1,0 ))</f>
        <v>0.5</v>
      </c>
      <c r="L489" s="11">
        <f t="shared" si="57"/>
        <v>0</v>
      </c>
      <c r="M489" s="11">
        <f t="shared" si="58"/>
        <v>0</v>
      </c>
      <c r="N489" s="11">
        <f t="shared" ca="1" si="59"/>
        <v>0</v>
      </c>
      <c r="O489" s="11">
        <f t="shared" si="60"/>
        <v>0</v>
      </c>
      <c r="P489" s="11">
        <f t="shared" si="61"/>
        <v>0.97099999999999997</v>
      </c>
      <c r="Q489" s="11">
        <f t="shared" si="62"/>
        <v>0.92200000000000004</v>
      </c>
      <c r="R489" s="11">
        <f t="shared" ca="1" si="63"/>
        <v>0.18930000000000002</v>
      </c>
    </row>
    <row r="490" spans="1:18" x14ac:dyDescent="0.2">
      <c r="A490" s="14">
        <f t="shared" ca="1" si="56"/>
        <v>96</v>
      </c>
      <c r="B490" t="s">
        <v>2081</v>
      </c>
      <c r="C490" t="str">
        <f>VLOOKUP(B490,'Input - companies list'!B:L,2,FALSE)</f>
        <v>Hangzhou Electromechanical Equipment Co.</v>
      </c>
      <c r="D490" t="str">
        <f>VLOOKUP(B490,'Input - companies list'!B:L,11,FALSE)</f>
        <v>Advanced Materials &amp; Coatings</v>
      </c>
      <c r="E490" t="str">
        <f>VLOOKUP(B490,'Input - companies list'!B:E,4,FALSE)</f>
        <v>Hangzhou Electromechanical Equipment Co Was Established In Zhejiang. It Was Registered As A Joint-Stock. Main Products Include: Automobile, Motorcycle, Machine Tool, General Equipment, Electric Machine Electric Apparatus, Generator Set, Insulation Material, Cable And Wire, Household Appliance, Air Conditioner,  Communication Supplies, Instrument And Meter, Tool Measuring Tool, Grinding Tool AbrasIVe Material, Bearing, Machinery, Power DrIVen Hand-Tool, Industrial And Mining Parts, Hardware, Standard Parts, Food, Packaging Machinery,  Raw Material, Auxiliary Material..</v>
      </c>
      <c r="F490" s="1">
        <f>SUMIFS('Input - target event report'!H:H,'Input - target event report'!B:B,B490,'Input - target event report'!D:D, "Private Investment")</f>
        <v>0</v>
      </c>
      <c r="G490" s="6" t="str">
        <f>IF(I490&lt;2, "N/A", (_xlfn.MAXIFS('Input - target event report'!E:E,'Input - target event report'!B:B,B:B,'Input - target event report'!D:D,"Private Investment")-_xlfn.MINIFS('Input - target event report'!E:E,'Input - target event report'!B:B,B:B,'Input - target event report'!D:D,"Private Investment"))/(I490-1))</f>
        <v>N/A</v>
      </c>
      <c r="H490" s="5" t="str">
        <f ca="1">IF(_xlfn.MAXIFS('Input - target event report'!E:E,'Input - target event report'!B:B,B:B,'Input - target event report'!D:D,"Private Investment") = 0, "N/A", TODAY() - _xlfn.MAXIFS('Input - target event report'!E:E,'Input - target event report'!B:B,B:B,'Input - target event report'!D:D,"Private Investment"))</f>
        <v>N/A</v>
      </c>
      <c r="I490" s="6">
        <f>COUNTIFS('Input - target event report'!B:B,B490,'Input - target event report'!D:D, "Private Investment")</f>
        <v>0</v>
      </c>
      <c r="J490">
        <f>INDEX('Input - companies list'!$1:$10000,MATCH(B490,'Input - companies list'!B:B,0),MATCH("Flow",'Input - companies list'!$1:$1,0 ))</f>
        <v>3.6857638983259401E-4</v>
      </c>
      <c r="K490">
        <f>INDEX('Input - companies list'!$1:$10000,MATCH(B490,'Input - companies list'!B:B,0),MATCH("Inter-Cluster Connectivity",'Input - companies list'!$1:$1,0 ))</f>
        <v>0.5</v>
      </c>
      <c r="L490" s="11">
        <f t="shared" si="57"/>
        <v>0</v>
      </c>
      <c r="M490" s="11">
        <f t="shared" si="58"/>
        <v>0</v>
      </c>
      <c r="N490" s="11">
        <f t="shared" ca="1" si="59"/>
        <v>0</v>
      </c>
      <c r="O490" s="11">
        <f t="shared" si="60"/>
        <v>0</v>
      </c>
      <c r="P490" s="11">
        <f t="shared" si="61"/>
        <v>0.98</v>
      </c>
      <c r="Q490" s="11">
        <f t="shared" si="62"/>
        <v>0.92200000000000004</v>
      </c>
      <c r="R490" s="11">
        <f t="shared" ca="1" si="63"/>
        <v>0.19020000000000001</v>
      </c>
    </row>
    <row r="491" spans="1:18" x14ac:dyDescent="0.2">
      <c r="A491" s="14">
        <f t="shared" ca="1" si="56"/>
        <v>95</v>
      </c>
      <c r="B491" t="s">
        <v>3601</v>
      </c>
      <c r="C491" t="str">
        <f>VLOOKUP(B491,'Input - companies list'!B:L,2,FALSE)</f>
        <v>Neterwala Group</v>
      </c>
      <c r="D491" t="str">
        <f>VLOOKUP(B491,'Input - companies list'!B:L,11,FALSE)</f>
        <v>Castings</v>
      </c>
      <c r="E491" t="str">
        <f>VLOOKUP(B491,'Input - companies list'!B:E,4,FALSE)</f>
        <v>Neterwala Group, through its subsidiaries, manufactures investment casting components for the aerospace industry in India, North and South America, and Europe. It also manufactures and exports heat and corrosion resistant centrifugal and static cast alloy products; fluid control and fluid sealing products to companies in Europe, the Middle East, Africa, and the South East Asia; brass synchronizer rings and precision machined components for the automotive and truck industry; antimony trioxide for electrical and home appliances, automotive, agriculture, cables, and electronics applications; and solutions for aerospace, defense, and related industries. In addition, the company provides specialty chemicals for pigments, paints, textiles, polymers, paper, water, cosmetics, and pharmaceuticals; oil and gas production services ranging from deep water, heavy oil, oil mining, to shale oil and gas, and coal bed methane; onshore and offshore mud logging services and rig instrumentation to the oil and gas exploration sector in India and internationally; and a suite of software and instrumentation solutions to upstream, midstream, and downstream sectors of the oil and gas industry. Further, it offers directional and horizontal drilling, and drilling measurement services; positive displacement mud motors, tri cones, and PDC drill bits; airborne remote sensing geophysical surveys to the mining, and oil exploration industries; analytical instruments, and air and water quality monitoring instruments for industrial waste water management projects; environment monitoring, impact assessment, and audit services; and human resource consulting services. Neterwala Group was founded in 2007 and is based in Thane, India with manufacturing locations in the United Kingdom, the United States, and India.</v>
      </c>
      <c r="F491" s="1">
        <f>SUMIFS('Input - target event report'!H:H,'Input - target event report'!B:B,B491,'Input - target event report'!D:D, "Private Investment")</f>
        <v>0</v>
      </c>
      <c r="G491" s="6" t="str">
        <f>IF(I491&lt;2, "N/A", (_xlfn.MAXIFS('Input - target event report'!E:E,'Input - target event report'!B:B,B:B,'Input - target event report'!D:D,"Private Investment")-_xlfn.MINIFS('Input - target event report'!E:E,'Input - target event report'!B:B,B:B,'Input - target event report'!D:D,"Private Investment"))/(I491-1))</f>
        <v>N/A</v>
      </c>
      <c r="H491" s="5" t="str">
        <f ca="1">IF(_xlfn.MAXIFS('Input - target event report'!E:E,'Input - target event report'!B:B,B:B,'Input - target event report'!D:D,"Private Investment") = 0, "N/A", TODAY() - _xlfn.MAXIFS('Input - target event report'!E:E,'Input - target event report'!B:B,B:B,'Input - target event report'!D:D,"Private Investment"))</f>
        <v>N/A</v>
      </c>
      <c r="I491" s="6">
        <f>COUNTIFS('Input - target event report'!B:B,B491,'Input - target event report'!D:D, "Private Investment")</f>
        <v>0</v>
      </c>
      <c r="J491">
        <f>INDEX('Input - companies list'!$1:$10000,MATCH(B491,'Input - companies list'!B:B,0),MATCH("Flow",'Input - companies list'!$1:$1,0 ))</f>
        <v>3.6595193187883201E-4</v>
      </c>
      <c r="K491">
        <f>INDEX('Input - companies list'!$1:$10000,MATCH(B491,'Input - companies list'!B:B,0),MATCH("Inter-Cluster Connectivity",'Input - companies list'!$1:$1,0 ))</f>
        <v>0.5</v>
      </c>
      <c r="L491" s="11">
        <f t="shared" si="57"/>
        <v>0</v>
      </c>
      <c r="M491" s="11">
        <f t="shared" si="58"/>
        <v>0</v>
      </c>
      <c r="N491" s="11">
        <f t="shared" ca="1" si="59"/>
        <v>0</v>
      </c>
      <c r="O491" s="11">
        <f t="shared" si="60"/>
        <v>0</v>
      </c>
      <c r="P491" s="11">
        <f t="shared" si="61"/>
        <v>0.98299999999999998</v>
      </c>
      <c r="Q491" s="11">
        <f t="shared" si="62"/>
        <v>0.92200000000000004</v>
      </c>
      <c r="R491" s="11">
        <f t="shared" ca="1" si="63"/>
        <v>0.1905</v>
      </c>
    </row>
    <row r="492" spans="1:18" x14ac:dyDescent="0.2">
      <c r="A492" s="14">
        <f t="shared" ca="1" si="56"/>
        <v>94</v>
      </c>
      <c r="B492" t="s">
        <v>3815</v>
      </c>
      <c r="C492" t="str">
        <f>VLOOKUP(B492,'Input - companies list'!B:L,2,FALSE)</f>
        <v>Shandong Shankuang Machinery Co., Ltd.</v>
      </c>
      <c r="D492" t="str">
        <f>VLOOKUP(B492,'Input - companies list'!B:L,11,FALSE)</f>
        <v>Hydraulics, Valves &amp; Pumps</v>
      </c>
      <c r="E492" t="str">
        <f>VLOOKUP(B492,'Input - companies list'!B:E,4,FALSE)</f>
        <v>Shandong Shankuang Machinery Co.,Ltd Was Established In October 1970 In Shan Dong.It Was Registered As A Others Limited Company.The Company Belongs To The Medium And Heavy Industry Specialized In Mining Equipment. Main Products Include: Pf Series Single-Rotor Impact Crusher, 2pg,2pgc Series Double-Roll (Teeth) Crusher, Jpch Ring Hammer Crusher, Cpl Sand-Making Machine, Type Gx,Ls Fixed Screw Conveyor Type P,Hl,Th,Pl Bucket Elevator, Jk Series Coal Feeder, Ltx Series Jig Washer, Concentrating Machine,Dehydration And Dredge-Sump, Style Bucket Elevator.Belt Conveyor; Low Economic Type Counter-Well Drilmine Hill Equipment; Boring Machinery; Pile-DrIVers And Pile-Extractors; Snowplows And Snowblowers; Cement.It Uses The Following Brand: Shengyuanlou. Production Output: Mine Hill Equipment: 2005 Output 5265(Ton), 2004 Output 6650(Ton); Boring Machinery; Pile-DrIVers And Pile-Extractors; Snowplows And Snowblowers: 2005 Output 107010(M), 2004 Output 68275(M); Cement: 2005 Output 165(Ton), 2004 Output 476(Ton).    Shandong Shankuang Machinery Co.,Ltd. (The Former Shandong Mining Machinery Plant Group), Founded In 1970, Is The Vice Board Chairman Unit Of Mining Machinery Sub--Association And Breaking And Grinding Sub-Association Of China Heavy-Duty Machinery Industry Association, The Vice Board Chairman Unit Of Belt Conveyor Sub-Association Of China Heavy-Duty Machinery Industry Association, The Vice Board Chairman Unit Of Drawing Electric Appliance Sub-Association Of China Electric Appliance Association, The Chief Enterprise In Shandong Heavy-Duty Machinery Industry, Is A State-Two Large Enterprise. The Company Has The Right Of Self-Handling Import-Export . The Sales Are Among The Top 50 Of China Heavy-Duty Machinery Industry, Is The Top 50-Enterprise Of Machinery Industry In Shandong Province, First Of Row Of Shandong Province In The System Of Industry, Communication, Finance And Trade. The Company Has Won The Honor Of Provincial Contract-Stressing And Promise-Keeping Ente</v>
      </c>
      <c r="F492" s="1">
        <f>SUMIFS('Input - target event report'!H:H,'Input - target event report'!B:B,B492,'Input - target event report'!D:D, "Private Investment")</f>
        <v>0</v>
      </c>
      <c r="G492" s="6" t="str">
        <f>IF(I492&lt;2, "N/A", (_xlfn.MAXIFS('Input - target event report'!E:E,'Input - target event report'!B:B,B:B,'Input - target event report'!D:D,"Private Investment")-_xlfn.MINIFS('Input - target event report'!E:E,'Input - target event report'!B:B,B:B,'Input - target event report'!D:D,"Private Investment"))/(I492-1))</f>
        <v>N/A</v>
      </c>
      <c r="H492" s="5" t="str">
        <f ca="1">IF(_xlfn.MAXIFS('Input - target event report'!E:E,'Input - target event report'!B:B,B:B,'Input - target event report'!D:D,"Private Investment") = 0, "N/A", TODAY() - _xlfn.MAXIFS('Input - target event report'!E:E,'Input - target event report'!B:B,B:B,'Input - target event report'!D:D,"Private Investment"))</f>
        <v>N/A</v>
      </c>
      <c r="I492" s="6">
        <f>COUNTIFS('Input - target event report'!B:B,B492,'Input - target event report'!D:D, "Private Investment")</f>
        <v>0</v>
      </c>
      <c r="J492">
        <f>INDEX('Input - companies list'!$1:$10000,MATCH(B492,'Input - companies list'!B:B,0),MATCH("Flow",'Input - companies list'!$1:$1,0 ))</f>
        <v>3.6447079834408299E-4</v>
      </c>
      <c r="K492">
        <f>INDEX('Input - companies list'!$1:$10000,MATCH(B492,'Input - companies list'!B:B,0),MATCH("Inter-Cluster Connectivity",'Input - companies list'!$1:$1,0 ))</f>
        <v>0.5</v>
      </c>
      <c r="L492" s="11">
        <f t="shared" si="57"/>
        <v>0</v>
      </c>
      <c r="M492" s="11">
        <f t="shared" si="58"/>
        <v>0</v>
      </c>
      <c r="N492" s="11">
        <f t="shared" ca="1" si="59"/>
        <v>0</v>
      </c>
      <c r="O492" s="11">
        <f t="shared" si="60"/>
        <v>0</v>
      </c>
      <c r="P492" s="11">
        <f t="shared" si="61"/>
        <v>0.98799999999999999</v>
      </c>
      <c r="Q492" s="11">
        <f t="shared" si="62"/>
        <v>0.92200000000000004</v>
      </c>
      <c r="R492" s="11">
        <f t="shared" ca="1" si="63"/>
        <v>0.191</v>
      </c>
    </row>
    <row r="493" spans="1:18" x14ac:dyDescent="0.2">
      <c r="A493" s="14">
        <f t="shared" ca="1" si="56"/>
        <v>93</v>
      </c>
      <c r="B493" t="s">
        <v>419</v>
      </c>
      <c r="C493" t="str">
        <f>VLOOKUP(B493,'Input - companies list'!B:L,2,FALSE)</f>
        <v>WuXi Xinje Electric Co.,Ltd.</v>
      </c>
      <c r="D493" t="str">
        <f>VLOOKUP(B493,'Input - companies list'!B:L,11,FALSE)</f>
        <v xml:space="preserve">Bearing, Gears, Componentry </v>
      </c>
      <c r="E493" t="str">
        <f>VLOOKUP(B493,'Input - companies list'!B:E,4,FALSE)</f>
        <v>Wuxi Xinje Electric Co., Ltd. engages in the development, production, and sale of industrial automation products in China. Its products include programmable logic controllers, man-machine interface products, servo control systems, variable frequency drives, intelligent machine vision systems, servo and stepper drives, inverters, industrial robots, and other automation products. The companyÂ’s products are used in various fields of automation, including aerospace, solar energy, wind power, nuclear power, tunnel engineering, textile machinery, CNC machine tools, power equipment, coal mine equipment, central air conditioning, and environmental engineering control related industries and fields. Wuxi Xinje Electric Co., Ltd. was founded in 2008 and is based in Wuxi, China.</v>
      </c>
      <c r="F493" s="1">
        <f>SUMIFS('Input - target event report'!H:H,'Input - target event report'!B:B,B493,'Input - target event report'!D:D, "Private Investment")</f>
        <v>0</v>
      </c>
      <c r="G493" s="6" t="str">
        <f>IF(I493&lt;2, "N/A", (_xlfn.MAXIFS('Input - target event report'!E:E,'Input - target event report'!B:B,B:B,'Input - target event report'!D:D,"Private Investment")-_xlfn.MINIFS('Input - target event report'!E:E,'Input - target event report'!B:B,B:B,'Input - target event report'!D:D,"Private Investment"))/(I493-1))</f>
        <v>N/A</v>
      </c>
      <c r="H493" s="5" t="str">
        <f ca="1">IF(_xlfn.MAXIFS('Input - target event report'!E:E,'Input - target event report'!B:B,B:B,'Input - target event report'!D:D,"Private Investment") = 0, "N/A", TODAY() - _xlfn.MAXIFS('Input - target event report'!E:E,'Input - target event report'!B:B,B:B,'Input - target event report'!D:D,"Private Investment"))</f>
        <v>N/A</v>
      </c>
      <c r="I493" s="6">
        <f>COUNTIFS('Input - target event report'!B:B,B493,'Input - target event report'!D:D, "Private Investment")</f>
        <v>0</v>
      </c>
      <c r="J493">
        <f>INDEX('Input - companies list'!$1:$10000,MATCH(B493,'Input - companies list'!B:B,0),MATCH("Flow",'Input - companies list'!$1:$1,0 ))</f>
        <v>3.6403290204416801E-4</v>
      </c>
      <c r="K493">
        <f>INDEX('Input - companies list'!$1:$10000,MATCH(B493,'Input - companies list'!B:B,0),MATCH("Inter-Cluster Connectivity",'Input - companies list'!$1:$1,0 ))</f>
        <v>0.5</v>
      </c>
      <c r="L493" s="11">
        <f t="shared" si="57"/>
        <v>0</v>
      </c>
      <c r="M493" s="11">
        <f t="shared" si="58"/>
        <v>0</v>
      </c>
      <c r="N493" s="11">
        <f t="shared" ca="1" si="59"/>
        <v>0</v>
      </c>
      <c r="O493" s="11">
        <f t="shared" si="60"/>
        <v>0</v>
      </c>
      <c r="P493" s="11">
        <f t="shared" si="61"/>
        <v>0.99199999999999999</v>
      </c>
      <c r="Q493" s="11">
        <f t="shared" si="62"/>
        <v>0.92200000000000004</v>
      </c>
      <c r="R493" s="11">
        <f t="shared" ca="1" si="63"/>
        <v>0.19140000000000001</v>
      </c>
    </row>
    <row r="494" spans="1:18" x14ac:dyDescent="0.2">
      <c r="A494" s="14">
        <f t="shared" ca="1" si="56"/>
        <v>92</v>
      </c>
      <c r="B494" t="s">
        <v>1815</v>
      </c>
      <c r="C494" t="str">
        <f>VLOOKUP(B494,'Input - companies list'!B:L,2,FALSE)</f>
        <v>PT Team Safety Consultants Indonesia</v>
      </c>
      <c r="D494" t="str">
        <f>VLOOKUP(B494,'Input - companies list'!B:L,11,FALSE)</f>
        <v>Geological Surveying, Remote Sensing</v>
      </c>
      <c r="E494" t="str">
        <f>VLOOKUP(B494,'Input - companies list'!B:E,4,FALSE)</f>
        <v>PT Team Safety Consultants Indonesia provides inspection and certification services for various lifting and handling equipment in the oil and gas industries. The company also offers technical, safety training, and consultation for personnel in general industries. It provides inspection and certification services for cranes, pressure vessels, pressure gauges and hydro tests, PSV and PRV, wire ropes, wire rope winches, trolleys, cylinders, pumps, jacks, chain slings, textile slings, wire rope slings, fiber rope slings, lifting clamps, lifting magnets, shackles, eyebolts, swivel hoist rings, screws/turnbuckles, hoist hooks, swivels, blocks, overhaul balls, sheaves, performance indicators, crane ropes, general engineering ropes, offshore ropes, mining ropes, wire rope terminations thimbles, Crosby swaged sockets, Crosby terminators, wire rope grips, lift ropes, lift rope terminations, containers/cargo baskets, small cords, plastic ropes, swaged terminations, precision tensile links, crane weighers, ratchet assemblies, load binders, portable gantries, load moving systems, chain blocks, lever hoists, electric hoists, and air hoists. The company also offers training services to personnel for operating forklifts, cranes, loader excavators, boilers, scaffolding equipment, and lifting gear; and rigging, sea survival, hazard identification and risk assessment, professional accident investigation, contractors, safetyman and safety fire, occupational health and safety, health and safety audit, office safety management, defensive driving, fire fighting, job safety analysis and observation, loss control management, and work permit system. It serves drilling contractors, oil and gas service companies, fabricators, engineering companies, marine industries, and oil companies. The company was founded in 2005 and is based in Balikpapan, Indonesia. As of January 19, 2009, PT Team Safety Consultants Indonesia operates as a subsidiary of PT Mitra International Resources Tbk.</v>
      </c>
      <c r="F494" s="1">
        <f>SUMIFS('Input - target event report'!H:H,'Input - target event report'!B:B,B494,'Input - target event report'!D:D, "Private Investment")</f>
        <v>0</v>
      </c>
      <c r="G494" s="6" t="str">
        <f>IF(I494&lt;2, "N/A", (_xlfn.MAXIFS('Input - target event report'!E:E,'Input - target event report'!B:B,B:B,'Input - target event report'!D:D,"Private Investment")-_xlfn.MINIFS('Input - target event report'!E:E,'Input - target event report'!B:B,B:B,'Input - target event report'!D:D,"Private Investment"))/(I494-1))</f>
        <v>N/A</v>
      </c>
      <c r="H494" s="5" t="str">
        <f ca="1">IF(_xlfn.MAXIFS('Input - target event report'!E:E,'Input - target event report'!B:B,B:B,'Input - target event report'!D:D,"Private Investment") = 0, "N/A", TODAY() - _xlfn.MAXIFS('Input - target event report'!E:E,'Input - target event report'!B:B,B:B,'Input - target event report'!D:D,"Private Investment"))</f>
        <v>N/A</v>
      </c>
      <c r="I494" s="6">
        <f>COUNTIFS('Input - target event report'!B:B,B494,'Input - target event report'!D:D, "Private Investment")</f>
        <v>0</v>
      </c>
      <c r="J494">
        <f>INDEX('Input - companies list'!$1:$10000,MATCH(B494,'Input - companies list'!B:B,0),MATCH("Flow",'Input - companies list'!$1:$1,0 ))</f>
        <v>3.4233542018721503E-4</v>
      </c>
      <c r="K494">
        <f>INDEX('Input - companies list'!$1:$10000,MATCH(B494,'Input - companies list'!B:B,0),MATCH("Inter-Cluster Connectivity",'Input - companies list'!$1:$1,0 ))</f>
        <v>0.5</v>
      </c>
      <c r="L494" s="11">
        <f t="shared" si="57"/>
        <v>0</v>
      </c>
      <c r="M494" s="11">
        <f t="shared" si="58"/>
        <v>0</v>
      </c>
      <c r="N494" s="11">
        <f t="shared" ca="1" si="59"/>
        <v>0</v>
      </c>
      <c r="O494" s="11">
        <f t="shared" si="60"/>
        <v>0</v>
      </c>
      <c r="P494" s="11">
        <f t="shared" si="61"/>
        <v>1</v>
      </c>
      <c r="Q494" s="11">
        <f t="shared" si="62"/>
        <v>0.92200000000000004</v>
      </c>
      <c r="R494" s="11">
        <f t="shared" ca="1" si="63"/>
        <v>0.19220000000000001</v>
      </c>
    </row>
    <row r="495" spans="1:18" x14ac:dyDescent="0.2">
      <c r="A495" s="14">
        <f t="shared" ca="1" si="56"/>
        <v>91</v>
      </c>
      <c r="B495" t="s">
        <v>700</v>
      </c>
      <c r="C495" t="str">
        <f>VLOOKUP(B495,'Input - companies list'!B:L,2,FALSE)</f>
        <v>Petaquilla Minerals Ltd.</v>
      </c>
      <c r="D495" t="str">
        <f>VLOOKUP(B495,'Input - companies list'!B:L,11,FALSE)</f>
        <v>Autonomous Vehicles, Artificial Intelligence</v>
      </c>
      <c r="E495" t="str">
        <f>VLOOKUP(B495,'Input - companies list'!B:E,4,FALSE)</f>
        <v>Petaquilla Minerals Ltd., through its subsidiaries, is engaged in the acquisition, exploration, exploration management, and sale of mineral properties in the Republic of Panama. It primarily holds a 100% interest in the Molejon gold project located in the Donoso district, Province of Colon, as well as holds exploration properties in the Iberian Pyrite Belt. The company was formerly known as Adrian Resources Ltd. and changed its name to Petaquilla Minerals Ltd. in October 2004. Petaquilla Minerals Ltd. was founded in 1985 and is headquartered in Vancouver, Canada.</v>
      </c>
      <c r="F495" s="1">
        <f>SUMIFS('Input - target event report'!H:H,'Input - target event report'!B:B,B495,'Input - target event report'!D:D, "Private Investment")</f>
        <v>0</v>
      </c>
      <c r="G495" s="6" t="str">
        <f>IF(I495&lt;2, "N/A", (_xlfn.MAXIFS('Input - target event report'!E:E,'Input - target event report'!B:B,B:B,'Input - target event report'!D:D,"Private Investment")-_xlfn.MINIFS('Input - target event report'!E:E,'Input - target event report'!B:B,B:B,'Input - target event report'!D:D,"Private Investment"))/(I495-1))</f>
        <v>N/A</v>
      </c>
      <c r="H495" s="5">
        <f ca="1">IF(_xlfn.MAXIFS('Input - target event report'!E:E,'Input - target event report'!B:B,B:B,'Input - target event report'!D:D,"Private Investment") = 0, "N/A", TODAY() - _xlfn.MAXIFS('Input - target event report'!E:E,'Input - target event report'!B:B,B:B,'Input - target event report'!D:D,"Private Investment"))</f>
        <v>1440</v>
      </c>
      <c r="I495" s="6">
        <f>COUNTIFS('Input - target event report'!B:B,B495,'Input - target event report'!D:D, "Private Investment")</f>
        <v>1</v>
      </c>
      <c r="J495">
        <f>INDEX('Input - companies list'!$1:$10000,MATCH(B495,'Input - companies list'!B:B,0),MATCH("Flow",'Input - companies list'!$1:$1,0 ))</f>
        <v>2.02247373526457E-3</v>
      </c>
      <c r="K495">
        <f>INDEX('Input - companies list'!$1:$10000,MATCH(B495,'Input - companies list'!B:B,0),MATCH("Inter-Cluster Connectivity",'Input - companies list'!$1:$1,0 ))</f>
        <v>0</v>
      </c>
      <c r="L495" s="11">
        <f t="shared" si="57"/>
        <v>0</v>
      </c>
      <c r="M495" s="11">
        <f t="shared" si="58"/>
        <v>0</v>
      </c>
      <c r="N495" s="11">
        <f t="shared" ca="1" si="59"/>
        <v>8.8999999999999968E-2</v>
      </c>
      <c r="O495" s="11">
        <f t="shared" si="60"/>
        <v>0.84499999999999997</v>
      </c>
      <c r="P495" s="11">
        <f t="shared" si="61"/>
        <v>0.19799999999999995</v>
      </c>
      <c r="Q495" s="11">
        <f t="shared" si="62"/>
        <v>0</v>
      </c>
      <c r="R495" s="11">
        <f t="shared" ca="1" si="63"/>
        <v>0.24440000000000001</v>
      </c>
    </row>
    <row r="496" spans="1:18" x14ac:dyDescent="0.2">
      <c r="A496" s="14">
        <f t="shared" ca="1" si="56"/>
        <v>90</v>
      </c>
      <c r="B496" t="s">
        <v>413</v>
      </c>
      <c r="C496" t="str">
        <f>VLOOKUP(B496,'Input - companies list'!B:L,2,FALSE)</f>
        <v>TagMaster AB (publ)</v>
      </c>
      <c r="D496" t="str">
        <f>VLOOKUP(B496,'Input - companies list'!B:L,11,FALSE)</f>
        <v>RFID, Cables, Asset Tracking</v>
      </c>
      <c r="E496" t="str">
        <f>VLOOKUP(B496,'Input - companies list'!B:E,4,FALSE)</f>
        <v>TagMaster AB, a technology company, designs and markets advanced identification systems and solutions based on radio and vision technology under the TagMaster, CitySync, and Balogh vrand names. The company develops and markets radio frequency identification products, such as 2,45 GHz and UHF readers, tags, and accessories for traffic and rail applications; and automatic number plate recognition cameras, data export and import tools, and other hardware products. Its products are used in parking, security and access, traffic, electronic tolling, airport, mining and port, and fleet operation areas. The company exports its products primarily to Europe, the Middle East, Asia, and North America through a network of partners, systems integrators, and distributors. Tagmaster AB was founded in 1994 and is headquartered in Kista, Sweden.</v>
      </c>
      <c r="F496" s="1">
        <f>SUMIFS('Input - target event report'!H:H,'Input - target event report'!B:B,B496,'Input - target event report'!D:D, "Private Investment")</f>
        <v>0</v>
      </c>
      <c r="G496" s="6" t="str">
        <f>IF(I496&lt;2, "N/A", (_xlfn.MAXIFS('Input - target event report'!E:E,'Input - target event report'!B:B,B:B,'Input - target event report'!D:D,"Private Investment")-_xlfn.MINIFS('Input - target event report'!E:E,'Input - target event report'!B:B,B:B,'Input - target event report'!D:D,"Private Investment"))/(I496-1))</f>
        <v>N/A</v>
      </c>
      <c r="H496" s="5">
        <f ca="1">IF(_xlfn.MAXIFS('Input - target event report'!E:E,'Input - target event report'!B:B,B:B,'Input - target event report'!D:D,"Private Investment") = 0, "N/A", TODAY() - _xlfn.MAXIFS('Input - target event report'!E:E,'Input - target event report'!B:B,B:B,'Input - target event report'!D:D,"Private Investment"))</f>
        <v>952</v>
      </c>
      <c r="I496" s="6">
        <f>COUNTIFS('Input - target event report'!B:B,B496,'Input - target event report'!D:D, "Private Investment")</f>
        <v>1</v>
      </c>
      <c r="J496">
        <f>INDEX('Input - companies list'!$1:$10000,MATCH(B496,'Input - companies list'!B:B,0),MATCH("Flow",'Input - companies list'!$1:$1,0 ))</f>
        <v>2.63776059685782E-3</v>
      </c>
      <c r="K496">
        <f>INDEX('Input - companies list'!$1:$10000,MATCH(B496,'Input - companies list'!B:B,0),MATCH("Inter-Cluster Connectivity",'Input - companies list'!$1:$1,0 ))</f>
        <v>0</v>
      </c>
      <c r="L496" s="11">
        <f t="shared" si="57"/>
        <v>0</v>
      </c>
      <c r="M496" s="11">
        <f t="shared" si="58"/>
        <v>0</v>
      </c>
      <c r="N496" s="11">
        <f t="shared" ca="1" si="59"/>
        <v>0.30000000000000004</v>
      </c>
      <c r="O496" s="11">
        <f t="shared" si="60"/>
        <v>0.84499999999999997</v>
      </c>
      <c r="P496" s="11">
        <f t="shared" si="61"/>
        <v>8.5999999999999965E-2</v>
      </c>
      <c r="Q496" s="11">
        <f t="shared" si="62"/>
        <v>0</v>
      </c>
      <c r="R496" s="11">
        <f t="shared" ca="1" si="63"/>
        <v>0.26484999999999997</v>
      </c>
    </row>
    <row r="497" spans="1:18" x14ac:dyDescent="0.2">
      <c r="A497" s="14">
        <f t="shared" ca="1" si="56"/>
        <v>89</v>
      </c>
      <c r="B497" t="s">
        <v>622</v>
      </c>
      <c r="C497" t="str">
        <f>VLOOKUP(B497,'Input - companies list'!B:L,2,FALSE)</f>
        <v>TOSS Plasma Technologies Limited</v>
      </c>
      <c r="D497" t="str">
        <f>VLOOKUP(B497,'Input - companies list'!B:L,11,FALSE)</f>
        <v>RFID, Cables, Asset Tracking</v>
      </c>
      <c r="E497" t="str">
        <f>VLOOKUP(B497,'Input - companies list'!B:E,4,FALSE)</f>
        <v>TOSS Plasma Technologies Limited develops Radio Frequency (RF) plasma torch technology and mass production system to extract precious metals from complex ores. The company was formerly known as TOSS RFP Funding Corporation. TOSS Plasma Technologies Limited was founded in 2003 and is based in Tokyo, Japan. The company operates as a former subsidiary of AMSA Development Technology Co. Ltd.</v>
      </c>
      <c r="F497" s="1">
        <f>SUMIFS('Input - target event report'!H:H,'Input - target event report'!B:B,B497,'Input - target event report'!D:D, "Private Investment")</f>
        <v>0</v>
      </c>
      <c r="G497" s="6" t="str">
        <f>IF(I497&lt;2, "N/A", (_xlfn.MAXIFS('Input - target event report'!E:E,'Input - target event report'!B:B,B:B,'Input - target event report'!D:D,"Private Investment")-_xlfn.MINIFS('Input - target event report'!E:E,'Input - target event report'!B:B,B:B,'Input - target event report'!D:D,"Private Investment"))/(I497-1))</f>
        <v>N/A</v>
      </c>
      <c r="H497" s="5">
        <f ca="1">IF(_xlfn.MAXIFS('Input - target event report'!E:E,'Input - target event report'!B:B,B:B,'Input - target event report'!D:D,"Private Investment") = 0, "N/A", TODAY() - _xlfn.MAXIFS('Input - target event report'!E:E,'Input - target event report'!B:B,B:B,'Input - target event report'!D:D,"Private Investment"))</f>
        <v>1412</v>
      </c>
      <c r="I497" s="6">
        <f>COUNTIFS('Input - target event report'!B:B,B497,'Input - target event report'!D:D, "Private Investment")</f>
        <v>1</v>
      </c>
      <c r="J497">
        <f>INDEX('Input - companies list'!$1:$10000,MATCH(B497,'Input - companies list'!B:B,0),MATCH("Flow",'Input - companies list'!$1:$1,0 ))</f>
        <v>1.5121734892830699E-3</v>
      </c>
      <c r="K497">
        <f>INDEX('Input - companies list'!$1:$10000,MATCH(B497,'Input - companies list'!B:B,0),MATCH("Inter-Cluster Connectivity",'Input - companies list'!$1:$1,0 ))</f>
        <v>0</v>
      </c>
      <c r="L497" s="11">
        <f t="shared" si="57"/>
        <v>0</v>
      </c>
      <c r="M497" s="11">
        <f t="shared" si="58"/>
        <v>0</v>
      </c>
      <c r="N497" s="11">
        <f t="shared" ca="1" si="59"/>
        <v>0.11199999999999999</v>
      </c>
      <c r="O497" s="11">
        <f t="shared" si="60"/>
        <v>0.84499999999999997</v>
      </c>
      <c r="P497" s="11">
        <f t="shared" si="61"/>
        <v>0.42300000000000004</v>
      </c>
      <c r="Q497" s="11">
        <f t="shared" si="62"/>
        <v>0</v>
      </c>
      <c r="R497" s="11">
        <f t="shared" ca="1" si="63"/>
        <v>0.27034999999999998</v>
      </c>
    </row>
    <row r="498" spans="1:18" x14ac:dyDescent="0.2">
      <c r="A498" s="14">
        <f t="shared" ca="1" si="56"/>
        <v>88</v>
      </c>
      <c r="B498" t="s">
        <v>110</v>
      </c>
      <c r="C498" t="str">
        <f>VLOOKUP(B498,'Input - companies list'!B:L,2,FALSE)</f>
        <v>Mitta Oy</v>
      </c>
      <c r="D498" t="str">
        <f>VLOOKUP(B498,'Input - companies list'!B:L,11,FALSE)</f>
        <v>Aerial Surveying, Drones</v>
      </c>
      <c r="E498" t="str">
        <f>VLOOKUP(B498,'Input - companies list'!B:E,4,FALSE)</f>
        <v>Mitta Oy provides geodetic surveying and mapping technologies for the construction industry. It offers building construction, road and earthworks, industrial, renovation, as built dimensions, and bridge construction surveying services. The company also provides mapping services, such as base maps for urban planning, terrain models, subterranean cable mapping, and property mapping; and laser scanning services, which include 3D-modelling of buildings, rock excavations, elevator shafts, and mine pits, as well as underground surveying through borehole, and stop and go scanning. In addition, it provides UAS-aerial photographing services, which include geo-referred orthophotos, and 3D-terrain models and point clouds; and 3D-machine control services, including modelling, machine control site setup, documentation, base station services, and equipment rental services. Further, the company offers mass and quantity calculation; geological laboratory services; gathering, up keeping, and handling of spatial data; deflection monitoring; echo soundings; surveying software and technique training; and surveying equipment rental services. The company was incorporated in 1989 and is based in Oulu, Finland with additional offices in Tornio, Espoo, Lahti, Kuopio, and Olkiluoto. Mitta Oy operates as a subsidiary of Suomen Yritysmyynti Oy.</v>
      </c>
      <c r="F498" s="1">
        <f>SUMIFS('Input - target event report'!H:H,'Input - target event report'!B:B,B498,'Input - target event report'!D:D, "Private Investment")</f>
        <v>0</v>
      </c>
      <c r="G498" s="6" t="str">
        <f>IF(I498&lt;2, "N/A", (_xlfn.MAXIFS('Input - target event report'!E:E,'Input - target event report'!B:B,B:B,'Input - target event report'!D:D,"Private Investment")-_xlfn.MINIFS('Input - target event report'!E:E,'Input - target event report'!B:B,B:B,'Input - target event report'!D:D,"Private Investment"))/(I498-1))</f>
        <v>N/A</v>
      </c>
      <c r="H498" s="5">
        <f ca="1">IF(_xlfn.MAXIFS('Input - target event report'!E:E,'Input - target event report'!B:B,B:B,'Input - target event report'!D:D,"Private Investment") = 0, "N/A", TODAY() - _xlfn.MAXIFS('Input - target event report'!E:E,'Input - target event report'!B:B,B:B,'Input - target event report'!D:D,"Private Investment"))</f>
        <v>890</v>
      </c>
      <c r="I498" s="6">
        <f>COUNTIFS('Input - target event report'!B:B,B498,'Input - target event report'!D:D, "Private Investment")</f>
        <v>1</v>
      </c>
      <c r="J498">
        <f>INDEX('Input - companies list'!$1:$10000,MATCH(B498,'Input - companies list'!B:B,0),MATCH("Flow",'Input - companies list'!$1:$1,0 ))</f>
        <v>2.37456909689732E-3</v>
      </c>
      <c r="K498">
        <f>INDEX('Input - companies list'!$1:$10000,MATCH(B498,'Input - companies list'!B:B,0),MATCH("Inter-Cluster Connectivity",'Input - companies list'!$1:$1,0 ))</f>
        <v>0</v>
      </c>
      <c r="L498" s="11">
        <f t="shared" si="57"/>
        <v>0</v>
      </c>
      <c r="M498" s="11">
        <f t="shared" si="58"/>
        <v>0</v>
      </c>
      <c r="N498" s="11">
        <f t="shared" ca="1" si="59"/>
        <v>0.32299999999999995</v>
      </c>
      <c r="O498" s="11">
        <f t="shared" si="60"/>
        <v>0.84499999999999997</v>
      </c>
      <c r="P498" s="11">
        <f t="shared" si="61"/>
        <v>0.13600000000000001</v>
      </c>
      <c r="Q498" s="11">
        <f t="shared" si="62"/>
        <v>0</v>
      </c>
      <c r="R498" s="11">
        <f t="shared" ca="1" si="63"/>
        <v>0.27329999999999999</v>
      </c>
    </row>
    <row r="499" spans="1:18" x14ac:dyDescent="0.2">
      <c r="A499" s="14">
        <f t="shared" ca="1" si="56"/>
        <v>87</v>
      </c>
      <c r="B499" t="s">
        <v>372</v>
      </c>
      <c r="C499" t="str">
        <f>VLOOKUP(B499,'Input - companies list'!B:L,2,FALSE)</f>
        <v>General Steel Holdings, Inc.</v>
      </c>
      <c r="D499" t="str">
        <f>VLOOKUP(B499,'Input - companies list'!B:L,11,FALSE)</f>
        <v>Cloud, IoT, Predictive Analytics</v>
      </c>
      <c r="E499" t="str">
        <f>VLOOKUP(B499,'Input - companies list'!B:E,4,FALSE)</f>
        <v>General Steel Holdings, Inc., through its subsidiaries, primarily engages in the trading of iron ore for steel mills in China. The company sells its products primarily to distributors and related parties. It is also involved in the Internet-of-things business. The company is headquartered in Beijing, China.</v>
      </c>
      <c r="F499" s="1">
        <f>SUMIFS('Input - target event report'!H:H,'Input - target event report'!B:B,B499,'Input - target event report'!D:D, "Private Investment")</f>
        <v>0</v>
      </c>
      <c r="G499" s="6" t="str">
        <f>IF(I499&lt;2, "N/A", (_xlfn.MAXIFS('Input - target event report'!E:E,'Input - target event report'!B:B,B:B,'Input - target event report'!D:D,"Private Investment")-_xlfn.MINIFS('Input - target event report'!E:E,'Input - target event report'!B:B,B:B,'Input - target event report'!D:D,"Private Investment"))/(I499-1))</f>
        <v>N/A</v>
      </c>
      <c r="H499" s="5">
        <f ca="1">IF(_xlfn.MAXIFS('Input - target event report'!E:E,'Input - target event report'!B:B,B:B,'Input - target event report'!D:D,"Private Investment") = 0, "N/A", TODAY() - _xlfn.MAXIFS('Input - target event report'!E:E,'Input - target event report'!B:B,B:B,'Input - target event report'!D:D,"Private Investment"))</f>
        <v>1205</v>
      </c>
      <c r="I499" s="6">
        <f>COUNTIFS('Input - target event report'!B:B,B499,'Input - target event report'!D:D, "Private Investment")</f>
        <v>1</v>
      </c>
      <c r="J499">
        <f>INDEX('Input - companies list'!$1:$10000,MATCH(B499,'Input - companies list'!B:B,0),MATCH("Flow",'Input - companies list'!$1:$1,0 ))</f>
        <v>1.3831111882951399E-3</v>
      </c>
      <c r="K499">
        <f>INDEX('Input - companies list'!$1:$10000,MATCH(B499,'Input - companies list'!B:B,0),MATCH("Inter-Cluster Connectivity",'Input - companies list'!$1:$1,0 ))</f>
        <v>0</v>
      </c>
      <c r="L499" s="11">
        <f t="shared" si="57"/>
        <v>0</v>
      </c>
      <c r="M499" s="11">
        <f t="shared" si="58"/>
        <v>0</v>
      </c>
      <c r="N499" s="11">
        <f t="shared" ca="1" si="59"/>
        <v>0.16700000000000004</v>
      </c>
      <c r="O499" s="11">
        <f t="shared" si="60"/>
        <v>0.84499999999999997</v>
      </c>
      <c r="P499" s="11">
        <f t="shared" si="61"/>
        <v>0.53699999999999992</v>
      </c>
      <c r="Q499" s="11">
        <f t="shared" si="62"/>
        <v>0</v>
      </c>
      <c r="R499" s="11">
        <f t="shared" ca="1" si="63"/>
        <v>0.29000000000000004</v>
      </c>
    </row>
    <row r="500" spans="1:18" x14ac:dyDescent="0.2">
      <c r="A500" s="14">
        <f t="shared" ca="1" si="56"/>
        <v>86</v>
      </c>
      <c r="B500" t="s">
        <v>396</v>
      </c>
      <c r="C500" t="str">
        <f>VLOOKUP(B500,'Input - companies list'!B:L,2,FALSE)</f>
        <v>Tritech Group Limited</v>
      </c>
      <c r="D500" t="str">
        <f>VLOOKUP(B500,'Input - companies list'!B:L,11,FALSE)</f>
        <v>Remote Monitoring</v>
      </c>
      <c r="E500" t="str">
        <f>VLOOKUP(B500,'Input - companies list'!B:E,4,FALSE)</f>
        <v>Tritech Group Limited, an investment holding company, provides geotechnical, ground, and structural engineering services to infrastructure, oil and gas, and commercial and residential property development industries in Singapore, the PeopleÂ’s Republic of China, and Malaysia. The company offers geotechnical instrumentation and monitoring services; geotechnical and geological site explorations; investigations, analysis, and testing for general and infrastructure construction; design, consultancy, and project management services for infrastructure, environmental, geotechnical, civil, and rock engineering works; and products and related services, as well as supplies and installs geotechnical instruments. It also provides ground engineering services, such as soil improvement by jet grouting, design and installation of soil nails, ground anchors, and micro piles, as well as designing and building retaining wall systems for slope cutting and stabilization; and structural inspection and repair, and design and build services for post-tension systems for buildings and bridges, as well as executes basement evacuation projects. In addition, the company offers membranes for water treatment and desalination systems, and portable small-to-medium scale desalinators; produces bottled and alkaline drinking water and dispensers; markets related technologies, systems, and services; and supplies water quality monitoring products and services. Further, it engages in the quarrying, extraction, and production of dimension stones and other marble-related products; designing, developing, selling, and servicing electronic products; designing and developing automation and engineering systems; and general wholesale trade business, as well as in the wholesale and import of mineral resources. Additionally, the company manufactures remote water monitoring services; offers geotechnical engineering software and systems; and leases equipment. The company was founded in 1999 and is based in Singapore.</v>
      </c>
      <c r="F500" s="1">
        <f>SUMIFS('Input - target event report'!H:H,'Input - target event report'!B:B,B500,'Input - target event report'!D:D, "Private Investment")</f>
        <v>0</v>
      </c>
      <c r="G500" s="6" t="str">
        <f>IF(I500&lt;2, "N/A", (_xlfn.MAXIFS('Input - target event report'!E:E,'Input - target event report'!B:B,B:B,'Input - target event report'!D:D,"Private Investment")-_xlfn.MINIFS('Input - target event report'!E:E,'Input - target event report'!B:B,B:B,'Input - target event report'!D:D,"Private Investment"))/(I500-1))</f>
        <v>N/A</v>
      </c>
      <c r="H500" s="5">
        <f ca="1">IF(_xlfn.MAXIFS('Input - target event report'!E:E,'Input - target event report'!B:B,B:B,'Input - target event report'!D:D,"Private Investment") = 0, "N/A", TODAY() - _xlfn.MAXIFS('Input - target event report'!E:E,'Input - target event report'!B:B,B:B,'Input - target event report'!D:D,"Private Investment"))</f>
        <v>1136</v>
      </c>
      <c r="I500" s="6">
        <f>COUNTIFS('Input - target event report'!B:B,B500,'Input - target event report'!D:D, "Private Investment")</f>
        <v>1</v>
      </c>
      <c r="J500">
        <f>INDEX('Input - companies list'!$1:$10000,MATCH(B500,'Input - companies list'!B:B,0),MATCH("Flow",'Input - companies list'!$1:$1,0 ))</f>
        <v>1.3730341263543701E-3</v>
      </c>
      <c r="K500">
        <f>INDEX('Input - companies list'!$1:$10000,MATCH(B500,'Input - companies list'!B:B,0),MATCH("Inter-Cluster Connectivity",'Input - companies list'!$1:$1,0 ))</f>
        <v>0</v>
      </c>
      <c r="L500" s="11">
        <f t="shared" si="57"/>
        <v>0</v>
      </c>
      <c r="M500" s="11">
        <f t="shared" si="58"/>
        <v>0</v>
      </c>
      <c r="N500" s="11">
        <f t="shared" ca="1" si="59"/>
        <v>0.21199999999999997</v>
      </c>
      <c r="O500" s="11">
        <f t="shared" si="60"/>
        <v>0.84499999999999997</v>
      </c>
      <c r="P500" s="11">
        <f t="shared" si="61"/>
        <v>0.53800000000000003</v>
      </c>
      <c r="Q500" s="11">
        <f t="shared" si="62"/>
        <v>0</v>
      </c>
      <c r="R500" s="11">
        <f t="shared" ca="1" si="63"/>
        <v>0.29685</v>
      </c>
    </row>
    <row r="501" spans="1:18" x14ac:dyDescent="0.2">
      <c r="A501" s="14">
        <f t="shared" ca="1" si="56"/>
        <v>85</v>
      </c>
      <c r="B501" t="s">
        <v>424</v>
      </c>
      <c r="C501" t="str">
        <f>VLOOKUP(B501,'Input - companies list'!B:L,2,FALSE)</f>
        <v>Orbital Corporation Limited</v>
      </c>
      <c r="D501" t="str">
        <f>VLOOKUP(B501,'Input - companies list'!B:L,11,FALSE)</f>
        <v>Aerial Surveying, Drones</v>
      </c>
      <c r="E501" t="str">
        <f>VLOOKUP(B501,'Input - companies list'!B:E,4,FALSE)</f>
        <v>Orbital Corporation Limited, an industrial technology company, engages in the research, design, development, manufacturing, and implementation of technology products for the unmanned aerial vehicle, safety and productivity, and consumer sectors worldwide. It operates through Unmanned Aerial Vehicles, Safety &amp; Productivity, Accelerator, and Consumer segments. The company offers engines and propulsion systems for unmanned aerial vehicles; REMSAFE, a remote isolation system for global mining and industrial applications, which allows a plant operator to isolate fixed equipment from its energy sources; electrical isolation systems that provide safety solutions; and engine management systems. It also provides fuel economy and emission solutions for various engine and vehicle applications; contract design and analysis services for resources industry; and engineering and testing services, as well as advanced engineering services. Further, it licenses FlexDI systems and technology for marine and scooter/motorcycle markets, as well as small unmanned aircraft systems markets. The company was formerly known as Orbital Engine Corporation Limited and changed its name to Orbital Corporation Limited in October 2004. Orbital Corporation Limited was founded in 1972 and is headquartered in Balcatta, Australia.</v>
      </c>
      <c r="F501" s="1">
        <f>SUMIFS('Input - target event report'!H:H,'Input - target event report'!B:B,B501,'Input - target event report'!D:D, "Private Investment")</f>
        <v>0</v>
      </c>
      <c r="G501" s="6" t="str">
        <f>IF(I501&lt;2, "N/A", (_xlfn.MAXIFS('Input - target event report'!E:E,'Input - target event report'!B:B,B:B,'Input - target event report'!D:D,"Private Investment")-_xlfn.MINIFS('Input - target event report'!E:E,'Input - target event report'!B:B,B:B,'Input - target event report'!D:D,"Private Investment"))/(I501-1))</f>
        <v>N/A</v>
      </c>
      <c r="H501" s="5">
        <f ca="1">IF(_xlfn.MAXIFS('Input - target event report'!E:E,'Input - target event report'!B:B,B:B,'Input - target event report'!D:D,"Private Investment") = 0, "N/A", TODAY() - _xlfn.MAXIFS('Input - target event report'!E:E,'Input - target event report'!B:B,B:B,'Input - target event report'!D:D,"Private Investment"))</f>
        <v>1049</v>
      </c>
      <c r="I501" s="6">
        <f>COUNTIFS('Input - target event report'!B:B,B501,'Input - target event report'!D:D, "Private Investment")</f>
        <v>1</v>
      </c>
      <c r="J501">
        <f>INDEX('Input - companies list'!$1:$10000,MATCH(B501,'Input - companies list'!B:B,0),MATCH("Flow",'Input - companies list'!$1:$1,0 ))</f>
        <v>1.2826871703579101E-3</v>
      </c>
      <c r="K501">
        <f>INDEX('Input - companies list'!$1:$10000,MATCH(B501,'Input - companies list'!B:B,0),MATCH("Inter-Cluster Connectivity",'Input - companies list'!$1:$1,0 ))</f>
        <v>0</v>
      </c>
      <c r="L501" s="11">
        <f t="shared" si="57"/>
        <v>0</v>
      </c>
      <c r="M501" s="11">
        <f t="shared" si="58"/>
        <v>0</v>
      </c>
      <c r="N501" s="11">
        <f t="shared" ca="1" si="59"/>
        <v>0.23399999999999999</v>
      </c>
      <c r="O501" s="11">
        <f t="shared" si="60"/>
        <v>0.84499999999999997</v>
      </c>
      <c r="P501" s="11">
        <f t="shared" si="61"/>
        <v>0.58499999999999996</v>
      </c>
      <c r="Q501" s="11">
        <f t="shared" si="62"/>
        <v>0</v>
      </c>
      <c r="R501" s="11">
        <f t="shared" ca="1" si="63"/>
        <v>0.30484999999999995</v>
      </c>
    </row>
    <row r="502" spans="1:18" x14ac:dyDescent="0.2">
      <c r="A502" s="14">
        <f t="shared" ca="1" si="56"/>
        <v>84</v>
      </c>
      <c r="B502" t="s">
        <v>267</v>
      </c>
      <c r="C502" t="str">
        <f>VLOOKUP(B502,'Input - companies list'!B:L,2,FALSE)</f>
        <v>Einsite</v>
      </c>
      <c r="D502" t="str">
        <f>VLOOKUP(B502,'Input - companies list'!B:L,11,FALSE)</f>
        <v>Cloud, IoT, Predictive Analytics</v>
      </c>
      <c r="E502" t="str">
        <f>VLOOKUP(B502,'Input - companies list'!B:E,4,FALSE)</f>
        <v>Einsite designs Internet-of-Things based solutions for the construction and mining industries. The company is based in San Francisco, California.</v>
      </c>
      <c r="F502" s="1">
        <f>SUMIFS('Input - target event report'!H:H,'Input - target event report'!B:B,B502,'Input - target event report'!D:D, "Private Investment")</f>
        <v>0</v>
      </c>
      <c r="G502" s="6" t="str">
        <f>IF(I502&lt;2, "N/A", (_xlfn.MAXIFS('Input - target event report'!E:E,'Input - target event report'!B:B,B:B,'Input - target event report'!D:D,"Private Investment")-_xlfn.MINIFS('Input - target event report'!E:E,'Input - target event report'!B:B,B:B,'Input - target event report'!D:D,"Private Investment"))/(I502-1))</f>
        <v>N/A</v>
      </c>
      <c r="H502" s="5">
        <f ca="1">IF(_xlfn.MAXIFS('Input - target event report'!E:E,'Input - target event report'!B:B,B:B,'Input - target event report'!D:D,"Private Investment") = 0, "N/A", TODAY() - _xlfn.MAXIFS('Input - target event report'!E:E,'Input - target event report'!B:B,B:B,'Input - target event report'!D:D,"Private Investment"))</f>
        <v>536</v>
      </c>
      <c r="I502" s="6">
        <f>COUNTIFS('Input - target event report'!B:B,B502,'Input - target event report'!D:D, "Private Investment")</f>
        <v>1</v>
      </c>
      <c r="J502">
        <f>INDEX('Input - companies list'!$1:$10000,MATCH(B502,'Input - companies list'!B:B,0),MATCH("Flow",'Input - companies list'!$1:$1,0 ))</f>
        <v>2.6712234863682802E-3</v>
      </c>
      <c r="K502">
        <f>INDEX('Input - companies list'!$1:$10000,MATCH(B502,'Input - companies list'!B:B,0),MATCH("Inter-Cluster Connectivity",'Input - companies list'!$1:$1,0 ))</f>
        <v>0</v>
      </c>
      <c r="L502" s="11">
        <f t="shared" si="57"/>
        <v>0</v>
      </c>
      <c r="M502" s="11">
        <f t="shared" si="58"/>
        <v>0</v>
      </c>
      <c r="N502" s="11">
        <f t="shared" ca="1" si="59"/>
        <v>0.6</v>
      </c>
      <c r="O502" s="11">
        <f t="shared" si="60"/>
        <v>0.84499999999999997</v>
      </c>
      <c r="P502" s="11">
        <f t="shared" si="61"/>
        <v>8.0999999999999961E-2</v>
      </c>
      <c r="Q502" s="11">
        <f t="shared" si="62"/>
        <v>0</v>
      </c>
      <c r="R502" s="11">
        <f t="shared" ca="1" si="63"/>
        <v>0.30935000000000001</v>
      </c>
    </row>
    <row r="503" spans="1:18" x14ac:dyDescent="0.2">
      <c r="A503" s="14">
        <f t="shared" ca="1" si="56"/>
        <v>83</v>
      </c>
      <c r="B503" t="s">
        <v>428</v>
      </c>
      <c r="C503" t="str">
        <f>VLOOKUP(B503,'Input - companies list'!B:L,2,FALSE)</f>
        <v>HySpecIQ, LLC</v>
      </c>
      <c r="D503" t="str">
        <f>VLOOKUP(B503,'Input - companies list'!B:L,11,FALSE)</f>
        <v>Cloud, IoT, Predictive Analytics</v>
      </c>
      <c r="E503" t="str">
        <f>VLOOKUP(B503,'Input - companies list'!B:E,4,FALSE)</f>
        <v>HySpecIQ, LLC provides high resolution hyperspectral imaging information from space. It offers hyperspectral analytics services to government, commercial customers, agricultural, and mining industries. The company is based in Washington, District of Columbia.</v>
      </c>
      <c r="F503" s="1">
        <f>SUMIFS('Input - target event report'!H:H,'Input - target event report'!B:B,B503,'Input - target event report'!D:D, "Private Investment")</f>
        <v>0</v>
      </c>
      <c r="G503" s="6" t="str">
        <f>IF(I503&lt;2, "N/A", (_xlfn.MAXIFS('Input - target event report'!E:E,'Input - target event report'!B:B,B:B,'Input - target event report'!D:D,"Private Investment")-_xlfn.MINIFS('Input - target event report'!E:E,'Input - target event report'!B:B,B:B,'Input - target event report'!D:D,"Private Investment"))/(I503-1))</f>
        <v>N/A</v>
      </c>
      <c r="H503" s="5">
        <f ca="1">IF(_xlfn.MAXIFS('Input - target event report'!E:E,'Input - target event report'!B:B,B:B,'Input - target event report'!D:D,"Private Investment") = 0, "N/A", TODAY() - _xlfn.MAXIFS('Input - target event report'!E:E,'Input - target event report'!B:B,B:B,'Input - target event report'!D:D,"Private Investment"))</f>
        <v>1142</v>
      </c>
      <c r="I503" s="6">
        <f>COUNTIFS('Input - target event report'!B:B,B503,'Input - target event report'!D:D, "Private Investment")</f>
        <v>1</v>
      </c>
      <c r="J503">
        <f>INDEX('Input - companies list'!$1:$10000,MATCH(B503,'Input - companies list'!B:B,0),MATCH("Flow",'Input - companies list'!$1:$1,0 ))</f>
        <v>1.0445419620092799E-3</v>
      </c>
      <c r="K503">
        <f>INDEX('Input - companies list'!$1:$10000,MATCH(B503,'Input - companies list'!B:B,0),MATCH("Inter-Cluster Connectivity",'Input - companies list'!$1:$1,0 ))</f>
        <v>0</v>
      </c>
      <c r="L503" s="11">
        <f t="shared" si="57"/>
        <v>0</v>
      </c>
      <c r="M503" s="11">
        <f t="shared" si="58"/>
        <v>0</v>
      </c>
      <c r="N503" s="11">
        <f t="shared" ca="1" si="59"/>
        <v>0.19999999999999996</v>
      </c>
      <c r="O503" s="11">
        <f t="shared" si="60"/>
        <v>0.84499999999999997</v>
      </c>
      <c r="P503" s="11">
        <f t="shared" si="61"/>
        <v>0.72899999999999998</v>
      </c>
      <c r="Q503" s="11">
        <f t="shared" si="62"/>
        <v>0</v>
      </c>
      <c r="R503" s="11">
        <f t="shared" ca="1" si="63"/>
        <v>0.31414999999999998</v>
      </c>
    </row>
    <row r="504" spans="1:18" x14ac:dyDescent="0.2">
      <c r="A504" s="14">
        <f t="shared" ca="1" si="56"/>
        <v>82</v>
      </c>
      <c r="B504" t="s">
        <v>405</v>
      </c>
      <c r="C504" t="str">
        <f>VLOOKUP(B504,'Input - companies list'!B:L,2,FALSE)</f>
        <v>Shenyang Machine Tool Co., Ltd.</v>
      </c>
      <c r="D504" t="str">
        <f>VLOOKUP(B504,'Input - companies list'!B:L,11,FALSE)</f>
        <v>Machining &amp; tooling</v>
      </c>
      <c r="E504" t="str">
        <f>VLOOKUP(B504,'Input - companies list'!B:E,4,FALSE)</f>
        <v>Shenyang Machine Tool Co., Ltd. engages in metal-cutting machine tools, covering cars milling, boring, and drilling businesses in China and internationally. The company operates through Machine Tools and Supporting Machine Tools segments. It offers horizontal and vertical lathes, and turning and milling centers, as well as special machinery, including pipe thread, hub, and wheelset laches; and axle, differential case, pipe coupling, and sucker rod machines, as well as machining units using turning in place of grounding. The company also provides gantry type machining centers, horizontal billing and boring machining centers, vertical machining centers, and high speed machining centers; CNC milling and boring lathes/machining centers; and CNC drilling machines. It serves automobile, wind energy, aviation, coal mine machinery, shipbuilding, electronics, rail transport, and engineering machinery industries. The company was founded in 1993 and is based in Shenyang, China. Shenyang Machine Tool Co., Ltd. is a subsidiary of Shenyang Machine Tool (Group) Co., Ltd.</v>
      </c>
      <c r="F504" s="1">
        <f>SUMIFS('Input - target event report'!H:H,'Input - target event report'!B:B,B504,'Input - target event report'!D:D, "Private Investment")</f>
        <v>0</v>
      </c>
      <c r="G504" s="6" t="str">
        <f>IF(I504&lt;2, "N/A", (_xlfn.MAXIFS('Input - target event report'!E:E,'Input - target event report'!B:B,B:B,'Input - target event report'!D:D,"Private Investment")-_xlfn.MINIFS('Input - target event report'!E:E,'Input - target event report'!B:B,B:B,'Input - target event report'!D:D,"Private Investment"))/(I504-1))</f>
        <v>N/A</v>
      </c>
      <c r="H504" s="5">
        <f ca="1">IF(_xlfn.MAXIFS('Input - target event report'!E:E,'Input - target event report'!B:B,B:B,'Input - target event report'!D:D,"Private Investment") = 0, "N/A", TODAY() - _xlfn.MAXIFS('Input - target event report'!E:E,'Input - target event report'!B:B,B:B,'Input - target event report'!D:D,"Private Investment"))</f>
        <v>564</v>
      </c>
      <c r="I504" s="6">
        <f>COUNTIFS('Input - target event report'!B:B,B504,'Input - target event report'!D:D, "Private Investment")</f>
        <v>1</v>
      </c>
      <c r="J504">
        <f>INDEX('Input - companies list'!$1:$10000,MATCH(B504,'Input - companies list'!B:B,0),MATCH("Flow",'Input - companies list'!$1:$1,0 ))</f>
        <v>1.7552288604620199E-3</v>
      </c>
      <c r="K504">
        <f>INDEX('Input - companies list'!$1:$10000,MATCH(B504,'Input - companies list'!B:B,0),MATCH("Inter-Cluster Connectivity",'Input - companies list'!$1:$1,0 ))</f>
        <v>0</v>
      </c>
      <c r="L504" s="11">
        <f t="shared" si="57"/>
        <v>0</v>
      </c>
      <c r="M504" s="11">
        <f t="shared" si="58"/>
        <v>0</v>
      </c>
      <c r="N504" s="11">
        <f t="shared" ca="1" si="59"/>
        <v>0.55600000000000005</v>
      </c>
      <c r="O504" s="11">
        <f t="shared" si="60"/>
        <v>0.84499999999999997</v>
      </c>
      <c r="P504" s="11">
        <f t="shared" si="61"/>
        <v>0.29400000000000004</v>
      </c>
      <c r="Q504" s="11">
        <f t="shared" si="62"/>
        <v>0</v>
      </c>
      <c r="R504" s="11">
        <f t="shared" ca="1" si="63"/>
        <v>0.32404999999999995</v>
      </c>
    </row>
    <row r="505" spans="1:18" x14ac:dyDescent="0.2">
      <c r="A505" s="14">
        <f t="shared" ca="1" si="56"/>
        <v>81</v>
      </c>
      <c r="B505" t="s">
        <v>44</v>
      </c>
      <c r="C505" t="str">
        <f>VLOOKUP(B505,'Input - companies list'!B:L,2,FALSE)</f>
        <v>Mongolian Star Melchers LLC</v>
      </c>
      <c r="D505" t="str">
        <f>VLOOKUP(B505,'Input - companies list'!B:L,11,FALSE)</f>
        <v>Hydraulics, Valves &amp; Pumps</v>
      </c>
      <c r="E505" t="str">
        <f>VLOOKUP(B505,'Input - companies list'!B:E,4,FALSE)</f>
        <v>Mongolian Star Melchers LLC engages in the distribution of industrial, automotive, agricultural, and beverage products in Mongolia. It engages in the sale, rental, and service of air and power equipment, cranes, and aerial work platforms; sale of spare parts for mining trucks; sale and service of spare parts of industrial engines, exploration diamond drilling consumables and rigs, and welding equipment and consumables; sale and supply of safety apparel and equipment, and tools; production, formulation, supply, and monitoring of chemicals for construction and mining process purposes; and providing OEM parts, warranty support, maintenance, and service of the machinery. The company also engages in the import and retail of passenger cars and trucks; and provides parts and after sales support, and remote onsite technical services. In addition, it imports and distributes agricultural machinery, and truck and buses; and alcoholic beverages and wines to trade outlets. Further, the company offers specialized engine, maintenance, and rebuild operations; and compressed air and power generation solutions, tools, equipment, and accessories for workshop needs. It serves business to business and business to consumer channels, mining and exploration companies and projects, and construction customers. Mongolian Star Melchers LLC was founded in 1998 and is based in Ulaanbaatar, Mongolia.</v>
      </c>
      <c r="F505" s="1">
        <f>SUMIFS('Input - target event report'!H:H,'Input - target event report'!B:B,B505,'Input - target event report'!D:D, "Private Investment")</f>
        <v>0</v>
      </c>
      <c r="G505" s="6" t="str">
        <f>IF(I505&lt;2, "N/A", (_xlfn.MAXIFS('Input - target event report'!E:E,'Input - target event report'!B:B,B:B,'Input - target event report'!D:D,"Private Investment")-_xlfn.MINIFS('Input - target event report'!E:E,'Input - target event report'!B:B,B:B,'Input - target event report'!D:D,"Private Investment"))/(I505-1))</f>
        <v>N/A</v>
      </c>
      <c r="H505" s="5">
        <f ca="1">IF(_xlfn.MAXIFS('Input - target event report'!E:E,'Input - target event report'!B:B,B:B,'Input - target event report'!D:D,"Private Investment") = 0, "N/A", TODAY() - _xlfn.MAXIFS('Input - target event report'!E:E,'Input - target event report'!B:B,B:B,'Input - target event report'!D:D,"Private Investment"))</f>
        <v>1341</v>
      </c>
      <c r="I505" s="6">
        <f>COUNTIFS('Input - target event report'!B:B,B505,'Input - target event report'!D:D, "Private Investment")</f>
        <v>1</v>
      </c>
      <c r="J505">
        <f>INDEX('Input - companies list'!$1:$10000,MATCH(B505,'Input - companies list'!B:B,0),MATCH("Flow",'Input - companies list'!$1:$1,0 ))</f>
        <v>3.9769024472782402E-4</v>
      </c>
      <c r="K505">
        <f>INDEX('Input - companies list'!$1:$10000,MATCH(B505,'Input - companies list'!B:B,0),MATCH("Inter-Cluster Connectivity",'Input - companies list'!$1:$1,0 ))</f>
        <v>0</v>
      </c>
      <c r="L505" s="11">
        <f t="shared" si="57"/>
        <v>0</v>
      </c>
      <c r="M505" s="11">
        <f t="shared" si="58"/>
        <v>0</v>
      </c>
      <c r="N505" s="11">
        <f t="shared" ca="1" si="59"/>
        <v>0.14500000000000002</v>
      </c>
      <c r="O505" s="11">
        <f t="shared" si="60"/>
        <v>0.84499999999999997</v>
      </c>
      <c r="P505" s="11">
        <f t="shared" si="61"/>
        <v>0.92100000000000004</v>
      </c>
      <c r="Q505" s="11">
        <f t="shared" si="62"/>
        <v>0</v>
      </c>
      <c r="R505" s="11">
        <f t="shared" ca="1" si="63"/>
        <v>0.3251</v>
      </c>
    </row>
    <row r="506" spans="1:18" x14ac:dyDescent="0.2">
      <c r="A506" s="14">
        <f t="shared" ca="1" si="56"/>
        <v>80</v>
      </c>
      <c r="B506" t="s">
        <v>295</v>
      </c>
      <c r="C506" t="str">
        <f>VLOOKUP(B506,'Input - companies list'!B:L,2,FALSE)</f>
        <v>Empired Limited</v>
      </c>
      <c r="D506" t="str">
        <f>VLOOKUP(B506,'Input - companies list'!B:L,11,FALSE)</f>
        <v>Mining Ops &amp; Analytics</v>
      </c>
      <c r="E506" t="str">
        <f>VLOOKUP(B506,'Input - companies list'!B:E,4,FALSE)</f>
        <v>Empired Limited provides information technology solutions in Australia, New Zealand, and North America. The company offers integrated solutions, such as cloud, customer relationship management, data insight and business intelligence, digital and experience design, enterprise content management, enterprise resource planning, expert guidance, identity and access management, infrastructure transformation, Internet of Things, managed infrastructure, mobile, application, project management office, spatial, system integration, and unified communications. It serves clients in various industries, such as education, financial services and insurance, health, mining, oil and gas, public sector, retail and manufacturing, and utilities. Empired Limited was founded in 1999 and is headquartered in Perth, Australia.</v>
      </c>
      <c r="F506" s="1">
        <f>SUMIFS('Input - target event report'!H:H,'Input - target event report'!B:B,B506,'Input - target event report'!D:D, "Private Investment")</f>
        <v>0</v>
      </c>
      <c r="G506" s="6" t="str">
        <f>IF(I506&lt;2, "N/A", (_xlfn.MAXIFS('Input - target event report'!E:E,'Input - target event report'!B:B,B:B,'Input - target event report'!D:D,"Private Investment")-_xlfn.MINIFS('Input - target event report'!E:E,'Input - target event report'!B:B,B:B,'Input - target event report'!D:D,"Private Investment"))/(I506-1))</f>
        <v>N/A</v>
      </c>
      <c r="H506" s="5">
        <f ca="1">IF(_xlfn.MAXIFS('Input - target event report'!E:E,'Input - target event report'!B:B,B:B,'Input - target event report'!D:D,"Private Investment") = 0, "N/A", TODAY() - _xlfn.MAXIFS('Input - target event report'!E:E,'Input - target event report'!B:B,B:B,'Input - target event report'!D:D,"Private Investment"))</f>
        <v>221</v>
      </c>
      <c r="I506" s="6">
        <f>COUNTIFS('Input - target event report'!B:B,B506,'Input - target event report'!D:D, "Private Investment")</f>
        <v>1</v>
      </c>
      <c r="J506">
        <f>INDEX('Input - companies list'!$1:$10000,MATCH(B506,'Input - companies list'!B:B,0),MATCH("Flow",'Input - companies list'!$1:$1,0 ))</f>
        <v>3.4058148786696098E-3</v>
      </c>
      <c r="K506">
        <f>INDEX('Input - companies list'!$1:$10000,MATCH(B506,'Input - companies list'!B:B,0),MATCH("Inter-Cluster Connectivity",'Input - companies list'!$1:$1,0 ))</f>
        <v>0</v>
      </c>
      <c r="L506" s="11">
        <f t="shared" si="57"/>
        <v>0</v>
      </c>
      <c r="M506" s="11">
        <f t="shared" si="58"/>
        <v>0</v>
      </c>
      <c r="N506" s="11">
        <f t="shared" ca="1" si="59"/>
        <v>0.86699999999999999</v>
      </c>
      <c r="O506" s="11">
        <f t="shared" si="60"/>
        <v>0.84499999999999997</v>
      </c>
      <c r="P506" s="11">
        <f t="shared" si="61"/>
        <v>1.100000000000001E-2</v>
      </c>
      <c r="Q506" s="11">
        <f t="shared" si="62"/>
        <v>0</v>
      </c>
      <c r="R506" s="11">
        <f t="shared" ca="1" si="63"/>
        <v>0.34239999999999998</v>
      </c>
    </row>
    <row r="507" spans="1:18" x14ac:dyDescent="0.2">
      <c r="A507" s="14">
        <f t="shared" ca="1" si="56"/>
        <v>79</v>
      </c>
      <c r="B507" t="s">
        <v>100</v>
      </c>
      <c r="C507" t="str">
        <f>VLOOKUP(B507,'Input - companies list'!B:L,2,FALSE)</f>
        <v>Accelerated Dynamics Limited</v>
      </c>
      <c r="D507" t="str">
        <f>VLOOKUP(B507,'Input - companies list'!B:L,11,FALSE)</f>
        <v>Autonomous Vehicles, Artificial Intelligence</v>
      </c>
      <c r="E507" t="str">
        <f>VLOOKUP(B507,'Input - companies list'!B:E,4,FALSE)</f>
        <v>Accelerated Dynamics Limited develops artificial intelligence software, data analysis tools, and interfaces for drones and other robots. Its software solution enables people to use drones as autonomous agents for business. The company offers Mission Manager, a command and control software for various types of unmanned assets, which enables robot decision making and planning in complex and dynamic environments; and custom solutions that help clients in meeting the specific mission requirements. It offers its solutions for various industries, such as security, agriculture, border patrol, logistics, humanitarian relief, inspection, mining, defense, and police. The company was founded in 2016 and is based in London, United Kingdom.</v>
      </c>
      <c r="F507" s="1">
        <f>SUMIFS('Input - target event report'!H:H,'Input - target event report'!B:B,B507,'Input - target event report'!D:D, "Private Investment")</f>
        <v>0</v>
      </c>
      <c r="G507" s="6" t="str">
        <f>IF(I507&lt;2, "N/A", (_xlfn.MAXIFS('Input - target event report'!E:E,'Input - target event report'!B:B,B:B,'Input - target event report'!D:D,"Private Investment")-_xlfn.MINIFS('Input - target event report'!E:E,'Input - target event report'!B:B,B:B,'Input - target event report'!D:D,"Private Investment"))/(I507-1))</f>
        <v>N/A</v>
      </c>
      <c r="H507" s="5">
        <f ca="1">IF(_xlfn.MAXIFS('Input - target event report'!E:E,'Input - target event report'!B:B,B:B,'Input - target event report'!D:D,"Private Investment") = 0, "N/A", TODAY() - _xlfn.MAXIFS('Input - target event report'!E:E,'Input - target event report'!B:B,B:B,'Input - target event report'!D:D,"Private Investment"))</f>
        <v>456</v>
      </c>
      <c r="I507" s="6">
        <f>COUNTIFS('Input - target event report'!B:B,B507,'Input - target event report'!D:D, "Private Investment")</f>
        <v>1</v>
      </c>
      <c r="J507">
        <f>INDEX('Input - companies list'!$1:$10000,MATCH(B507,'Input - companies list'!B:B,0),MATCH("Flow",'Input - companies list'!$1:$1,0 ))</f>
        <v>1.74221937192672E-3</v>
      </c>
      <c r="K507">
        <f>INDEX('Input - companies list'!$1:$10000,MATCH(B507,'Input - companies list'!B:B,0),MATCH("Inter-Cluster Connectivity",'Input - companies list'!$1:$1,0 ))</f>
        <v>0</v>
      </c>
      <c r="L507" s="11">
        <f t="shared" si="57"/>
        <v>0</v>
      </c>
      <c r="M507" s="11">
        <f t="shared" si="58"/>
        <v>0</v>
      </c>
      <c r="N507" s="11">
        <f t="shared" ca="1" si="59"/>
        <v>0.7</v>
      </c>
      <c r="O507" s="11">
        <f t="shared" si="60"/>
        <v>0.84499999999999997</v>
      </c>
      <c r="P507" s="11">
        <f t="shared" si="61"/>
        <v>0.30300000000000005</v>
      </c>
      <c r="Q507" s="11">
        <f t="shared" si="62"/>
        <v>0</v>
      </c>
      <c r="R507" s="11">
        <f t="shared" ca="1" si="63"/>
        <v>0.34654999999999997</v>
      </c>
    </row>
    <row r="508" spans="1:18" x14ac:dyDescent="0.2">
      <c r="A508" s="14">
        <f t="shared" ca="1" si="56"/>
        <v>78</v>
      </c>
      <c r="B508" t="s">
        <v>73</v>
      </c>
      <c r="C508" t="str">
        <f>VLOOKUP(B508,'Input - companies list'!B:L,2,FALSE)</f>
        <v>Swanson Industries, Inc.</v>
      </c>
      <c r="D508" t="str">
        <f>VLOOKUP(B508,'Input - companies list'!B:L,11,FALSE)</f>
        <v>Hydraulics, Valves &amp; Pumps</v>
      </c>
      <c r="E508" t="str">
        <f>VLOOKUP(B508,'Input - companies list'!B:E,4,FALSE)</f>
        <v>Swanson Industries, Inc. manufactures, remanufactures, repairs and maintains, and distributes hydraulic cylinders. It offers long wall mine shields, refurbished mono-rail products, mining pumps and pump stations, hydraulic pump motors, valves, and refurbished specialty winches and fabrication products; mining equipment, hydraulic supports, mining drilling supplies, and hydraulic replacement parts and supplies; long-stroke large-bore, motion-compensator, production and drilling riser, heavy duty, harsh environment, double-ended, double-acting, single-acting plunger, CMC, and wide line tensioner cylinders; and pneumatic cylinders, and stock and custom seals, as well as tie-rod, telescopic, and electro-positioned cylinders. The company also engages in laser welding, laser cladding, inertia/friction welding, industrial chrome plating, original equipment manufacturer engineering, and precision machining activities. It provides its products for various industries, such as mining, off-highway, heavy equipment, off-shore oil and gas, steel, forestry equipment, mobile equipment, petro-chemical, transit and railroad, small machinery, drilling, and agriculture markets worldwide. The company was founded in 1964 and is headquartered in Morgantown, West Virginia with facilities in North America and South America; and China.</v>
      </c>
      <c r="F508" s="1">
        <f>SUMIFS('Input - target event report'!H:H,'Input - target event report'!B:B,B508,'Input - target event report'!D:D, "Private Investment")</f>
        <v>0</v>
      </c>
      <c r="G508" s="6" t="str">
        <f>IF(I508&lt;2, "N/A", (_xlfn.MAXIFS('Input - target event report'!E:E,'Input - target event report'!B:B,B:B,'Input - target event report'!D:D,"Private Investment")-_xlfn.MINIFS('Input - target event report'!E:E,'Input - target event report'!B:B,B:B,'Input - target event report'!D:D,"Private Investment"))/(I508-1))</f>
        <v>N/A</v>
      </c>
      <c r="H508" s="5">
        <f ca="1">IF(_xlfn.MAXIFS('Input - target event report'!E:E,'Input - target event report'!B:B,B:B,'Input - target event report'!D:D,"Private Investment") = 0, "N/A", TODAY() - _xlfn.MAXIFS('Input - target event report'!E:E,'Input - target event report'!B:B,B:B,'Input - target event report'!D:D,"Private Investment"))</f>
        <v>1827</v>
      </c>
      <c r="I508" s="6">
        <f>COUNTIFS('Input - target event report'!B:B,B508,'Input - target event report'!D:D, "Private Investment")</f>
        <v>1</v>
      </c>
      <c r="J508">
        <f>INDEX('Input - companies list'!$1:$10000,MATCH(B508,'Input - companies list'!B:B,0),MATCH("Flow",'Input - companies list'!$1:$1,0 ))</f>
        <v>1.2480073660772501E-3</v>
      </c>
      <c r="K508">
        <f>INDEX('Input - companies list'!$1:$10000,MATCH(B508,'Input - companies list'!B:B,0),MATCH("Inter-Cluster Connectivity",'Input - companies list'!$1:$1,0 ))</f>
        <v>0.16666666666666599</v>
      </c>
      <c r="L508" s="11">
        <f t="shared" si="57"/>
        <v>0</v>
      </c>
      <c r="M508" s="11">
        <f t="shared" si="58"/>
        <v>0</v>
      </c>
      <c r="N508" s="11">
        <f t="shared" ca="1" si="59"/>
        <v>0</v>
      </c>
      <c r="O508" s="11">
        <f t="shared" si="60"/>
        <v>0.84499999999999997</v>
      </c>
      <c r="P508" s="11">
        <f t="shared" si="61"/>
        <v>0.63500000000000001</v>
      </c>
      <c r="Q508" s="11">
        <f t="shared" si="62"/>
        <v>0.71799999999999997</v>
      </c>
      <c r="R508" s="11">
        <f t="shared" ca="1" si="63"/>
        <v>0.34655000000000002</v>
      </c>
    </row>
    <row r="509" spans="1:18" x14ac:dyDescent="0.2">
      <c r="A509" s="14">
        <f t="shared" ca="1" si="56"/>
        <v>77</v>
      </c>
      <c r="B509" t="s">
        <v>85</v>
      </c>
      <c r="C509" t="str">
        <f>VLOOKUP(B509,'Input - companies list'!B:L,2,FALSE)</f>
        <v>Schwelling Recruiting Services</v>
      </c>
      <c r="D509" t="str">
        <f>VLOOKUP(B509,'Input - companies list'!B:L,11,FALSE)</f>
        <v>Mining Ops &amp; Analytics</v>
      </c>
      <c r="E509" t="str">
        <f>VLOOKUP(B509,'Input - companies list'!B:E,4,FALSE)</f>
        <v>I have one company which I am working with to find an investor who will invest $250,000 for 2% or $500k for 4% interest. I have one company which I am working with to find an investor who will invest $500k for 4% interest in his scooter import business where the founder is interested inporting scooters and selling them to dealers. He has a city north of LA which is giving him tax breaks to buy a building to do light assembly and create jobs. He has over $15M in loans pending and needs an equity investment to close on the loans. He has already paid most of the money he needs to pay ($100,000 plus 500,000 shares of stock) to an underwriter to take him public so the investor can have an early out for his 2,000,000 shares of stock. Please get back to me to request contact info on my client and to get his executive summary. george@schwellingrecruitingservices.com _x000D_ _x000D_ I am also working with a real estate developer who needs $10M to purchase and rehap one of the tallest hotels in IN which is operating now. It is owned by three owners and one thinks he is a developer and would like to do what my client does but the other two are willing to sell the hotel to my client at a very low price. Send me an email to get more info. _x000D_ _x000D_ I also seek a buyer of mineral rights for $220M which contain over 1B tons of 98% pure gypsum. The gypsum has been valued at $23B in 2002. It is used for building products and 3D printing. My client would pay a finder of a buyer $11M.</v>
      </c>
      <c r="F509" s="1">
        <f>SUMIFS('Input - target event report'!H:H,'Input - target event report'!B:B,B509,'Input - target event report'!D:D, "Private Investment")</f>
        <v>0</v>
      </c>
      <c r="G509" s="6" t="str">
        <f>IF(I509&lt;2, "N/A", (_xlfn.MAXIFS('Input - target event report'!E:E,'Input - target event report'!B:B,B:B,'Input - target event report'!D:D,"Private Investment")-_xlfn.MINIFS('Input - target event report'!E:E,'Input - target event report'!B:B,B:B,'Input - target event report'!D:D,"Private Investment"))/(I509-1))</f>
        <v>N/A</v>
      </c>
      <c r="H509" s="5">
        <f ca="1">IF(_xlfn.MAXIFS('Input - target event report'!E:E,'Input - target event report'!B:B,B:B,'Input - target event report'!D:D,"Private Investment") = 0, "N/A", TODAY() - _xlfn.MAXIFS('Input - target event report'!E:E,'Input - target event report'!B:B,B:B,'Input - target event report'!D:D,"Private Investment"))</f>
        <v>1070</v>
      </c>
      <c r="I509" s="6">
        <f>COUNTIFS('Input - target event report'!B:B,B509,'Input - target event report'!D:D, "Private Investment")</f>
        <v>1</v>
      </c>
      <c r="J509">
        <f>INDEX('Input - companies list'!$1:$10000,MATCH(B509,'Input - companies list'!B:B,0),MATCH("Flow",'Input - companies list'!$1:$1,0 ))</f>
        <v>1.6391410154276099E-3</v>
      </c>
      <c r="K509">
        <f>INDEX('Input - companies list'!$1:$10000,MATCH(B509,'Input - companies list'!B:B,0),MATCH("Inter-Cluster Connectivity",'Input - companies list'!$1:$1,0 ))</f>
        <v>0.19999999999999901</v>
      </c>
      <c r="L509" s="11">
        <f t="shared" si="57"/>
        <v>0</v>
      </c>
      <c r="M509" s="11">
        <f t="shared" si="58"/>
        <v>0</v>
      </c>
      <c r="N509" s="11">
        <f t="shared" ca="1" si="59"/>
        <v>0.22299999999999998</v>
      </c>
      <c r="O509" s="11">
        <f t="shared" si="60"/>
        <v>0.84499999999999997</v>
      </c>
      <c r="P509" s="11">
        <f t="shared" si="61"/>
        <v>0.36299999999999999</v>
      </c>
      <c r="Q509" s="11">
        <f t="shared" si="62"/>
        <v>0.76100000000000001</v>
      </c>
      <c r="R509" s="11">
        <f t="shared" ca="1" si="63"/>
        <v>0.35709999999999997</v>
      </c>
    </row>
    <row r="510" spans="1:18" x14ac:dyDescent="0.2">
      <c r="A510" s="14">
        <f t="shared" ca="1" si="56"/>
        <v>76</v>
      </c>
      <c r="B510" t="s">
        <v>976</v>
      </c>
      <c r="C510" t="str">
        <f>VLOOKUP(B510,'Input - companies list'!B:L,2,FALSE)</f>
        <v>Wekaba Engineering (Pty) Ltd</v>
      </c>
      <c r="D510" t="str">
        <f>VLOOKUP(B510,'Input - companies list'!B:L,11,FALSE)</f>
        <v>Machining &amp; tooling</v>
      </c>
      <c r="E510" t="str">
        <f>VLOOKUP(B510,'Input - companies list'!B:E,4,FALSE)</f>
        <v>Wekaba Engineering (Pty) Ltd. manufactures precision engineered components. It offers adapters, hose fittings, and modulars. The companyÂ’s services include CNC turning, CNC milling, CNC tube-bending, copper fusion brazing, annealing, finite element analysis, and more. Its products are used in mining, hydraulic, specialized industrial spares, construction, armaments and defense, earthmoving equipment, and automotive sectors. Wekaba Engineering (Pty) Ltd. was founded in 1981 and is based in Alberton, South Africa.</v>
      </c>
      <c r="F510" s="1">
        <f>SUMIFS('Input - target event report'!H:H,'Input - target event report'!B:B,B510,'Input - target event report'!D:D, "Private Investment")</f>
        <v>0</v>
      </c>
      <c r="G510" s="6" t="str">
        <f>IF(I510&lt;2, "N/A", (_xlfn.MAXIFS('Input - target event report'!E:E,'Input - target event report'!B:B,B:B,'Input - target event report'!D:D,"Private Investment")-_xlfn.MINIFS('Input - target event report'!E:E,'Input - target event report'!B:B,B:B,'Input - target event report'!D:D,"Private Investment"))/(I510-1))</f>
        <v>N/A</v>
      </c>
      <c r="H510" s="5">
        <f ca="1">IF(_xlfn.MAXIFS('Input - target event report'!E:E,'Input - target event report'!B:B,B:B,'Input - target event report'!D:D,"Private Investment") = 0, "N/A", TODAY() - _xlfn.MAXIFS('Input - target event report'!E:E,'Input - target event report'!B:B,B:B,'Input - target event report'!D:D,"Private Investment"))</f>
        <v>1796</v>
      </c>
      <c r="I510" s="6">
        <f>COUNTIFS('Input - target event report'!B:B,B510,'Input - target event report'!D:D, "Private Investment")</f>
        <v>1</v>
      </c>
      <c r="J510">
        <f>INDEX('Input - companies list'!$1:$10000,MATCH(B510,'Input - companies list'!B:B,0),MATCH("Flow",'Input - companies list'!$1:$1,0 ))</f>
        <v>1.24095562935429E-3</v>
      </c>
      <c r="K510">
        <f>INDEX('Input - companies list'!$1:$10000,MATCH(B510,'Input - companies list'!B:B,0),MATCH("Inter-Cluster Connectivity",'Input - companies list'!$1:$1,0 ))</f>
        <v>0.33333333333333298</v>
      </c>
      <c r="L510" s="11">
        <f t="shared" si="57"/>
        <v>0</v>
      </c>
      <c r="M510" s="11">
        <f t="shared" si="58"/>
        <v>0</v>
      </c>
      <c r="N510" s="11">
        <f t="shared" ca="1" si="59"/>
        <v>2.300000000000002E-2</v>
      </c>
      <c r="O510" s="11">
        <f t="shared" si="60"/>
        <v>0.84499999999999997</v>
      </c>
      <c r="P510" s="11">
        <f t="shared" si="61"/>
        <v>0.64100000000000001</v>
      </c>
      <c r="Q510" s="11">
        <f t="shared" si="62"/>
        <v>0.84499999999999997</v>
      </c>
      <c r="R510" s="11">
        <f t="shared" ca="1" si="63"/>
        <v>0.36330000000000001</v>
      </c>
    </row>
    <row r="511" spans="1:18" x14ac:dyDescent="0.2">
      <c r="A511" s="14">
        <f t="shared" ca="1" si="56"/>
        <v>75</v>
      </c>
      <c r="B511" t="s">
        <v>310</v>
      </c>
      <c r="C511" t="str">
        <f>VLOOKUP(B511,'Input - companies list'!B:L,2,FALSE)</f>
        <v>Shenzhen Yitoa Intelligent Control Co., Ltd.</v>
      </c>
      <c r="D511" t="str">
        <f>VLOOKUP(B511,'Input - companies list'!B:L,11,FALSE)</f>
        <v>Mining Ops &amp; Analytics</v>
      </c>
      <c r="E511" t="str">
        <f>VLOOKUP(B511,'Input - companies list'!B:E,4,FALSE)</f>
        <v>Shenzhen Yitoa Intelligent Control Co., Ltd. develops, manufactures, and sells intelligent control and digital products. The company operates through five divisions: Household Appliance Intelligent Control; Digital Consumer Appliance; Electricity Security Inspection Equipment and System; Household Intelligent Tofu Machine; and Internet of Things. It offers smart coffee pot computer boards and smart mixer PC boards; M7068 digital product; e-book readers; The British Tang digital two; wireless intelligent monitors for electrical devices; transformer substation wireless intelligent monitors; Yota tofu machines; automatic computer control boards for fridges; and automatic microcomputer program control boards for clothes dryers. The company was founded in 2001 and is headquartered in Shenzhen, China.</v>
      </c>
      <c r="F511" s="1">
        <f>SUMIFS('Input - target event report'!H:H,'Input - target event report'!B:B,B511,'Input - target event report'!D:D, "Private Investment")</f>
        <v>0</v>
      </c>
      <c r="G511" s="6" t="str">
        <f>IF(I511&lt;2, "N/A", (_xlfn.MAXIFS('Input - target event report'!E:E,'Input - target event report'!B:B,B:B,'Input - target event report'!D:D,"Private Investment")-_xlfn.MINIFS('Input - target event report'!E:E,'Input - target event report'!B:B,B:B,'Input - target event report'!D:D,"Private Investment"))/(I511-1))</f>
        <v>N/A</v>
      </c>
      <c r="H511" s="5">
        <f ca="1">IF(_xlfn.MAXIFS('Input - target event report'!E:E,'Input - target event report'!B:B,B:B,'Input - target event report'!D:D,"Private Investment") = 0, "N/A", TODAY() - _xlfn.MAXIFS('Input - target event report'!E:E,'Input - target event report'!B:B,B:B,'Input - target event report'!D:D,"Private Investment"))</f>
        <v>1422</v>
      </c>
      <c r="I511" s="6">
        <f>COUNTIFS('Input - target event report'!B:B,B511,'Input - target event report'!D:D, "Private Investment")</f>
        <v>1</v>
      </c>
      <c r="J511">
        <f>INDEX('Input - companies list'!$1:$10000,MATCH(B511,'Input - companies list'!B:B,0),MATCH("Flow",'Input - companies list'!$1:$1,0 ))</f>
        <v>1.3883929936720099E-3</v>
      </c>
      <c r="K511">
        <f>INDEX('Input - companies list'!$1:$10000,MATCH(B511,'Input - companies list'!B:B,0),MATCH("Inter-Cluster Connectivity",'Input - companies list'!$1:$1,0 ))</f>
        <v>0.5</v>
      </c>
      <c r="L511" s="11">
        <f t="shared" si="57"/>
        <v>0</v>
      </c>
      <c r="M511" s="11">
        <f t="shared" si="58"/>
        <v>0</v>
      </c>
      <c r="N511" s="11">
        <f t="shared" ca="1" si="59"/>
        <v>9.9999999999999978E-2</v>
      </c>
      <c r="O511" s="11">
        <f t="shared" si="60"/>
        <v>0.84499999999999997</v>
      </c>
      <c r="P511" s="11">
        <f t="shared" si="61"/>
        <v>0.53499999999999992</v>
      </c>
      <c r="Q511" s="11">
        <f t="shared" si="62"/>
        <v>0.92200000000000004</v>
      </c>
      <c r="R511" s="11">
        <f t="shared" ca="1" si="63"/>
        <v>0.37194999999999995</v>
      </c>
    </row>
    <row r="512" spans="1:18" x14ac:dyDescent="0.2">
      <c r="A512" s="14">
        <f t="shared" ca="1" si="56"/>
        <v>74</v>
      </c>
      <c r="B512" t="s">
        <v>496</v>
      </c>
      <c r="C512" t="str">
        <f>VLOOKUP(B512,'Input - companies list'!B:L,2,FALSE)</f>
        <v>BetaZi LLC</v>
      </c>
      <c r="D512" t="str">
        <f>VLOOKUP(B512,'Input - companies list'!B:L,11,FALSE)</f>
        <v>Cloud, IoT, Predictive Analytics</v>
      </c>
      <c r="E512" t="str">
        <f>VLOOKUP(B512,'Input - companies list'!B:E,4,FALSE)</f>
        <v>BetaZi LLC provides production forecasting solutions for the oil and gas industry worldwide using physics-based predictive analytics. It offers BetaZi, a transformative technology for the analysis and classification of mineral wells, fields, deposits, reservoirs, etc. pertaining to oil, natural gas, water, geothermal fluids, and/or other types of minerals; mining and mineral exploration services; surveying of oil beds and fields; and performing diagnostics. The company's BetaZi is also used to estimate the future effects of stimulation or estimated ultimate recovery (EOR); generate statistical type curves; and solve any number of specific, complicated problems. In addition, it offers Reality Check to calculate EUR of the oil and gas production by generating various decline curves using the given information; calculating the probability of each decline curve occurring; and producing graphical reports to show the client all such curves. BetaZi LLC was incorporated in 2016 and is based in Dover, Delaware with a research office in Truckee, California.</v>
      </c>
      <c r="F512" s="1">
        <f>SUMIFS('Input - target event report'!H:H,'Input - target event report'!B:B,B512,'Input - target event report'!D:D, "Private Investment")</f>
        <v>0</v>
      </c>
      <c r="G512" s="6" t="str">
        <f>IF(I512&lt;2, "N/A", (_xlfn.MAXIFS('Input - target event report'!E:E,'Input - target event report'!B:B,B:B,'Input - target event report'!D:D,"Private Investment")-_xlfn.MINIFS('Input - target event report'!E:E,'Input - target event report'!B:B,B:B,'Input - target event report'!D:D,"Private Investment"))/(I512-1))</f>
        <v>N/A</v>
      </c>
      <c r="H512" s="5">
        <f ca="1">IF(_xlfn.MAXIFS('Input - target event report'!E:E,'Input - target event report'!B:B,B:B,'Input - target event report'!D:D,"Private Investment") = 0, "N/A", TODAY() - _xlfn.MAXIFS('Input - target event report'!E:E,'Input - target event report'!B:B,B:B,'Input - target event report'!D:D,"Private Investment"))</f>
        <v>470</v>
      </c>
      <c r="I512" s="6">
        <f>COUNTIFS('Input - target event report'!B:B,B512,'Input - target event report'!D:D, "Private Investment")</f>
        <v>1</v>
      </c>
      <c r="J512">
        <f>INDEX('Input - companies list'!$1:$10000,MATCH(B512,'Input - companies list'!B:B,0),MATCH("Flow",'Input - companies list'!$1:$1,0 ))</f>
        <v>1.2492492779565599E-3</v>
      </c>
      <c r="K512">
        <f>INDEX('Input - companies list'!$1:$10000,MATCH(B512,'Input - companies list'!B:B,0),MATCH("Inter-Cluster Connectivity",'Input - companies list'!$1:$1,0 ))</f>
        <v>0</v>
      </c>
      <c r="L512" s="11">
        <f t="shared" si="57"/>
        <v>0</v>
      </c>
      <c r="M512" s="11">
        <f t="shared" si="58"/>
        <v>0</v>
      </c>
      <c r="N512" s="11">
        <f t="shared" ca="1" si="59"/>
        <v>0.65600000000000003</v>
      </c>
      <c r="O512" s="11">
        <f t="shared" si="60"/>
        <v>0.84499999999999997</v>
      </c>
      <c r="P512" s="11">
        <f t="shared" si="61"/>
        <v>0.629</v>
      </c>
      <c r="Q512" s="11">
        <f t="shared" si="62"/>
        <v>0</v>
      </c>
      <c r="R512" s="11">
        <f t="shared" ca="1" si="63"/>
        <v>0.37254999999999999</v>
      </c>
    </row>
    <row r="513" spans="1:18" x14ac:dyDescent="0.2">
      <c r="A513" s="14">
        <f t="shared" ca="1" si="56"/>
        <v>73</v>
      </c>
      <c r="B513" t="s">
        <v>375</v>
      </c>
      <c r="C513" t="str">
        <f>VLOOKUP(B513,'Input - companies list'!B:L,2,FALSE)</f>
        <v>Minnovare Pty Ltd</v>
      </c>
      <c r="D513" t="str">
        <f>VLOOKUP(B513,'Input - companies list'!B:L,11,FALSE)</f>
        <v>Autonomous Vehicles, Artificial Intelligence</v>
      </c>
      <c r="E513" t="str">
        <f>VLOOKUP(B513,'Input - companies list'!B:E,4,FALSE)</f>
        <v>Minnovare Pty Ltd. delivers technologies and drilling products for the mining, civil, and oil and gas industries. The company develops and markets Azimuth Aligner, an autonomous driller-operated drill rig alignment system for the mining and civil drilling sectors. It sells its products through local distributors in Canada, the United States, Central America, South America, Europe, Africa, the Middle East, Asia, the Russian Federation, and Australia. Minnovare Pty Ltd. was incorporated in 2008 and is based in Bentley, Australia.</v>
      </c>
      <c r="F513" s="1">
        <f>SUMIFS('Input - target event report'!H:H,'Input - target event report'!B:B,B513,'Input - target event report'!D:D, "Private Investment")</f>
        <v>0</v>
      </c>
      <c r="G513" s="6" t="str">
        <f>IF(I513&lt;2, "N/A", (_xlfn.MAXIFS('Input - target event report'!E:E,'Input - target event report'!B:B,B:B,'Input - target event report'!D:D,"Private Investment")-_xlfn.MINIFS('Input - target event report'!E:E,'Input - target event report'!B:B,B:B,'Input - target event report'!D:D,"Private Investment"))/(I513-1))</f>
        <v>N/A</v>
      </c>
      <c r="H513" s="5">
        <f ca="1">IF(_xlfn.MAXIFS('Input - target event report'!E:E,'Input - target event report'!B:B,B:B,'Input - target event report'!D:D,"Private Investment") = 0, "N/A", TODAY() - _xlfn.MAXIFS('Input - target event report'!E:E,'Input - target event report'!B:B,B:B,'Input - target event report'!D:D,"Private Investment"))</f>
        <v>564</v>
      </c>
      <c r="I513" s="6">
        <f>COUNTIFS('Input - target event report'!B:B,B513,'Input - target event report'!D:D, "Private Investment")</f>
        <v>1</v>
      </c>
      <c r="J513">
        <f>INDEX('Input - companies list'!$1:$10000,MATCH(B513,'Input - companies list'!B:B,0),MATCH("Flow",'Input - companies list'!$1:$1,0 ))</f>
        <v>8.2674821251350905E-4</v>
      </c>
      <c r="K513">
        <f>INDEX('Input - companies list'!$1:$10000,MATCH(B513,'Input - companies list'!B:B,0),MATCH("Inter-Cluster Connectivity",'Input - companies list'!$1:$1,0 ))</f>
        <v>0</v>
      </c>
      <c r="L513" s="11">
        <f t="shared" si="57"/>
        <v>0</v>
      </c>
      <c r="M513" s="11">
        <f t="shared" si="58"/>
        <v>0</v>
      </c>
      <c r="N513" s="11">
        <f t="shared" ca="1" si="59"/>
        <v>0.55600000000000005</v>
      </c>
      <c r="O513" s="11">
        <f t="shared" si="60"/>
        <v>0.84499999999999997</v>
      </c>
      <c r="P513" s="11">
        <f t="shared" si="61"/>
        <v>0.79899999999999993</v>
      </c>
      <c r="Q513" s="11">
        <f t="shared" si="62"/>
        <v>0</v>
      </c>
      <c r="R513" s="11">
        <f t="shared" ca="1" si="63"/>
        <v>0.37454999999999994</v>
      </c>
    </row>
    <row r="514" spans="1:18" x14ac:dyDescent="0.2">
      <c r="A514" s="14">
        <f t="shared" ca="1" si="56"/>
        <v>72</v>
      </c>
      <c r="B514" t="s">
        <v>988</v>
      </c>
      <c r="C514" t="str">
        <f>VLOOKUP(B514,'Input - companies list'!B:L,2,FALSE)</f>
        <v>Wuxi Hanhe Aviation Technology Co., Ltd.</v>
      </c>
      <c r="D514" t="str">
        <f>VLOOKUP(B514,'Input - companies list'!B:L,11,FALSE)</f>
        <v>Aerial Surveying, Drones</v>
      </c>
      <c r="E514" t="str">
        <f>VLOOKUP(B514,'Input - companies list'!B:E,4,FALSE)</f>
        <v>Wuxi Hanhe Aviation Technology Co., Ltd. engages in the R&amp;D and production of small sized unmanned helicopters for aerial photography, agriculture, and mineral prospecting applications. It offers crop dusting, autopilot, electric, and engineering application helicopters. The company serves State Key Laboratory of Chinese Academy of Sciences, farmers and other civilian fields. Wuxi Hanhe Aviation Technology Co., Ltd. is headquartered in Wuxi City, China.</v>
      </c>
      <c r="F514" s="1">
        <f>SUMIFS('Input - target event report'!H:H,'Input - target event report'!B:B,B514,'Input - target event report'!D:D, "Private Investment")</f>
        <v>0</v>
      </c>
      <c r="G514" s="6" t="str">
        <f>IF(I514&lt;2, "N/A", (_xlfn.MAXIFS('Input - target event report'!E:E,'Input - target event report'!B:B,B:B,'Input - target event report'!D:D,"Private Investment")-_xlfn.MINIFS('Input - target event report'!E:E,'Input - target event report'!B:B,B:B,'Input - target event report'!D:D,"Private Investment"))/(I514-1))</f>
        <v>N/A</v>
      </c>
      <c r="H514" s="5">
        <f ca="1">IF(_xlfn.MAXIFS('Input - target event report'!E:E,'Input - target event report'!B:B,B:B,'Input - target event report'!D:D,"Private Investment") = 0, "N/A", TODAY() - _xlfn.MAXIFS('Input - target event report'!E:E,'Input - target event report'!B:B,B:B,'Input - target event report'!D:D,"Private Investment"))</f>
        <v>646</v>
      </c>
      <c r="I514" s="6">
        <f>COUNTIFS('Input - target event report'!B:B,B514,'Input - target event report'!D:D, "Private Investment")</f>
        <v>1</v>
      </c>
      <c r="J514">
        <f>INDEX('Input - companies list'!$1:$10000,MATCH(B514,'Input - companies list'!B:B,0),MATCH("Flow",'Input - companies list'!$1:$1,0 ))</f>
        <v>1.7400735479293199E-3</v>
      </c>
      <c r="K514">
        <f>INDEX('Input - companies list'!$1:$10000,MATCH(B514,'Input - companies list'!B:B,0),MATCH("Inter-Cluster Connectivity",'Input - companies list'!$1:$1,0 ))</f>
        <v>0.25</v>
      </c>
      <c r="L514" s="11">
        <f t="shared" si="57"/>
        <v>0</v>
      </c>
      <c r="M514" s="11">
        <f t="shared" si="58"/>
        <v>0</v>
      </c>
      <c r="N514" s="11">
        <f t="shared" ca="1" si="59"/>
        <v>0.46699999999999997</v>
      </c>
      <c r="O514" s="11">
        <f t="shared" si="60"/>
        <v>0.84499999999999997</v>
      </c>
      <c r="P514" s="11">
        <f t="shared" si="61"/>
        <v>0.30600000000000005</v>
      </c>
      <c r="Q514" s="11">
        <f t="shared" si="62"/>
        <v>0.79200000000000004</v>
      </c>
      <c r="R514" s="11">
        <f t="shared" ca="1" si="63"/>
        <v>0.3911</v>
      </c>
    </row>
    <row r="515" spans="1:18" x14ac:dyDescent="0.2">
      <c r="A515" s="14">
        <f t="shared" ref="A515:A578" ca="1" si="64">RANK(R515,R:R)</f>
        <v>71</v>
      </c>
      <c r="B515" t="s">
        <v>392</v>
      </c>
      <c r="C515" t="str">
        <f>VLOOKUP(B515,'Input - companies list'!B:L,2,FALSE)</f>
        <v>Componenta Corporation</v>
      </c>
      <c r="D515" t="str">
        <f>VLOOKUP(B515,'Input - companies list'!B:L,11,FALSE)</f>
        <v>Machining &amp; tooling</v>
      </c>
      <c r="E515" t="str">
        <f>VLOOKUP(B515,'Input - companies list'!B:E,4,FALSE)</f>
        <v>Componenta Corporation, together with its subsidiaries, provides casting components and solutions in Europe. It operates through three segments: Foundry Division, Machine Shop Division, and Aluminum Division. The company also offers forging and machining components. In addition, it provides engineering and supply chain services. The company serves heavy trucks, construction and mining, machine building, agricultural machinery, and automotive industries, as well as wind power industries. Componenta Corporation was founded in 1918 and is headquartered in Helsinki, Finland.</v>
      </c>
      <c r="F515" s="1">
        <f>SUMIFS('Input - target event report'!H:H,'Input - target event report'!B:B,B515,'Input - target event report'!D:D, "Private Investment")</f>
        <v>0</v>
      </c>
      <c r="G515" s="6" t="str">
        <f>IF(I515&lt;2, "N/A", (_xlfn.MAXIFS('Input - target event report'!E:E,'Input - target event report'!B:B,B:B,'Input - target event report'!D:D,"Private Investment")-_xlfn.MINIFS('Input - target event report'!E:E,'Input - target event report'!B:B,B:B,'Input - target event report'!D:D,"Private Investment"))/(I515-1))</f>
        <v>N/A</v>
      </c>
      <c r="H515" s="5">
        <f ca="1">IF(_xlfn.MAXIFS('Input - target event report'!E:E,'Input - target event report'!B:B,B:B,'Input - target event report'!D:D,"Private Investment") = 0, "N/A", TODAY() - _xlfn.MAXIFS('Input - target event report'!E:E,'Input - target event report'!B:B,B:B,'Input - target event report'!D:D,"Private Investment"))</f>
        <v>538</v>
      </c>
      <c r="I515" s="6">
        <f>COUNTIFS('Input - target event report'!B:B,B515,'Input - target event report'!D:D, "Private Investment")</f>
        <v>1</v>
      </c>
      <c r="J515">
        <f>INDEX('Input - companies list'!$1:$10000,MATCH(B515,'Input - companies list'!B:B,0),MATCH("Flow",'Input - companies list'!$1:$1,0 ))</f>
        <v>1.4200956487709501E-3</v>
      </c>
      <c r="K515">
        <f>INDEX('Input - companies list'!$1:$10000,MATCH(B515,'Input - companies list'!B:B,0),MATCH("Inter-Cluster Connectivity",'Input - companies list'!$1:$1,0 ))</f>
        <v>0.14285714285714199</v>
      </c>
      <c r="L515" s="11">
        <f t="shared" ref="L515:L578" si="65">IFERROR(PERCENTRANK(F:F,F515),0)</f>
        <v>0</v>
      </c>
      <c r="M515" s="11">
        <f t="shared" ref="M515:M578" si="66">IFERROR(1 - PERCENTRANK(G:G,G515),0)</f>
        <v>0</v>
      </c>
      <c r="N515" s="11">
        <f t="shared" ref="N515:N578" ca="1" si="67">IFERROR(1 - PERCENTRANK(H:H,H515),0)</f>
        <v>0.57800000000000007</v>
      </c>
      <c r="O515" s="11">
        <f t="shared" ref="O515:O578" si="68">IFERROR(PERCENTRANK(I:I,I515),0)</f>
        <v>0.84499999999999997</v>
      </c>
      <c r="P515" s="11">
        <f t="shared" ref="P515:P578" si="69">IFERROR(1 - PERCENTRANK(J:J,J515),0)</f>
        <v>0.51800000000000002</v>
      </c>
      <c r="Q515" s="11">
        <f t="shared" ref="Q515:Q578" si="70">IFERROR(PERCENTRANK(K:K,K515),0)</f>
        <v>0.68200000000000005</v>
      </c>
      <c r="R515" s="11">
        <f t="shared" ref="R515:R578" ca="1" si="71">L515*weight1+M515*weight2+N515*weight3+O515*weight4+P515*weight5+Q515*weight6</f>
        <v>0.41795000000000004</v>
      </c>
    </row>
    <row r="516" spans="1:18" x14ac:dyDescent="0.2">
      <c r="A516" s="14">
        <f t="shared" ca="1" si="64"/>
        <v>70</v>
      </c>
      <c r="B516" t="s">
        <v>602</v>
      </c>
      <c r="C516" t="str">
        <f>VLOOKUP(B516,'Input - companies list'!B:L,2,FALSE)</f>
        <v>Precyse Technologies Inc.</v>
      </c>
      <c r="D516" t="str">
        <f>VLOOKUP(B516,'Input - companies list'!B:L,11,FALSE)</f>
        <v>RFID, Cables, Asset Tracking</v>
      </c>
      <c r="E516" t="str">
        <f>VLOOKUP(B516,'Input - companies list'!B:E,4,FALSE)</f>
        <v>Precyse Technologies Inc. develops wireless Remote Entity Awareness and Control (REAC) systems for remotely managing high-value physical assets and personnel. The company leverages RFID and GPS to deliver machine-to-machine (M2M) and Internet of Things (IoT) capabilities to increase operational efficiencies and improve safety in oil and gas, mining, and logistics industries. It offers Smart Agents, a modular wireless sensing, tracking, and communications platform that includes Badge xAgent, a personnel safety, security, and labor management solution; Vehicle Agent, a M2M vehicle and equipment monitoring and control solution; iPALM, a cloud-based asset management and analytics solution for managing workers, assets, and vehicles; Asset xAgent, an asset utilization and logistics management solution; and inPALMsm man-over-board rescue systems. It also provides Micro xBeacon, a location reference device for PrecyseTech LPS and access control; Bridge xPort, a N3 wireless network communications hub; iLOCATE Server, a real-time raw data processing server; and iAT Server, a business application and entity management solution. In addition, the company offers safety and security, terminal operations and yard management, equipment management and control, and custom solutions. The company provides solutions for large enterprises, such as oil and gas, mining, chemical, energy, and terminal operations at airports and shipyards. The company was founded in 2004 and is based in Reston, Virginia with regional offices in EMEA.</v>
      </c>
      <c r="F516" s="1">
        <f>SUMIFS('Input - target event report'!H:H,'Input - target event report'!B:B,B516,'Input - target event report'!D:D, "Private Investment")</f>
        <v>0</v>
      </c>
      <c r="G516" s="6" t="str">
        <f>IF(I516&lt;2, "N/A", (_xlfn.MAXIFS('Input - target event report'!E:E,'Input - target event report'!B:B,B:B,'Input - target event report'!D:D,"Private Investment")-_xlfn.MINIFS('Input - target event report'!E:E,'Input - target event report'!B:B,B:B,'Input - target event report'!D:D,"Private Investment"))/(I516-1))</f>
        <v>N/A</v>
      </c>
      <c r="H516" s="5">
        <f ca="1">IF(_xlfn.MAXIFS('Input - target event report'!E:E,'Input - target event report'!B:B,B:B,'Input - target event report'!D:D,"Private Investment") = 0, "N/A", TODAY() - _xlfn.MAXIFS('Input - target event report'!E:E,'Input - target event report'!B:B,B:B,'Input - target event report'!D:D,"Private Investment"))</f>
        <v>532</v>
      </c>
      <c r="I516" s="6">
        <f>COUNTIFS('Input - target event report'!B:B,B516,'Input - target event report'!D:D, "Private Investment")</f>
        <v>1</v>
      </c>
      <c r="J516">
        <f>INDEX('Input - companies list'!$1:$10000,MATCH(B516,'Input - companies list'!B:B,0),MATCH("Flow",'Input - companies list'!$1:$1,0 ))</f>
        <v>1.52087252190623E-3</v>
      </c>
      <c r="K516">
        <f>INDEX('Input - companies list'!$1:$10000,MATCH(B516,'Input - companies list'!B:B,0),MATCH("Inter-Cluster Connectivity",'Input - companies list'!$1:$1,0 ))</f>
        <v>0.28571428571428498</v>
      </c>
      <c r="L516" s="11">
        <f t="shared" si="65"/>
        <v>0</v>
      </c>
      <c r="M516" s="11">
        <f t="shared" si="66"/>
        <v>0</v>
      </c>
      <c r="N516" s="11">
        <f t="shared" ca="1" si="67"/>
        <v>0.623</v>
      </c>
      <c r="O516" s="11">
        <f t="shared" si="68"/>
        <v>0.84499999999999997</v>
      </c>
      <c r="P516" s="11">
        <f t="shared" si="69"/>
        <v>0.41100000000000003</v>
      </c>
      <c r="Q516" s="11">
        <f t="shared" si="70"/>
        <v>0.82799999999999996</v>
      </c>
      <c r="R516" s="11">
        <f t="shared" ca="1" si="71"/>
        <v>0.42859999999999998</v>
      </c>
    </row>
    <row r="517" spans="1:18" x14ac:dyDescent="0.2">
      <c r="A517" s="14">
        <f t="shared" ca="1" si="64"/>
        <v>69</v>
      </c>
      <c r="B517" t="s">
        <v>444</v>
      </c>
      <c r="C517" t="str">
        <f>VLOOKUP(B517,'Input - companies list'!B:L,2,FALSE)</f>
        <v>ComOps Limited</v>
      </c>
      <c r="D517" t="str">
        <f>VLOOKUP(B517,'Input - companies list'!B:L,11,FALSE)</f>
        <v>Mining Ops &amp; Analytics</v>
      </c>
      <c r="E517" t="str">
        <f>VLOOKUP(B517,'Input - companies list'!B:E,4,FALSE)</f>
        <v>ComOps Limited provides workforce management software and services in Australia and internationally. Its workforce management solutions include rostering and scheduling, award interpretation, labor cost management, fatigue risk management, leave management, time and attendance, employee self-service portals, risk management and safety compliance, and workforce analytics. The company serves customers operating in the ports, aviation, security, transportation, health, childcare, government, retail, hospitality, and services industries. ComOps Limited was founded in 1972 and is headquartered in North Sydney, Australia.</v>
      </c>
      <c r="F517" s="1">
        <f>SUMIFS('Input - target event report'!H:H,'Input - target event report'!B:B,B517,'Input - target event report'!D:D, "Private Investment")</f>
        <v>0</v>
      </c>
      <c r="G517" s="6">
        <f>IF(I517&lt;2, "N/A", (_xlfn.MAXIFS('Input - target event report'!E:E,'Input - target event report'!B:B,B:B,'Input - target event report'!D:D,"Private Investment")-_xlfn.MINIFS('Input - target event report'!E:E,'Input - target event report'!B:B,B:B,'Input - target event report'!D:D,"Private Investment"))/(I517-1))</f>
        <v>122.5</v>
      </c>
      <c r="H517" s="5">
        <f ca="1">IF(_xlfn.MAXIFS('Input - target event report'!E:E,'Input - target event report'!B:B,B:B,'Input - target event report'!D:D,"Private Investment") = 0, "N/A", TODAY() - _xlfn.MAXIFS('Input - target event report'!E:E,'Input - target event report'!B:B,B:B,'Input - target event report'!D:D,"Private Investment"))</f>
        <v>1243</v>
      </c>
      <c r="I517" s="6">
        <f>COUNTIFS('Input - target event report'!B:B,B517,'Input - target event report'!D:D, "Private Investment")</f>
        <v>3</v>
      </c>
      <c r="J517">
        <f>INDEX('Input - companies list'!$1:$10000,MATCH(B517,'Input - companies list'!B:B,0),MATCH("Flow",'Input - companies list'!$1:$1,0 ))</f>
        <v>1.6758998136173801E-3</v>
      </c>
      <c r="K517">
        <f>INDEX('Input - companies list'!$1:$10000,MATCH(B517,'Input - companies list'!B:B,0),MATCH("Inter-Cluster Connectivity",'Input - companies list'!$1:$1,0 ))</f>
        <v>0</v>
      </c>
      <c r="L517" s="11">
        <f t="shared" si="65"/>
        <v>0</v>
      </c>
      <c r="M517" s="11">
        <f t="shared" si="66"/>
        <v>0.86899999999999999</v>
      </c>
      <c r="N517" s="11">
        <f t="shared" ca="1" si="67"/>
        <v>0.15600000000000003</v>
      </c>
      <c r="O517" s="11">
        <f t="shared" si="68"/>
        <v>0.96199999999999997</v>
      </c>
      <c r="P517" s="11">
        <f t="shared" si="69"/>
        <v>0.35099999999999998</v>
      </c>
      <c r="Q517" s="11">
        <f t="shared" si="70"/>
        <v>0</v>
      </c>
      <c r="R517" s="11">
        <f t="shared" ca="1" si="71"/>
        <v>0.42935000000000001</v>
      </c>
    </row>
    <row r="518" spans="1:18" x14ac:dyDescent="0.2">
      <c r="A518" s="14">
        <f t="shared" ca="1" si="64"/>
        <v>68</v>
      </c>
      <c r="B518" t="s">
        <v>581</v>
      </c>
      <c r="C518" t="str">
        <f>VLOOKUP(B518,'Input - companies list'!B:L,2,FALSE)</f>
        <v>Simmons Equipment Company</v>
      </c>
      <c r="D518" t="str">
        <f>VLOOKUP(B518,'Input - companies list'!B:L,11,FALSE)</f>
        <v>Hydraulics, Valves &amp; Pumps</v>
      </c>
      <c r="E518" t="str">
        <f>VLOOKUP(B518,'Input - companies list'!B:E,4,FALSE)</f>
        <v>Simmons Equipment Company manufactures battery-powered scoops and utility vehicles for the underground mining industry. The company also offers aftermarket parts, such as replacement scoop buckets and blades; canopies; axles; speed reducers; hydraulic cylinders, valves, etc.; and electrical components. In addition, it offers an array of repair and rebuild options for battery-powered mining equipment that range from scoops to shield haulers; and corporate repair services. The company was incorporated in 2005 and is based in Cedar Bluff, Virginia.</v>
      </c>
      <c r="F518" s="1">
        <f>SUMIFS('Input - target event report'!H:H,'Input - target event report'!B:B,B518,'Input - target event report'!D:D, "Private Investment")</f>
        <v>850000</v>
      </c>
      <c r="G518" s="6" t="str">
        <f>IF(I518&lt;2, "N/A", (_xlfn.MAXIFS('Input - target event report'!E:E,'Input - target event report'!B:B,B:B,'Input - target event report'!D:D,"Private Investment")-_xlfn.MINIFS('Input - target event report'!E:E,'Input - target event report'!B:B,B:B,'Input - target event report'!D:D,"Private Investment"))/(I518-1))</f>
        <v>N/A</v>
      </c>
      <c r="H518" s="5">
        <f ca="1">IF(_xlfn.MAXIFS('Input - target event report'!E:E,'Input - target event report'!B:B,B:B,'Input - target event report'!D:D,"Private Investment") = 0, "N/A", TODAY() - _xlfn.MAXIFS('Input - target event report'!E:E,'Input - target event report'!B:B,B:B,'Input - target event report'!D:D,"Private Investment"))</f>
        <v>1680</v>
      </c>
      <c r="I518" s="6">
        <f>COUNTIFS('Input - target event report'!B:B,B518,'Input - target event report'!D:D, "Private Investment")</f>
        <v>1</v>
      </c>
      <c r="J518">
        <f>INDEX('Input - companies list'!$1:$10000,MATCH(B518,'Input - companies list'!B:B,0),MATCH("Flow",'Input - companies list'!$1:$1,0 ))</f>
        <v>2.7978120461700099E-3</v>
      </c>
      <c r="K518">
        <f>INDEX('Input - companies list'!$1:$10000,MATCH(B518,'Input - companies list'!B:B,0),MATCH("Inter-Cluster Connectivity",'Input - companies list'!$1:$1,0 ))</f>
        <v>0</v>
      </c>
      <c r="L518" s="11">
        <f t="shared" si="65"/>
        <v>0.93200000000000005</v>
      </c>
      <c r="M518" s="11">
        <f t="shared" si="66"/>
        <v>0</v>
      </c>
      <c r="N518" s="11">
        <f t="shared" ca="1" si="67"/>
        <v>4.500000000000004E-2</v>
      </c>
      <c r="O518" s="11">
        <f t="shared" si="68"/>
        <v>0.84499999999999997</v>
      </c>
      <c r="P518" s="11">
        <f t="shared" si="69"/>
        <v>6.5999999999999948E-2</v>
      </c>
      <c r="Q518" s="11">
        <f t="shared" si="70"/>
        <v>0</v>
      </c>
      <c r="R518" s="11">
        <f t="shared" ca="1" si="71"/>
        <v>0.45760000000000001</v>
      </c>
    </row>
    <row r="519" spans="1:18" x14ac:dyDescent="0.2">
      <c r="A519" s="14">
        <f t="shared" ca="1" si="64"/>
        <v>67</v>
      </c>
      <c r="B519" t="s">
        <v>315</v>
      </c>
      <c r="C519" t="str">
        <f>VLOOKUP(B519,'Input - companies list'!B:L,2,FALSE)</f>
        <v>E.S.I. Environmental Sensors Inc.</v>
      </c>
      <c r="D519" t="str">
        <f>VLOOKUP(B519,'Input - companies list'!B:L,11,FALSE)</f>
        <v>Geological Surveying, Remote Sensing</v>
      </c>
      <c r="E519" t="str">
        <f>VLOOKUP(B519,'Input - companies list'!B:E,4,FALSE)</f>
        <v>E.S.I. Environmental Sensors Inc. engages in the development, manufacture, sale, and after market servicing of water measurement instrumentation and related technology. It provides various technologies comprising Gro Point that measures soil moisture by volume for agricultural soils enabling growers to obtain higher yields and better quality crops, optimizing water use, and reducing excessive leaching; Moisture Point, an in-situ profiling moisture monitoring system; and Flo Point, an inline water measurement sensor that measures water content in a hydrocarbon stream, as well as an oil water cut sensor. The companyÂ’s technologies are incorporated in a range of products, including sensors, accessories, and associated hardware and software that are used in water management applications, such as irrigation control, crop management, turf management, environmental management applications, mining, forestry, silviculture, scientific research, and various civil and municipal engineering applications. It operates in North America, South America, Australiasia, and Europe. E.S.I. Environmental Sensors Inc. is headquartered in Sidney, Canada. E.S.I. Environmental Sensors Inc. is a subsidiary of Avis Financial Corporation.</v>
      </c>
      <c r="F519" s="1">
        <f>SUMIFS('Input - target event report'!H:H,'Input - target event report'!B:B,B519,'Input - target event report'!D:D, "Private Investment")</f>
        <v>0</v>
      </c>
      <c r="G519" s="6">
        <f>IF(I519&lt;2, "N/A", (_xlfn.MAXIFS('Input - target event report'!E:E,'Input - target event report'!B:B,B:B,'Input - target event report'!D:D,"Private Investment")-_xlfn.MINIFS('Input - target event report'!E:E,'Input - target event report'!B:B,B:B,'Input - target event report'!D:D,"Private Investment"))/(I519-1))</f>
        <v>180</v>
      </c>
      <c r="H519" s="5">
        <f ca="1">IF(_xlfn.MAXIFS('Input - target event report'!E:E,'Input - target event report'!B:B,B:B,'Input - target event report'!D:D,"Private Investment") = 0, "N/A", TODAY() - _xlfn.MAXIFS('Input - target event report'!E:E,'Input - target event report'!B:B,B:B,'Input - target event report'!D:D,"Private Investment"))</f>
        <v>937</v>
      </c>
      <c r="I519" s="6">
        <f>COUNTIFS('Input - target event report'!B:B,B519,'Input - target event report'!D:D, "Private Investment")</f>
        <v>5</v>
      </c>
      <c r="J519">
        <f>INDEX('Input - companies list'!$1:$10000,MATCH(B519,'Input - companies list'!B:B,0),MATCH("Flow",'Input - companies list'!$1:$1,0 ))</f>
        <v>1.41098360112836E-3</v>
      </c>
      <c r="K519">
        <f>INDEX('Input - companies list'!$1:$10000,MATCH(B519,'Input - companies list'!B:B,0),MATCH("Inter-Cluster Connectivity",'Input - companies list'!$1:$1,0 ))</f>
        <v>0</v>
      </c>
      <c r="L519" s="11">
        <f t="shared" si="65"/>
        <v>0</v>
      </c>
      <c r="M519" s="11">
        <f t="shared" si="66"/>
        <v>0.76400000000000001</v>
      </c>
      <c r="N519" s="11">
        <f t="shared" ca="1" si="67"/>
        <v>0.31200000000000006</v>
      </c>
      <c r="O519" s="11">
        <f t="shared" si="68"/>
        <v>0.98199999999999998</v>
      </c>
      <c r="P519" s="11">
        <f t="shared" si="69"/>
        <v>0.52300000000000002</v>
      </c>
      <c r="Q519" s="11">
        <f t="shared" si="70"/>
        <v>0</v>
      </c>
      <c r="R519" s="11">
        <f t="shared" ca="1" si="71"/>
        <v>0.4592</v>
      </c>
    </row>
    <row r="520" spans="1:18" x14ac:dyDescent="0.2">
      <c r="A520" s="14">
        <f t="shared" ca="1" si="64"/>
        <v>66</v>
      </c>
      <c r="B520" t="s">
        <v>854</v>
      </c>
      <c r="C520" t="str">
        <f>VLOOKUP(B520,'Input - companies list'!B:L,2,FALSE)</f>
        <v>BridgeCrest Medical, Inc.</v>
      </c>
      <c r="D520" t="str">
        <f>VLOOKUP(B520,'Input - companies list'!B:L,11,FALSE)</f>
        <v>Mining Ops &amp; Analytics</v>
      </c>
      <c r="E520" t="str">
        <f>VLOOKUP(B520,'Input - companies list'!B:E,4,FALSE)</f>
        <v>BridgeCrest Medical, Inc. provides mobile hardware platform that enables clients to measure the health of employees on-site. It offers data analytics services for remote locations using mobile diagnostic devices that enable to record worker health data in the field, as well as provides clients with the ability to monitor and track the health conditions of their employees and analyze this information to reduce accidents and improve worker health in real-time. The company offers services that measures and monitors pulmonary function and blood oxygen content, hearing screens, blood pressure/heart rate, and drugs and infectious diseases. It serves clients in mining, oil and gas, construction, agriculture, commercial fishing, military, government, and other industries in the United States and internationally. The company is based in San Diego, California.</v>
      </c>
      <c r="F520" s="1">
        <f>SUMIFS('Input - target event report'!H:H,'Input - target event report'!B:B,B520,'Input - target event report'!D:D, "Private Investment")</f>
        <v>30000</v>
      </c>
      <c r="G520" s="6" t="str">
        <f>IF(I520&lt;2, "N/A", (_xlfn.MAXIFS('Input - target event report'!E:E,'Input - target event report'!B:B,B:B,'Input - target event report'!D:D,"Private Investment")-_xlfn.MINIFS('Input - target event report'!E:E,'Input - target event report'!B:B,B:B,'Input - target event report'!D:D,"Private Investment"))/(I520-1))</f>
        <v>N/A</v>
      </c>
      <c r="H520" s="5">
        <f ca="1">IF(_xlfn.MAXIFS('Input - target event report'!E:E,'Input - target event report'!B:B,B:B,'Input - target event report'!D:D,"Private Investment") = 0, "N/A", TODAY() - _xlfn.MAXIFS('Input - target event report'!E:E,'Input - target event report'!B:B,B:B,'Input - target event report'!D:D,"Private Investment"))</f>
        <v>1187</v>
      </c>
      <c r="I520" s="6">
        <f>COUNTIFS('Input - target event report'!B:B,B520,'Input - target event report'!D:D, "Private Investment")</f>
        <v>1</v>
      </c>
      <c r="J520">
        <f>INDEX('Input - companies list'!$1:$10000,MATCH(B520,'Input - companies list'!B:B,0),MATCH("Flow",'Input - companies list'!$1:$1,0 ))</f>
        <v>2.2763492529308598E-3</v>
      </c>
      <c r="K520">
        <f>INDEX('Input - companies list'!$1:$10000,MATCH(B520,'Input - companies list'!B:B,0),MATCH("Inter-Cluster Connectivity",'Input - companies list'!$1:$1,0 ))</f>
        <v>0</v>
      </c>
      <c r="L520" s="11">
        <f t="shared" si="65"/>
        <v>0.9</v>
      </c>
      <c r="M520" s="11">
        <f t="shared" si="66"/>
        <v>0</v>
      </c>
      <c r="N520" s="11">
        <f t="shared" ca="1" si="67"/>
        <v>0.17800000000000005</v>
      </c>
      <c r="O520" s="11">
        <f t="shared" si="68"/>
        <v>0.84499999999999997</v>
      </c>
      <c r="P520" s="11">
        <f t="shared" si="69"/>
        <v>0.15000000000000002</v>
      </c>
      <c r="Q520" s="11">
        <f t="shared" si="70"/>
        <v>0</v>
      </c>
      <c r="R520" s="11">
        <f t="shared" ca="1" si="71"/>
        <v>0.47795000000000004</v>
      </c>
    </row>
    <row r="521" spans="1:18" x14ac:dyDescent="0.2">
      <c r="A521" s="14">
        <f t="shared" ca="1" si="64"/>
        <v>65</v>
      </c>
      <c r="B521" s="2" t="s">
        <v>826</v>
      </c>
      <c r="C521" t="str">
        <f>VLOOKUP(B521,'Input - companies list'!B:L,2,FALSE)</f>
        <v>RtTech Software Inc.</v>
      </c>
      <c r="D521" t="str">
        <f>VLOOKUP(B521,'Input - companies list'!B:L,11,FALSE)</f>
        <v>Cloud, IoT, Predictive Analytics</v>
      </c>
      <c r="E521" t="str">
        <f>VLOOKUP(B521,'Input - companies list'!B:E,4,FALSE)</f>
        <v>RtTech Software Inc. develops solutions to help manufacturing companies improve their asset availability, asset utilization, and utilities consumption. The company offers RtDuet, which monitors equipment in real-time and alerts when it stops working or is running below its capacity; RtEMIS, an industrial energy management information system that uses real-time calculations to alert of energy waste in the plant; and RtDuet Cloud makes OEE an accessible goal for plant operators and smaller companies, as well as a metric for larger plants. It markets its products in North America, Australia, and internationally. The company was founded in 2011 and is based in Moncton, Canada with an additional location in Collaroy Beach, Australia.</v>
      </c>
      <c r="F521" s="1">
        <f>SUMIFS('Input - target event report'!H:H,'Input - target event report'!B:B,B521,'Input - target event report'!D:D, "Private Investment")</f>
        <v>2382654</v>
      </c>
      <c r="G521" s="6" t="str">
        <f>IF(I521&lt;2, "N/A", (_xlfn.MAXIFS('Input - target event report'!E:E,'Input - target event report'!B:B,B:B,'Input - target event report'!D:D,"Private Investment")-_xlfn.MINIFS('Input - target event report'!E:E,'Input - target event report'!B:B,B:B,'Input - target event report'!D:D,"Private Investment"))/(I521-1))</f>
        <v>N/A</v>
      </c>
      <c r="H521" s="5">
        <f ca="1">IF(_xlfn.MAXIFS('Input - target event report'!E:E,'Input - target event report'!B:B,B:B,'Input - target event report'!D:D,"Private Investment") = 0, "N/A", TODAY() - _xlfn.MAXIFS('Input - target event report'!E:E,'Input - target event report'!B:B,B:B,'Input - target event report'!D:D,"Private Investment"))</f>
        <v>980</v>
      </c>
      <c r="I521" s="6">
        <f>COUNTIFS('Input - target event report'!B:B,B521,'Input - target event report'!D:D, "Private Investment")</f>
        <v>1</v>
      </c>
      <c r="J521">
        <f>INDEX('Input - companies list'!$1:$10000,MATCH(B521,'Input - companies list'!B:B,0),MATCH("Flow",'Input - companies list'!$1:$1,0 ))</f>
        <v>3.06359777662668E-3</v>
      </c>
      <c r="K521">
        <f>INDEX('Input - companies list'!$1:$10000,MATCH(B521,'Input - companies list'!B:B,0),MATCH("Inter-Cluster Connectivity",'Input - companies list'!$1:$1,0 ))</f>
        <v>0</v>
      </c>
      <c r="L521" s="11">
        <f t="shared" si="65"/>
        <v>0.95499999999999996</v>
      </c>
      <c r="M521" s="11">
        <f t="shared" si="66"/>
        <v>0</v>
      </c>
      <c r="N521" s="11">
        <f t="shared" ca="1" si="67"/>
        <v>0.27800000000000002</v>
      </c>
      <c r="O521" s="11">
        <f t="shared" si="68"/>
        <v>0.84499999999999997</v>
      </c>
      <c r="P521" s="11">
        <f t="shared" si="69"/>
        <v>3.1000000000000028E-2</v>
      </c>
      <c r="Q521" s="11">
        <f t="shared" si="70"/>
        <v>0</v>
      </c>
      <c r="R521" s="11">
        <f t="shared" ca="1" si="71"/>
        <v>0.49479999999999996</v>
      </c>
    </row>
    <row r="522" spans="1:18" x14ac:dyDescent="0.2">
      <c r="A522" s="14">
        <f t="shared" ca="1" si="64"/>
        <v>64</v>
      </c>
      <c r="B522" t="s">
        <v>954</v>
      </c>
      <c r="C522" t="str">
        <f>VLOOKUP(B522,'Input - companies list'!B:L,2,FALSE)</f>
        <v>Prehash Ltd</v>
      </c>
      <c r="D522" t="str">
        <f>VLOOKUP(B522,'Input - companies list'!B:L,11,FALSE)</f>
        <v>Cloud, IoT, Predictive Analytics</v>
      </c>
      <c r="E522" t="str">
        <f>VLOOKUP(B522,'Input - companies list'!B:E,4,FALSE)</f>
        <v>Real-life coding challenges. Hire best in class. Apply with code. A cloud based data led assessment platform helping candidates land the best jobs and recruiters to make the right hiring decisions. Real-life coding challenges across multiple languages. Predictive analytics platform, reality mining and proprietary algorithmic based matching. Patent pending Prehash Index (PHI) taxonomy delivering peer to market performance ranking.</v>
      </c>
      <c r="F522" s="1">
        <f>SUMIFS('Input - target event report'!H:H,'Input - target event report'!B:B,B522,'Input - target event report'!D:D, "Private Investment")</f>
        <v>80788</v>
      </c>
      <c r="G522" s="6" t="str">
        <f>IF(I522&lt;2, "N/A", (_xlfn.MAXIFS('Input - target event report'!E:E,'Input - target event report'!B:B,B:B,'Input - target event report'!D:D,"Private Investment")-_xlfn.MINIFS('Input - target event report'!E:E,'Input - target event report'!B:B,B:B,'Input - target event report'!D:D,"Private Investment"))/(I522-1))</f>
        <v>N/A</v>
      </c>
      <c r="H522" s="5">
        <f ca="1">IF(_xlfn.MAXIFS('Input - target event report'!E:E,'Input - target event report'!B:B,B:B,'Input - target event report'!D:D,"Private Investment") = 0, "N/A", TODAY() - _xlfn.MAXIFS('Input - target event report'!E:E,'Input - target event report'!B:B,B:B,'Input - target event report'!D:D,"Private Investment"))</f>
        <v>1491</v>
      </c>
      <c r="I522" s="6">
        <f>COUNTIFS('Input - target event report'!B:B,B522,'Input - target event report'!D:D, "Private Investment")</f>
        <v>1</v>
      </c>
      <c r="J522">
        <f>INDEX('Input - companies list'!$1:$10000,MATCH(B522,'Input - companies list'!B:B,0),MATCH("Flow",'Input - companies list'!$1:$1,0 ))</f>
        <v>1.28282792940818E-3</v>
      </c>
      <c r="K522">
        <f>INDEX('Input - companies list'!$1:$10000,MATCH(B522,'Input - companies list'!B:B,0),MATCH("Inter-Cluster Connectivity",'Input - companies list'!$1:$1,0 ))</f>
        <v>0</v>
      </c>
      <c r="L522" s="11">
        <f t="shared" si="65"/>
        <v>0.90300000000000002</v>
      </c>
      <c r="M522" s="11">
        <f t="shared" si="66"/>
        <v>0</v>
      </c>
      <c r="N522" s="11">
        <f t="shared" ca="1" si="67"/>
        <v>7.7999999999999958E-2</v>
      </c>
      <c r="O522" s="11">
        <f t="shared" si="68"/>
        <v>0.84499999999999997</v>
      </c>
      <c r="P522" s="11">
        <f t="shared" si="69"/>
        <v>0.58299999999999996</v>
      </c>
      <c r="Q522" s="11">
        <f t="shared" si="70"/>
        <v>0</v>
      </c>
      <c r="R522" s="11">
        <f t="shared" ca="1" si="71"/>
        <v>0.50700000000000001</v>
      </c>
    </row>
    <row r="523" spans="1:18" x14ac:dyDescent="0.2">
      <c r="A523" s="14">
        <f t="shared" ca="1" si="64"/>
        <v>63</v>
      </c>
      <c r="B523" t="s">
        <v>22</v>
      </c>
      <c r="C523" t="str">
        <f>VLOOKUP(B523,'Input - companies list'!B:L,2,FALSE)</f>
        <v>Event 38 Unmanned Systems</v>
      </c>
      <c r="D523" t="str">
        <f>VLOOKUP(B523,'Input - companies list'!B:L,11,FALSE)</f>
        <v>Aerial Surveying, Drones</v>
      </c>
      <c r="E523" t="str">
        <f>VLOOKUP(B523,'Input - companies list'!B:E,4,FALSE)</f>
        <v>Event 38 designs and builds UAS and mission specific optical sensors. Formed in 2011, Event 38 designs and manufactures drones, specialized optical sensors,  and a precision analytics data platform  for small and medium sized businesses. Today we have customers in 49 countries using our products for agriculture, surveying, construction and mining. For more information please visit www.Event38.com.</v>
      </c>
      <c r="F523" s="1">
        <f>SUMIFS('Input - target event report'!H:H,'Input - target event report'!B:B,B523,'Input - target event report'!D:D, "Private Investment")</f>
        <v>40000</v>
      </c>
      <c r="G523" s="6" t="str">
        <f>IF(I523&lt;2, "N/A", (_xlfn.MAXIFS('Input - target event report'!E:E,'Input - target event report'!B:B,B:B,'Input - target event report'!D:D,"Private Investment")-_xlfn.MINIFS('Input - target event report'!E:E,'Input - target event report'!B:B,B:B,'Input - target event report'!D:D,"Private Investment"))/(I523-1))</f>
        <v>N/A</v>
      </c>
      <c r="H523" s="5">
        <f ca="1">IF(_xlfn.MAXIFS('Input - target event report'!E:E,'Input - target event report'!B:B,B:B,'Input - target event report'!D:D,"Private Investment") = 0, "N/A", TODAY() - _xlfn.MAXIFS('Input - target event report'!E:E,'Input - target event report'!B:B,B:B,'Input - target event report'!D:D,"Private Investment"))</f>
        <v>1805</v>
      </c>
      <c r="I523" s="6">
        <f>COUNTIFS('Input - target event report'!B:B,B523,'Input - target event report'!D:D, "Private Investment")</f>
        <v>1</v>
      </c>
      <c r="J523">
        <f>INDEX('Input - companies list'!$1:$10000,MATCH(B523,'Input - companies list'!B:B,0),MATCH("Flow",'Input - companies list'!$1:$1,0 ))</f>
        <v>9.8977140631599991E-4</v>
      </c>
      <c r="K523">
        <f>INDEX('Input - companies list'!$1:$10000,MATCH(B523,'Input - companies list'!B:B,0),MATCH("Inter-Cluster Connectivity",'Input - companies list'!$1:$1,0 ))</f>
        <v>0</v>
      </c>
      <c r="L523" s="11">
        <f t="shared" si="65"/>
        <v>0.90200000000000002</v>
      </c>
      <c r="M523" s="11">
        <f t="shared" si="66"/>
        <v>0</v>
      </c>
      <c r="N523" s="11">
        <f t="shared" ca="1" si="67"/>
        <v>1.2000000000000011E-2</v>
      </c>
      <c r="O523" s="11">
        <f t="shared" si="68"/>
        <v>0.84499999999999997</v>
      </c>
      <c r="P523" s="11">
        <f t="shared" si="69"/>
        <v>0.77400000000000002</v>
      </c>
      <c r="Q523" s="11">
        <f t="shared" si="70"/>
        <v>0</v>
      </c>
      <c r="R523" s="11">
        <f t="shared" ca="1" si="71"/>
        <v>0.51595000000000002</v>
      </c>
    </row>
    <row r="524" spans="1:18" x14ac:dyDescent="0.2">
      <c r="A524" s="14">
        <f t="shared" ca="1" si="64"/>
        <v>62</v>
      </c>
      <c r="B524" t="s">
        <v>665</v>
      </c>
      <c r="C524" t="str">
        <f>VLOOKUP(B524,'Input - companies list'!B:L,2,FALSE)</f>
        <v>Aarav Unmanned Systems Private Limited</v>
      </c>
      <c r="D524" t="str">
        <f>VLOOKUP(B524,'Input - companies list'!B:L,11,FALSE)</f>
        <v>Aerial Surveying, Drones</v>
      </c>
      <c r="E524" t="str">
        <f>VLOOKUP(B524,'Input - companies list'!B:E,4,FALSE)</f>
        <v>Aarav Unmanned Systems Private Limited develops unmanned aerial systems. It offers Nayan, a quadrotor for developers and researchers. The companyÂ’s products are used in 3D mapping and image processing, precision agriculture, geographical mapping and survey, institutional research, general industrial inspection, thermal inspection, aerial photography, disaster/event management, and homeland security and defense surveillance applications. Aarav Unmanned Systems Private Limited was founded in 2013 and is based in Varanasi, India.</v>
      </c>
      <c r="F524" s="1">
        <f>SUMIFS('Input - target event report'!H:H,'Input - target event report'!B:B,B524,'Input - target event report'!D:D, "Private Investment")</f>
        <v>0</v>
      </c>
      <c r="G524" s="6">
        <f>IF(I524&lt;2, "N/A", (_xlfn.MAXIFS('Input - target event report'!E:E,'Input - target event report'!B:B,B:B,'Input - target event report'!D:D,"Private Investment")-_xlfn.MINIFS('Input - target event report'!E:E,'Input - target event report'!B:B,B:B,'Input - target event report'!D:D,"Private Investment"))/(I524-1))</f>
        <v>28</v>
      </c>
      <c r="H524" s="5">
        <f ca="1">IF(_xlfn.MAXIFS('Input - target event report'!E:E,'Input - target event report'!B:B,B:B,'Input - target event report'!D:D,"Private Investment") = 0, "N/A", TODAY() - _xlfn.MAXIFS('Input - target event report'!E:E,'Input - target event report'!B:B,B:B,'Input - target event report'!D:D,"Private Investment"))</f>
        <v>588</v>
      </c>
      <c r="I524" s="6">
        <f>COUNTIFS('Input - target event report'!B:B,B524,'Input - target event report'!D:D, "Private Investment")</f>
        <v>2</v>
      </c>
      <c r="J524">
        <f>INDEX('Input - companies list'!$1:$10000,MATCH(B524,'Input - companies list'!B:B,0),MATCH("Flow",'Input - companies list'!$1:$1,0 ))</f>
        <v>1.24064104605443E-3</v>
      </c>
      <c r="K524">
        <f>INDEX('Input - companies list'!$1:$10000,MATCH(B524,'Input - companies list'!B:B,0),MATCH("Inter-Cluster Connectivity",'Input - companies list'!$1:$1,0 ))</f>
        <v>0</v>
      </c>
      <c r="L524" s="11">
        <f t="shared" si="65"/>
        <v>0</v>
      </c>
      <c r="M524" s="11">
        <f t="shared" si="66"/>
        <v>1</v>
      </c>
      <c r="N524" s="11">
        <f t="shared" ca="1" si="67"/>
        <v>0.51200000000000001</v>
      </c>
      <c r="O524" s="11">
        <f t="shared" si="68"/>
        <v>0.93400000000000005</v>
      </c>
      <c r="P524" s="11">
        <f t="shared" si="69"/>
        <v>0.64300000000000002</v>
      </c>
      <c r="Q524" s="11">
        <f t="shared" si="70"/>
        <v>0</v>
      </c>
      <c r="R524" s="11">
        <f t="shared" ca="1" si="71"/>
        <v>0.52460000000000007</v>
      </c>
    </row>
    <row r="525" spans="1:18" x14ac:dyDescent="0.2">
      <c r="A525" s="14">
        <f t="shared" ca="1" si="64"/>
        <v>61</v>
      </c>
      <c r="B525" t="s">
        <v>513</v>
      </c>
      <c r="C525" t="str">
        <f>VLOOKUP(B525,'Input - companies list'!B:L,2,FALSE)</f>
        <v>LogiLube, LLC</v>
      </c>
      <c r="D525" t="str">
        <f>VLOOKUP(B525,'Input - companies list'!B:L,11,FALSE)</f>
        <v>Cloud, IoT, Predictive Analytics</v>
      </c>
      <c r="E525" t="str">
        <f>VLOOKUP(B525,'Input - companies list'!B:E,4,FALSE)</f>
        <v>LogiLube, LLC develops real-time fuel management systems to control diesel fuel quality, supply, logistics, and security for large equipment fleets in mining, and oil and gas industries. It offers diesel pre-filter and fuel-additive injection systems; real-time data on fuel deliveries, flow, tank levels, and additives supplies; motion-sensor and task lighting, secured access to controls and additive supply, and video surveillance for the security of remote bulk fuel tanks; LogiFuel predictive analytics to give real-time view of fleet-wide fuel consumption; and machine-level data that enables users to detect and flag outliers for proactive maintenance. The company was incorporated in 2013 and is based in Laramie, Wyoming.</v>
      </c>
      <c r="F525" s="1">
        <f>SUMIFS('Input - target event report'!H:H,'Input - target event report'!B:B,B525,'Input - target event report'!D:D, "Private Investment")</f>
        <v>420000</v>
      </c>
      <c r="G525" s="6" t="str">
        <f>IF(I525&lt;2, "N/A", (_xlfn.MAXIFS('Input - target event report'!E:E,'Input - target event report'!B:B,B:B,'Input - target event report'!D:D,"Private Investment")-_xlfn.MINIFS('Input - target event report'!E:E,'Input - target event report'!B:B,B:B,'Input - target event report'!D:D,"Private Investment"))/(I525-1))</f>
        <v>N/A</v>
      </c>
      <c r="H525" s="5">
        <f ca="1">IF(_xlfn.MAXIFS('Input - target event report'!E:E,'Input - target event report'!B:B,B:B,'Input - target event report'!D:D,"Private Investment") = 0, "N/A", TODAY() - _xlfn.MAXIFS('Input - target event report'!E:E,'Input - target event report'!B:B,B:B,'Input - target event report'!D:D,"Private Investment"))</f>
        <v>1388</v>
      </c>
      <c r="I525" s="6">
        <f>COUNTIFS('Input - target event report'!B:B,B525,'Input - target event report'!D:D, "Private Investment")</f>
        <v>1</v>
      </c>
      <c r="J525">
        <f>INDEX('Input - companies list'!$1:$10000,MATCH(B525,'Input - companies list'!B:B,0),MATCH("Flow",'Input - companies list'!$1:$1,0 ))</f>
        <v>1.23347959495936E-3</v>
      </c>
      <c r="K525">
        <f>INDEX('Input - companies list'!$1:$10000,MATCH(B525,'Input - companies list'!B:B,0),MATCH("Inter-Cluster Connectivity",'Input - companies list'!$1:$1,0 ))</f>
        <v>0</v>
      </c>
      <c r="L525" s="11">
        <f t="shared" si="65"/>
        <v>0.92</v>
      </c>
      <c r="M525" s="11">
        <f t="shared" si="66"/>
        <v>0</v>
      </c>
      <c r="N525" s="11">
        <f t="shared" ca="1" si="67"/>
        <v>0.13400000000000001</v>
      </c>
      <c r="O525" s="11">
        <f t="shared" si="68"/>
        <v>0.84499999999999997</v>
      </c>
      <c r="P525" s="11">
        <f t="shared" si="69"/>
        <v>0.65500000000000003</v>
      </c>
      <c r="Q525" s="11">
        <f t="shared" si="70"/>
        <v>0</v>
      </c>
      <c r="R525" s="11">
        <f t="shared" ca="1" si="71"/>
        <v>0.52685000000000004</v>
      </c>
    </row>
    <row r="526" spans="1:18" x14ac:dyDescent="0.2">
      <c r="A526" s="14">
        <f t="shared" ca="1" si="64"/>
        <v>60</v>
      </c>
      <c r="B526" t="s">
        <v>982</v>
      </c>
      <c r="C526" t="str">
        <f>VLOOKUP(B526,'Input - companies list'!B:L,2,FALSE)</f>
        <v>Fuyang Bearing Stock Co. Ltd</v>
      </c>
      <c r="D526" t="str">
        <f>VLOOKUP(B526,'Input - companies list'!B:L,11,FALSE)</f>
        <v xml:space="preserve">Bearing, Gears, Componentry </v>
      </c>
      <c r="E526" t="str">
        <f>VLOOKUP(B526,'Input - companies list'!B:E,4,FALSE)</f>
        <v>Fuyang Bearing Stock Co. Ltd. manufactures various types of bearings. The company specializes in providing rolling bearings, such as deep groove ball bearings, tapered roller bearings, cylindrical roller bearings, thrust ball bearings, insert bearings, angular contact ball bearings, selfaligning ball and roller bearings, and other special line bearings. Its products are used in automobile, electromotor, engine, engineering machinery, and mining machinery industries, as well as for precision machine tools for appliances and new type agricultural equipment. The company is based in Fuyang, China. As per the transaction announced on August 6, 2014, Fuyang Bearing Stock Co. Ltd. operates as a subsidiary of Luoyang Bearing Science and Technology Co., Ltd.</v>
      </c>
      <c r="F526" s="1">
        <f>SUMIFS('Input - target event report'!H:H,'Input - target event report'!B:B,B526,'Input - target event report'!D:D, "Private Investment")</f>
        <v>20153131</v>
      </c>
      <c r="G526" s="6" t="str">
        <f>IF(I526&lt;2, "N/A", (_xlfn.MAXIFS('Input - target event report'!E:E,'Input - target event report'!B:B,B:B,'Input - target event report'!D:D,"Private Investment")-_xlfn.MINIFS('Input - target event report'!E:E,'Input - target event report'!B:B,B:B,'Input - target event report'!D:D,"Private Investment"))/(I526-1))</f>
        <v>N/A</v>
      </c>
      <c r="H526" s="5">
        <f ca="1">IF(_xlfn.MAXIFS('Input - target event report'!E:E,'Input - target event report'!B:B,B:B,'Input - target event report'!D:D,"Private Investment") = 0, "N/A", TODAY() - _xlfn.MAXIFS('Input - target event report'!E:E,'Input - target event report'!B:B,B:B,'Input - target event report'!D:D,"Private Investment"))</f>
        <v>1166</v>
      </c>
      <c r="I526" s="6">
        <f>COUNTIFS('Input - target event report'!B:B,B526,'Input - target event report'!D:D, "Private Investment")</f>
        <v>1</v>
      </c>
      <c r="J526">
        <f>INDEX('Input - companies list'!$1:$10000,MATCH(B526,'Input - companies list'!B:B,0),MATCH("Flow",'Input - companies list'!$1:$1,0 ))</f>
        <v>1.40026386735928E-3</v>
      </c>
      <c r="K526">
        <f>INDEX('Input - companies list'!$1:$10000,MATCH(B526,'Input - companies list'!B:B,0),MATCH("Inter-Cluster Connectivity",'Input - companies list'!$1:$1,0 ))</f>
        <v>0</v>
      </c>
      <c r="L526" s="11">
        <f t="shared" si="65"/>
        <v>0.98099999999999998</v>
      </c>
      <c r="M526" s="11">
        <f t="shared" si="66"/>
        <v>0</v>
      </c>
      <c r="N526" s="11">
        <f t="shared" ca="1" si="67"/>
        <v>0.18899999999999995</v>
      </c>
      <c r="O526" s="11">
        <f t="shared" si="68"/>
        <v>0.84499999999999997</v>
      </c>
      <c r="P526" s="11">
        <f t="shared" si="69"/>
        <v>0.53</v>
      </c>
      <c r="Q526" s="11">
        <f t="shared" si="70"/>
        <v>0</v>
      </c>
      <c r="R526" s="11">
        <f t="shared" ca="1" si="71"/>
        <v>0.53785000000000005</v>
      </c>
    </row>
    <row r="527" spans="1:18" x14ac:dyDescent="0.2">
      <c r="A527" s="14">
        <f t="shared" ca="1" si="64"/>
        <v>59</v>
      </c>
      <c r="B527" t="s">
        <v>972</v>
      </c>
      <c r="C527" t="str">
        <f>VLOOKUP(B527,'Input - companies list'!B:L,2,FALSE)</f>
        <v>Safeflight Copters, LLC</v>
      </c>
      <c r="D527" t="str">
        <f>VLOOKUP(B527,'Input - companies list'!B:L,11,FALSE)</f>
        <v>Geological Surveying, Remote Sensing</v>
      </c>
      <c r="E527" t="str">
        <f>VLOOKUP(B527,'Input - companies list'!B:E,4,FALSE)</f>
        <v>Safeflight Copters, LLC engages in designing, developing, and manufacturing multicopter airframes for commercial, industrial, agricultural, and scientific applications. The company offers multicopter kits. It offers products hobby multicopter enthusiast, as well as various other applications, such as infrastructure and asset management, tourism promotional clips, drone photo journalism, construction inspection, mining supervision and documentation, agriculture and stock management, environmental monitoring, real estate viewing and inspection, urban planning, disaster assessment, forest management, insurance claim documentation, and aerial mapping. The company was incorporated in 2012 and is based in Napa, California.</v>
      </c>
      <c r="F527" s="1">
        <f>SUMIFS('Input - target event report'!H:H,'Input - target event report'!B:B,B527,'Input - target event report'!D:D, "Private Investment")</f>
        <v>90000</v>
      </c>
      <c r="G527" s="6" t="str">
        <f>IF(I527&lt;2, "N/A", (_xlfn.MAXIFS('Input - target event report'!E:E,'Input - target event report'!B:B,B:B,'Input - target event report'!D:D,"Private Investment")-_xlfn.MINIFS('Input - target event report'!E:E,'Input - target event report'!B:B,B:B,'Input - target event report'!D:D,"Private Investment"))/(I527-1))</f>
        <v>N/A</v>
      </c>
      <c r="H527" s="5">
        <f ca="1">IF(_xlfn.MAXIFS('Input - target event report'!E:E,'Input - target event report'!B:B,B:B,'Input - target event report'!D:D,"Private Investment") = 0, "N/A", TODAY() - _xlfn.MAXIFS('Input - target event report'!E:E,'Input - target event report'!B:B,B:B,'Input - target event report'!D:D,"Private Investment"))</f>
        <v>1692</v>
      </c>
      <c r="I527" s="6">
        <f>COUNTIFS('Input - target event report'!B:B,B527,'Input - target event report'!D:D, "Private Investment")</f>
        <v>1</v>
      </c>
      <c r="J527">
        <f>INDEX('Input - companies list'!$1:$10000,MATCH(B527,'Input - companies list'!B:B,0),MATCH("Flow",'Input - companies list'!$1:$1,0 ))</f>
        <v>3.7969761718909998E-4</v>
      </c>
      <c r="K527">
        <f>INDEX('Input - companies list'!$1:$10000,MATCH(B527,'Input - companies list'!B:B,0),MATCH("Inter-Cluster Connectivity",'Input - companies list'!$1:$1,0 ))</f>
        <v>0</v>
      </c>
      <c r="L527" s="11">
        <f t="shared" si="65"/>
        <v>0.90500000000000003</v>
      </c>
      <c r="M527" s="11">
        <f t="shared" si="66"/>
        <v>0</v>
      </c>
      <c r="N527" s="11">
        <f t="shared" ca="1" si="67"/>
        <v>3.400000000000003E-2</v>
      </c>
      <c r="O527" s="11">
        <f t="shared" si="68"/>
        <v>0.84499999999999997</v>
      </c>
      <c r="P527" s="11">
        <f t="shared" si="69"/>
        <v>0.95599999999999996</v>
      </c>
      <c r="Q527" s="11">
        <f t="shared" si="70"/>
        <v>0</v>
      </c>
      <c r="R527" s="11">
        <f t="shared" ca="1" si="71"/>
        <v>0.53820000000000001</v>
      </c>
    </row>
    <row r="528" spans="1:18" x14ac:dyDescent="0.2">
      <c r="A528" s="14">
        <f t="shared" ca="1" si="64"/>
        <v>58</v>
      </c>
      <c r="B528" t="s">
        <v>816</v>
      </c>
      <c r="C528" t="str">
        <f>VLOOKUP(B528,'Input - companies list'!B:L,2,FALSE)</f>
        <v>Infinite Uptime, Inc.</v>
      </c>
      <c r="D528" t="str">
        <f>VLOOKUP(B528,'Input - companies list'!B:L,11,FALSE)</f>
        <v>Cloud, IoT, Predictive Analytics</v>
      </c>
      <c r="E528" t="str">
        <f>VLOOKUP(B528,'Input - companies list'!B:E,4,FALSE)</f>
        <v>Infinite Uptime, Inc. provides an integrated industrial solution with hardware, cloud analytics, and control software to monitor equipment, diagnose problems, and drive smart decision making. It offers an industrial data analytics platform (IDAP) that is used to automatically find patterns in data, calculate overall equipment effectiveness, define parameters and detect non-conformance, identify productivity trends by using big data, report for ISO compliance, and monitor multiple tools on the same machine. The company also provides an industrial data enabler that is used to detect anomalies and defects in real-time through visual LED indicators. It serves institutions and businesses in manufacturing, test rigs, reactors and compressors, tool tracking, aerospace, material handling, power generation, HVAC, petrochemical, food procession, mining, and automotive industries worldwide. Infinite Uptime, Inc. was incorporated in 2015 and is based in Berkeley, California.</v>
      </c>
      <c r="F528" s="1">
        <f>SUMIFS('Input - target event report'!H:H,'Input - target event report'!B:B,B528,'Input - target event report'!D:D, "Private Investment")</f>
        <v>0</v>
      </c>
      <c r="G528" s="6">
        <f>IF(I528&lt;2, "N/A", (_xlfn.MAXIFS('Input - target event report'!E:E,'Input - target event report'!B:B,B:B,'Input - target event report'!D:D,"Private Investment")-_xlfn.MINIFS('Input - target event report'!E:E,'Input - target event report'!B:B,B:B,'Input - target event report'!D:D,"Private Investment"))/(I528-1))</f>
        <v>105</v>
      </c>
      <c r="H528" s="5">
        <f ca="1">IF(_xlfn.MAXIFS('Input - target event report'!E:E,'Input - target event report'!B:B,B:B,'Input - target event report'!D:D,"Private Investment") = 0, "N/A", TODAY() - _xlfn.MAXIFS('Input - target event report'!E:E,'Input - target event report'!B:B,B:B,'Input - target event report'!D:D,"Private Investment"))</f>
        <v>306</v>
      </c>
      <c r="I528" s="6">
        <f>COUNTIFS('Input - target event report'!B:B,B528,'Input - target event report'!D:D, "Private Investment")</f>
        <v>2</v>
      </c>
      <c r="J528">
        <f>INDEX('Input - companies list'!$1:$10000,MATCH(B528,'Input - companies list'!B:B,0),MATCH("Flow",'Input - companies list'!$1:$1,0 ))</f>
        <v>1.4927563639428401E-3</v>
      </c>
      <c r="K528">
        <f>INDEX('Input - companies list'!$1:$10000,MATCH(B528,'Input - companies list'!B:B,0),MATCH("Inter-Cluster Connectivity",'Input - companies list'!$1:$1,0 ))</f>
        <v>0</v>
      </c>
      <c r="L528" s="11">
        <f t="shared" si="65"/>
        <v>0</v>
      </c>
      <c r="M528" s="11">
        <f t="shared" si="66"/>
        <v>0.94799999999999995</v>
      </c>
      <c r="N528" s="11">
        <f t="shared" ca="1" si="67"/>
        <v>0.8</v>
      </c>
      <c r="O528" s="11">
        <f t="shared" si="68"/>
        <v>0.93400000000000005</v>
      </c>
      <c r="P528" s="11">
        <f t="shared" si="69"/>
        <v>0.45099999999999996</v>
      </c>
      <c r="Q528" s="11">
        <f t="shared" si="70"/>
        <v>0</v>
      </c>
      <c r="R528" s="11">
        <f t="shared" ca="1" si="71"/>
        <v>0.54080000000000006</v>
      </c>
    </row>
    <row r="529" spans="1:18" x14ac:dyDescent="0.2">
      <c r="A529" s="14">
        <f t="shared" ca="1" si="64"/>
        <v>57</v>
      </c>
      <c r="B529" t="s">
        <v>456</v>
      </c>
      <c r="C529" t="str">
        <f>VLOOKUP(B529,'Input - companies list'!B:L,2,FALSE)</f>
        <v>Tribogenics, Inc.</v>
      </c>
      <c r="D529" t="str">
        <f>VLOOKUP(B529,'Input - companies list'!B:L,11,FALSE)</f>
        <v>Advanced Materials &amp; Coatings</v>
      </c>
      <c r="E529" t="str">
        <f>VLOOKUP(B529,'Input - companies list'!B:E,4,FALSE)</f>
        <v>Tribogenics, Inc. develops, manufactures, and commercializes triboluminescence-based X-ray products for industrial applications. The company offers Watson XRF, a hand-held analyzer that remove the risk of error in QC/QA manufacturing environments by performing non-destructive testing, and positive materials identification and analysis of metals and alloys. Its products are used in scrap metal recycling, metal fabrication, machining, and manufacturing products for use in aerospace, automotive, military, scientific, mining, medical imaging, oil and gas, metal, military, and security industries. The company was founded in 2009 and is based in Los Angeles, California.</v>
      </c>
      <c r="F529" s="1">
        <f>SUMIFS('Input - target event report'!H:H,'Input - target event report'!B:B,B529,'Input - target event report'!D:D, "Private Investment")</f>
        <v>10000000</v>
      </c>
      <c r="G529" s="6" t="str">
        <f>IF(I529&lt;2, "N/A", (_xlfn.MAXIFS('Input - target event report'!E:E,'Input - target event report'!B:B,B:B,'Input - target event report'!D:D,"Private Investment")-_xlfn.MINIFS('Input - target event report'!E:E,'Input - target event report'!B:B,B:B,'Input - target event report'!D:D,"Private Investment"))/(I529-1))</f>
        <v>N/A</v>
      </c>
      <c r="H529" s="5">
        <f ca="1">IF(_xlfn.MAXIFS('Input - target event report'!E:E,'Input - target event report'!B:B,B:B,'Input - target event report'!D:D,"Private Investment") = 0, "N/A", TODAY() - _xlfn.MAXIFS('Input - target event report'!E:E,'Input - target event report'!B:B,B:B,'Input - target event report'!D:D,"Private Investment"))</f>
        <v>635</v>
      </c>
      <c r="I529" s="6">
        <f>COUNTIFS('Input - target event report'!B:B,B529,'Input - target event report'!D:D, "Private Investment")</f>
        <v>1</v>
      </c>
      <c r="J529">
        <f>INDEX('Input - companies list'!$1:$10000,MATCH(B529,'Input - companies list'!B:B,0),MATCH("Flow",'Input - companies list'!$1:$1,0 ))</f>
        <v>2.1891899349171799E-3</v>
      </c>
      <c r="K529">
        <f>INDEX('Input - companies list'!$1:$10000,MATCH(B529,'Input - companies list'!B:B,0),MATCH("Inter-Cluster Connectivity",'Input - companies list'!$1:$1,0 ))</f>
        <v>0</v>
      </c>
      <c r="L529" s="11">
        <f t="shared" si="65"/>
        <v>0.97</v>
      </c>
      <c r="M529" s="11">
        <f t="shared" si="66"/>
        <v>0</v>
      </c>
      <c r="N529" s="11">
        <f t="shared" ca="1" si="67"/>
        <v>0.48899999999999999</v>
      </c>
      <c r="O529" s="11">
        <f t="shared" si="68"/>
        <v>0.84499999999999997</v>
      </c>
      <c r="P529" s="11">
        <f t="shared" si="69"/>
        <v>0.16900000000000004</v>
      </c>
      <c r="Q529" s="11">
        <f t="shared" si="70"/>
        <v>0</v>
      </c>
      <c r="R529" s="11">
        <f t="shared" ca="1" si="71"/>
        <v>0.54399999999999993</v>
      </c>
    </row>
    <row r="530" spans="1:18" x14ac:dyDescent="0.2">
      <c r="A530" s="14">
        <f t="shared" ca="1" si="64"/>
        <v>56</v>
      </c>
      <c r="B530" t="s">
        <v>480</v>
      </c>
      <c r="C530" t="str">
        <f>VLOOKUP(B530,'Input - companies list'!B:L,2,FALSE)</f>
        <v>Ingu Solutions Inc.</v>
      </c>
      <c r="D530" t="str">
        <f>VLOOKUP(B530,'Input - companies list'!B:L,11,FALSE)</f>
        <v>Smart Grid, Fiber Networks</v>
      </c>
      <c r="E530" t="str">
        <f>VLOOKUP(B530,'Input - companies list'!B:E,4,FALSE)</f>
        <v>Ingu Solutions Inc. provides sensing and monitoring solutions and services for remote and inaccessible areas. It offers Xploring WiseMotes, a miniaturized mobile sensor system suited to characterize the behavior of multi-phase flows in pipelines and physical and chemical reactors; IoT sensing solutions to monitor the micro climate and air quality in cities, on campuses or any other large scale area; Tracer WiseMotes to track flow patterns over long distances in inaccessible areas; remote water quality monitoring system (RWQM365), a self-sustained system for monitoring water quality in hard to reach or isolated areas; and Y-ray spectrometer, which runs a Web server accessible through a wired IP connection, allowing real-time monitoring and storing of the nuclide concentrations and energy spectra. The company also provides services, which include localization and mapping of the deep underground; high-sensitivity and real-time monitoring in remote areas; and assessment of industrial processes. It serves industries covering areas, including remote communities, utilities companies, companies with industrial installations, cities, university campuses, industrial areas, mining, oil and gas exploration, oil and gas pipelines, and industrial chemical production. The company was incorporated in 2014 and is based in Kitchener, Canada with an additional office in Saskatchewan, Canada.</v>
      </c>
      <c r="F530" s="1">
        <f>SUMIFS('Input - target event report'!H:H,'Input - target event report'!B:B,B530,'Input - target event report'!D:D, "Private Investment")</f>
        <v>125000</v>
      </c>
      <c r="G530" s="6" t="str">
        <f>IF(I530&lt;2, "N/A", (_xlfn.MAXIFS('Input - target event report'!E:E,'Input - target event report'!B:B,B:B,'Input - target event report'!D:D,"Private Investment")-_xlfn.MINIFS('Input - target event report'!E:E,'Input - target event report'!B:B,B:B,'Input - target event report'!D:D,"Private Investment"))/(I530-1))</f>
        <v>N/A</v>
      </c>
      <c r="H530" s="5">
        <f ca="1">IF(_xlfn.MAXIFS('Input - target event report'!E:E,'Input - target event report'!B:B,B:B,'Input - target event report'!D:D,"Private Investment") = 0, "N/A", TODAY() - _xlfn.MAXIFS('Input - target event report'!E:E,'Input - target event report'!B:B,B:B,'Input - target event report'!D:D,"Private Investment"))</f>
        <v>655</v>
      </c>
      <c r="I530" s="6">
        <f>COUNTIFS('Input - target event report'!B:B,B530,'Input - target event report'!D:D, "Private Investment")</f>
        <v>1</v>
      </c>
      <c r="J530">
        <f>INDEX('Input - companies list'!$1:$10000,MATCH(B530,'Input - companies list'!B:B,0),MATCH("Flow",'Input - companies list'!$1:$1,0 ))</f>
        <v>1.4307589665488001E-3</v>
      </c>
      <c r="K530">
        <f>INDEX('Input - companies list'!$1:$10000,MATCH(B530,'Input - companies list'!B:B,0),MATCH("Inter-Cluster Connectivity",'Input - companies list'!$1:$1,0 ))</f>
        <v>0</v>
      </c>
      <c r="L530" s="11">
        <f t="shared" si="65"/>
        <v>0.90700000000000003</v>
      </c>
      <c r="M530" s="11">
        <f t="shared" si="66"/>
        <v>0</v>
      </c>
      <c r="N530" s="11">
        <f t="shared" ca="1" si="67"/>
        <v>0.45599999999999996</v>
      </c>
      <c r="O530" s="11">
        <f t="shared" si="68"/>
        <v>0.84499999999999997</v>
      </c>
      <c r="P530" s="11">
        <f t="shared" si="69"/>
        <v>0.50700000000000001</v>
      </c>
      <c r="Q530" s="11">
        <f t="shared" si="70"/>
        <v>0</v>
      </c>
      <c r="R530" s="11">
        <f t="shared" ca="1" si="71"/>
        <v>0.55709999999999993</v>
      </c>
    </row>
    <row r="531" spans="1:18" x14ac:dyDescent="0.2">
      <c r="A531" s="14">
        <f t="shared" ca="1" si="64"/>
        <v>55</v>
      </c>
      <c r="B531" t="s">
        <v>843</v>
      </c>
      <c r="C531" t="str">
        <f>VLOOKUP(B531,'Input - companies list'!B:L,2,FALSE)</f>
        <v>Ekahau, Inc.</v>
      </c>
      <c r="D531" t="str">
        <f>VLOOKUP(B531,'Input - companies list'!B:L,11,FALSE)</f>
        <v>RFID, Cables, Asset Tracking</v>
      </c>
      <c r="E531" t="str">
        <f>VLOOKUP(B531,'Input - companies list'!B:E,4,FALSE)</f>
        <v>Ekahau, Inc. manufactures Wi-Fi based real time location systems. The company offers solutions in the areas of asset tracking and management, patient safety and throughput, staff safety and workflow optimization, wireless temperature monitoring, and life safety and security. It provides Ekahau Vision, software that provides managers and end users with visibility into the location, condition, and status of assets, people, and workflows across EDs, ORs, and other departments through Web browser; and Ekahau Site Survey, a solution that allows users to plan and create Wi-Fi networks according to their performance and capacity requirements. The company also offers Wi-Fi RFID tags, badges, and sensors. It offers its solutions for education and K-12 school, industrial manufacturing and warehousing, law enforcement and correction, government and military, and hotel and hospitality sectors worldwide. Ekahau, Inc. was founded in 2000 and is based in Reston, Virginia. The company has additional offices in Reston, Virginia; Helsinki, Finland; and Hong Kong. As of March 3, 2016, Ekahau, Inc. operates as a subsidiary of AiRISTA Flow, Inc.</v>
      </c>
      <c r="F531" s="1">
        <f>SUMIFS('Input - target event report'!H:H,'Input - target event report'!B:B,B531,'Input - target event report'!D:D, "Private Investment")</f>
        <v>1500000</v>
      </c>
      <c r="G531" s="6" t="str">
        <f>IF(I531&lt;2, "N/A", (_xlfn.MAXIFS('Input - target event report'!E:E,'Input - target event report'!B:B,B:B,'Input - target event report'!D:D,"Private Investment")-_xlfn.MINIFS('Input - target event report'!E:E,'Input - target event report'!B:B,B:B,'Input - target event report'!D:D,"Private Investment"))/(I531-1))</f>
        <v>N/A</v>
      </c>
      <c r="H531" s="5">
        <f ca="1">IF(_xlfn.MAXIFS('Input - target event report'!E:E,'Input - target event report'!B:B,B:B,'Input - target event report'!D:D,"Private Investment") = 0, "N/A", TODAY() - _xlfn.MAXIFS('Input - target event report'!E:E,'Input - target event report'!B:B,B:B,'Input - target event report'!D:D,"Private Investment"))</f>
        <v>1552</v>
      </c>
      <c r="I531" s="6">
        <f>COUNTIFS('Input - target event report'!B:B,B531,'Input - target event report'!D:D, "Private Investment")</f>
        <v>1</v>
      </c>
      <c r="J531">
        <f>INDEX('Input - companies list'!$1:$10000,MATCH(B531,'Input - companies list'!B:B,0),MATCH("Flow",'Input - companies list'!$1:$1,0 ))</f>
        <v>1.92540951690594E-3</v>
      </c>
      <c r="K531">
        <f>INDEX('Input - companies list'!$1:$10000,MATCH(B531,'Input - companies list'!B:B,0),MATCH("Inter-Cluster Connectivity",'Input - companies list'!$1:$1,0 ))</f>
        <v>0.22222222222222199</v>
      </c>
      <c r="L531" s="11">
        <f t="shared" si="65"/>
        <v>0.94099999999999995</v>
      </c>
      <c r="M531" s="11">
        <f t="shared" si="66"/>
        <v>0</v>
      </c>
      <c r="N531" s="11">
        <f t="shared" ca="1" si="67"/>
        <v>6.6999999999999948E-2</v>
      </c>
      <c r="O531" s="11">
        <f t="shared" si="68"/>
        <v>0.84499999999999997</v>
      </c>
      <c r="P531" s="11">
        <f t="shared" si="69"/>
        <v>0.23199999999999998</v>
      </c>
      <c r="Q531" s="11">
        <f t="shared" si="70"/>
        <v>0.78800000000000003</v>
      </c>
      <c r="R531" s="11">
        <f t="shared" ca="1" si="71"/>
        <v>0.55854999999999999</v>
      </c>
    </row>
    <row r="532" spans="1:18" x14ac:dyDescent="0.2">
      <c r="A532" s="14">
        <f t="shared" ca="1" si="64"/>
        <v>54</v>
      </c>
      <c r="B532" t="s">
        <v>400</v>
      </c>
      <c r="C532" t="str">
        <f>VLOOKUP(B532,'Input - companies list'!B:L,2,FALSE)</f>
        <v>Leading Edge Technologies, Inc.</v>
      </c>
      <c r="D532" t="str">
        <f>VLOOKUP(B532,'Input - companies list'!B:L,11,FALSE)</f>
        <v>Aerial Surveying, Drones</v>
      </c>
      <c r="E532" t="str">
        <f>VLOOKUP(B532,'Input - companies list'!B:E,4,FALSE)</f>
        <v>Leading Edge Technologies, Inc. distributes products for agriculture, construction, topography, mining, and natural resources management applications. The company offers ruggedized laptops, unmanned aerial systems, grain management systems, and weather stations. It also provides crop monitoring services. The company was incorporated in 2014 and is based in Winnebago, Minnesota.</v>
      </c>
      <c r="F532" s="1">
        <f>SUMIFS('Input - target event report'!H:H,'Input - target event report'!B:B,B532,'Input - target event report'!D:D, "Private Investment")</f>
        <v>1200000</v>
      </c>
      <c r="G532" s="6" t="str">
        <f>IF(I532&lt;2, "N/A", (_xlfn.MAXIFS('Input - target event report'!E:E,'Input - target event report'!B:B,B:B,'Input - target event report'!D:D,"Private Investment")-_xlfn.MINIFS('Input - target event report'!E:E,'Input - target event report'!B:B,B:B,'Input - target event report'!D:D,"Private Investment"))/(I532-1))</f>
        <v>N/A</v>
      </c>
      <c r="H532" s="5">
        <f ca="1">IF(_xlfn.MAXIFS('Input - target event report'!E:E,'Input - target event report'!B:B,B:B,'Input - target event report'!D:D,"Private Investment") = 0, "N/A", TODAY() - _xlfn.MAXIFS('Input - target event report'!E:E,'Input - target event report'!B:B,B:B,'Input - target event report'!D:D,"Private Investment"))</f>
        <v>679</v>
      </c>
      <c r="I532" s="6">
        <f>COUNTIFS('Input - target event report'!B:B,B532,'Input - target event report'!D:D, "Private Investment")</f>
        <v>1</v>
      </c>
      <c r="J532">
        <f>INDEX('Input - companies list'!$1:$10000,MATCH(B532,'Input - companies list'!B:B,0),MATCH("Flow",'Input - companies list'!$1:$1,0 ))</f>
        <v>1.4579244786237699E-3</v>
      </c>
      <c r="K532">
        <f>INDEX('Input - companies list'!$1:$10000,MATCH(B532,'Input - companies list'!B:B,0),MATCH("Inter-Cluster Connectivity",'Input - companies list'!$1:$1,0 ))</f>
        <v>0</v>
      </c>
      <c r="L532" s="11">
        <f t="shared" si="65"/>
        <v>0.93799999999999994</v>
      </c>
      <c r="M532" s="11">
        <f t="shared" si="66"/>
        <v>0</v>
      </c>
      <c r="N532" s="11">
        <f t="shared" ca="1" si="67"/>
        <v>0.43400000000000005</v>
      </c>
      <c r="O532" s="11">
        <f t="shared" si="68"/>
        <v>0.84499999999999997</v>
      </c>
      <c r="P532" s="11">
        <f t="shared" si="69"/>
        <v>0.48199999999999998</v>
      </c>
      <c r="Q532" s="11">
        <f t="shared" si="70"/>
        <v>0</v>
      </c>
      <c r="R532" s="11">
        <f t="shared" ca="1" si="71"/>
        <v>0.55905000000000005</v>
      </c>
    </row>
    <row r="533" spans="1:18" x14ac:dyDescent="0.2">
      <c r="A533" s="14">
        <f t="shared" ca="1" si="64"/>
        <v>53</v>
      </c>
      <c r="B533" t="s">
        <v>677</v>
      </c>
      <c r="C533" t="str">
        <f>VLOOKUP(B533,'Input - companies list'!B:L,2,FALSE)</f>
        <v>Range Networks, Inc.</v>
      </c>
      <c r="D533" t="str">
        <f>VLOOKUP(B533,'Input - companies list'!B:L,11,FALSE)</f>
        <v>Smart Grid, Fiber Networks</v>
      </c>
      <c r="E533" t="str">
        <f>VLOOKUP(B533,'Input - companies list'!B:E,4,FALSE)</f>
        <v>Range Networks, Inc. develops and builds a software-defined multiprotocol Internet protocol wireless platform. The company offers enterprise mobile network solutions; Internet-of-Things wireless network platforms; an OpenBTS development kit that turns mobile phones into a SIP endpoint to communicate over VoIP for laboratories and universities; and various solutions for service providers. It provides OpenCell series for applications in rural cellular and WLL services, private industrial networks (maritime, shipping, and mining), rapidly deployed networks, enterprise wireless PBX systems, tourist resorts, and commercial macrocell deployments; professional development kit, a GSM network-in-a-box for laboratory testing, university telecommunication courses, or low-power indoor networks; and OpenBTS that revolutionizes mobile networks by telecommunication protocols with Internet protocols and software architectures. The company also offers training options. It serves customers online. The company was incorporated in 2010 and is based in Santa Clara, California.</v>
      </c>
      <c r="F533" s="1">
        <f>SUMIFS('Input - target event report'!H:H,'Input - target event report'!B:B,B533,'Input - target event report'!D:D, "Private Investment")</f>
        <v>10000000</v>
      </c>
      <c r="G533" s="6">
        <f>IF(I533&lt;2, "N/A", (_xlfn.MAXIFS('Input - target event report'!E:E,'Input - target event report'!B:B,B:B,'Input - target event report'!D:D,"Private Investment")-_xlfn.MINIFS('Input - target event report'!E:E,'Input - target event report'!B:B,B:B,'Input - target event report'!D:D,"Private Investment"))/(I533-1))</f>
        <v>365</v>
      </c>
      <c r="H533" s="5">
        <f ca="1">IF(_xlfn.MAXIFS('Input - target event report'!E:E,'Input - target event report'!B:B,B:B,'Input - target event report'!D:D,"Private Investment") = 0, "N/A", TODAY() - _xlfn.MAXIFS('Input - target event report'!E:E,'Input - target event report'!B:B,B:B,'Input - target event report'!D:D,"Private Investment"))</f>
        <v>1400</v>
      </c>
      <c r="I533" s="6">
        <f>COUNTIFS('Input - target event report'!B:B,B533,'Input - target event report'!D:D, "Private Investment")</f>
        <v>2</v>
      </c>
      <c r="J533">
        <f>INDEX('Input - companies list'!$1:$10000,MATCH(B533,'Input - companies list'!B:B,0),MATCH("Flow",'Input - companies list'!$1:$1,0 ))</f>
        <v>2.2304501672802302E-3</v>
      </c>
      <c r="K533">
        <f>INDEX('Input - companies list'!$1:$10000,MATCH(B533,'Input - companies list'!B:B,0),MATCH("Inter-Cluster Connectivity",'Input - companies list'!$1:$1,0 ))</f>
        <v>0</v>
      </c>
      <c r="L533" s="11">
        <f t="shared" si="65"/>
        <v>0.97</v>
      </c>
      <c r="M533" s="11">
        <f t="shared" si="66"/>
        <v>0.36899999999999999</v>
      </c>
      <c r="N533" s="11">
        <f t="shared" ca="1" si="67"/>
        <v>0.123</v>
      </c>
      <c r="O533" s="11">
        <f t="shared" si="68"/>
        <v>0.93400000000000005</v>
      </c>
      <c r="P533" s="11">
        <f t="shared" si="69"/>
        <v>0.15500000000000003</v>
      </c>
      <c r="Q533" s="11">
        <f t="shared" si="70"/>
        <v>0</v>
      </c>
      <c r="R533" s="11">
        <f t="shared" ca="1" si="71"/>
        <v>0.56530000000000002</v>
      </c>
    </row>
    <row r="534" spans="1:18" x14ac:dyDescent="0.2">
      <c r="A534" s="14">
        <f t="shared" ca="1" si="64"/>
        <v>52</v>
      </c>
      <c r="B534" t="s">
        <v>531</v>
      </c>
      <c r="C534" t="str">
        <f>VLOOKUP(B534,'Input - companies list'!B:L,2,FALSE)</f>
        <v>Foghorn Systems Inc.</v>
      </c>
      <c r="D534" t="str">
        <f>VLOOKUP(B534,'Input - companies list'!B:L,11,FALSE)</f>
        <v>Cloud, IoT, Predictive Analytics</v>
      </c>
      <c r="E534" t="str">
        <f>VLOOKUP(B534,'Input - companies list'!B:E,4,FALSE)</f>
        <v>Foghorn Systems Inc. develops Internet of Things application platform for remote monitoring and diagnostics, predictive maintenance, anomaly detection, alarm management, and asset and yield optimization solutions. It serves manufacturing, mining, energy and utilities, transportation, healthcare, retail, oil and gas, and aviation industries. Foghorn Systems Inc. was incorporated in 2014 and is based in Mountain View, California.</v>
      </c>
      <c r="F534" s="1">
        <f>SUMIFS('Input - target event report'!H:H,'Input - target event report'!B:B,B534,'Input - target event report'!D:D, "Private Investment")</f>
        <v>12000000</v>
      </c>
      <c r="G534" s="6" t="str">
        <f>IF(I534&lt;2, "N/A", (_xlfn.MAXIFS('Input - target event report'!E:E,'Input - target event report'!B:B,B:B,'Input - target event report'!D:D,"Private Investment")-_xlfn.MINIFS('Input - target event report'!E:E,'Input - target event report'!B:B,B:B,'Input - target event report'!D:D,"Private Investment"))/(I534-1))</f>
        <v>N/A</v>
      </c>
      <c r="H534" s="5">
        <f ca="1">IF(_xlfn.MAXIFS('Input - target event report'!E:E,'Input - target event report'!B:B,B:B,'Input - target event report'!D:D,"Private Investment") = 0, "N/A", TODAY() - _xlfn.MAXIFS('Input - target event report'!E:E,'Input - target event report'!B:B,B:B,'Input - target event report'!D:D,"Private Investment"))</f>
        <v>461</v>
      </c>
      <c r="I534" s="6">
        <f>COUNTIFS('Input - target event report'!B:B,B534,'Input - target event report'!D:D, "Private Investment")</f>
        <v>1</v>
      </c>
      <c r="J534">
        <f>INDEX('Input - companies list'!$1:$10000,MATCH(B534,'Input - companies list'!B:B,0),MATCH("Flow",'Input - companies list'!$1:$1,0 ))</f>
        <v>2.52472577089001E-3</v>
      </c>
      <c r="K534">
        <f>INDEX('Input - companies list'!$1:$10000,MATCH(B534,'Input - companies list'!B:B,0),MATCH("Inter-Cluster Connectivity",'Input - companies list'!$1:$1,0 ))</f>
        <v>0</v>
      </c>
      <c r="L534" s="11">
        <f t="shared" si="65"/>
        <v>0.97499999999999998</v>
      </c>
      <c r="M534" s="11">
        <f t="shared" si="66"/>
        <v>0</v>
      </c>
      <c r="N534" s="11">
        <f t="shared" ca="1" si="67"/>
        <v>0.66700000000000004</v>
      </c>
      <c r="O534" s="11">
        <f t="shared" si="68"/>
        <v>0.84499999999999997</v>
      </c>
      <c r="P534" s="11">
        <f t="shared" si="69"/>
        <v>0.10399999999999998</v>
      </c>
      <c r="Q534" s="11">
        <f t="shared" si="70"/>
        <v>0</v>
      </c>
      <c r="R534" s="11">
        <f t="shared" ca="1" si="71"/>
        <v>0.56545000000000001</v>
      </c>
    </row>
    <row r="535" spans="1:18" x14ac:dyDescent="0.2">
      <c r="A535" s="14">
        <f t="shared" ca="1" si="64"/>
        <v>51</v>
      </c>
      <c r="B535" t="s">
        <v>754</v>
      </c>
      <c r="C535" t="str">
        <f>VLOOKUP(B535,'Input - companies list'!B:L,2,FALSE)</f>
        <v>Atlantic Motor Labs Inc.</v>
      </c>
      <c r="D535" t="str">
        <f>VLOOKUP(B535,'Input - companies list'!B:L,11,FALSE)</f>
        <v>Hydraulics, Valves &amp; Pumps</v>
      </c>
      <c r="E535" t="str">
        <f>VLOOKUP(B535,'Input - companies list'!B:E,4,FALSE)</f>
        <v>Atlantic Motor Labs Inc. offers turbo machinery development services. Its products include down hole motors for drilling in oil and gas and mining operations. The company was founded in 2013 and is based in Halifax, Canada.</v>
      </c>
      <c r="F535" s="1">
        <f>SUMIFS('Input - target event report'!H:H,'Input - target event report'!B:B,B535,'Input - target event report'!D:D, "Private Investment")</f>
        <v>250000</v>
      </c>
      <c r="G535" s="6" t="str">
        <f>IF(I535&lt;2, "N/A", (_xlfn.MAXIFS('Input - target event report'!E:E,'Input - target event report'!B:B,B:B,'Input - target event report'!D:D,"Private Investment")-_xlfn.MINIFS('Input - target event report'!E:E,'Input - target event report'!B:B,B:B,'Input - target event report'!D:D,"Private Investment"))/(I535-1))</f>
        <v>N/A</v>
      </c>
      <c r="H535" s="5">
        <f ca="1">IF(_xlfn.MAXIFS('Input - target event report'!E:E,'Input - target event report'!B:B,B:B,'Input - target event report'!D:D,"Private Investment") = 0, "N/A", TODAY() - _xlfn.MAXIFS('Input - target event report'!E:E,'Input - target event report'!B:B,B:B,'Input - target event report'!D:D,"Private Investment"))</f>
        <v>952</v>
      </c>
      <c r="I535" s="6">
        <f>COUNTIFS('Input - target event report'!B:B,B535,'Input - target event report'!D:D, "Private Investment")</f>
        <v>1</v>
      </c>
      <c r="J535">
        <f>INDEX('Input - companies list'!$1:$10000,MATCH(B535,'Input - companies list'!B:B,0),MATCH("Flow",'Input - companies list'!$1:$1,0 ))</f>
        <v>8.0563655773493699E-4</v>
      </c>
      <c r="K535">
        <f>INDEX('Input - companies list'!$1:$10000,MATCH(B535,'Input - companies list'!B:B,0),MATCH("Inter-Cluster Connectivity",'Input - companies list'!$1:$1,0 ))</f>
        <v>0</v>
      </c>
      <c r="L535" s="11">
        <f t="shared" si="65"/>
        <v>0.91200000000000003</v>
      </c>
      <c r="M535" s="11">
        <f t="shared" si="66"/>
        <v>0</v>
      </c>
      <c r="N535" s="11">
        <f t="shared" ca="1" si="67"/>
        <v>0.30000000000000004</v>
      </c>
      <c r="O535" s="11">
        <f t="shared" si="68"/>
        <v>0.84499999999999997</v>
      </c>
      <c r="P535" s="11">
        <f t="shared" si="69"/>
        <v>0.82400000000000007</v>
      </c>
      <c r="Q535" s="11">
        <f t="shared" si="70"/>
        <v>0</v>
      </c>
      <c r="R535" s="11">
        <f t="shared" ca="1" si="71"/>
        <v>0.56664999999999999</v>
      </c>
    </row>
    <row r="536" spans="1:18" x14ac:dyDescent="0.2">
      <c r="A536" s="14">
        <f t="shared" ca="1" si="64"/>
        <v>50</v>
      </c>
      <c r="B536" s="2" t="s">
        <v>735</v>
      </c>
      <c r="C536" t="str">
        <f>VLOOKUP(B536,'Input - companies list'!B:L,2,FALSE)</f>
        <v>Bellburn Capital Corp.</v>
      </c>
      <c r="D536" t="str">
        <f>VLOOKUP(B536,'Input - companies list'!B:L,11,FALSE)</f>
        <v>Advanced Materials &amp; Coatings</v>
      </c>
      <c r="E536" t="str">
        <f>VLOOKUP(B536,'Input - companies list'!B:E,4,FALSE)</f>
        <v>Bellburn Capital Corp. is engaged in the development of its iron and vanadium mine, and minerals processing project located in the province of Alberta. It offers hot briquetted iron that is used in electric arc furnace and basic oxygen furnace steelmaking, blast furnace iron making, and foundry applications. The company provides iron and vanadium products for Asian and North American markets. It has strategic alliances with HATCH; HAZEN RESEARCH, INC.; srk consulting; SGS; FLSmiDTH; Kingston Process Metallurgy Inc.; NoRTHAMERICAN COAL CORPOORTION; nels; and PROCESS RESEARCH ORTECH Inc. Bellburn Capital Corp. was formerly known as Ironstone Resources Ltd. and changed its name to Bellburn Capital Corp. in 2014. The company was founded in 2007 and is based in Calgary, Canada.</v>
      </c>
      <c r="F536" s="1">
        <f>SUMIFS('Input - target event report'!H:H,'Input - target event report'!B:B,B536,'Input - target event report'!D:D, "Private Investment")</f>
        <v>777907</v>
      </c>
      <c r="G536" s="6" t="str">
        <f>IF(I536&lt;2, "N/A", (_xlfn.MAXIFS('Input - target event report'!E:E,'Input - target event report'!B:B,B:B,'Input - target event report'!D:D,"Private Investment")-_xlfn.MINIFS('Input - target event report'!E:E,'Input - target event report'!B:B,B:B,'Input - target event report'!D:D,"Private Investment"))/(I536-1))</f>
        <v>N/A</v>
      </c>
      <c r="H536" s="5">
        <f ca="1">IF(_xlfn.MAXIFS('Input - target event report'!E:E,'Input - target event report'!B:B,B:B,'Input - target event report'!D:D,"Private Investment") = 0, "N/A", TODAY() - _xlfn.MAXIFS('Input - target event report'!E:E,'Input - target event report'!B:B,B:B,'Input - target event report'!D:D,"Private Investment"))</f>
        <v>700</v>
      </c>
      <c r="I536" s="6">
        <f>COUNTIFS('Input - target event report'!B:B,B536,'Input - target event report'!D:D, "Private Investment")</f>
        <v>1</v>
      </c>
      <c r="J536">
        <f>INDEX('Input - companies list'!$1:$10000,MATCH(B536,'Input - companies list'!B:B,0),MATCH("Flow",'Input - companies list'!$1:$1,0 ))</f>
        <v>1.2684628161951401E-3</v>
      </c>
      <c r="K536">
        <f>INDEX('Input - companies list'!$1:$10000,MATCH(B536,'Input - companies list'!B:B,0),MATCH("Inter-Cluster Connectivity",'Input - companies list'!$1:$1,0 ))</f>
        <v>0</v>
      </c>
      <c r="L536" s="11">
        <f t="shared" si="65"/>
        <v>0.93100000000000005</v>
      </c>
      <c r="M536" s="11">
        <f t="shared" si="66"/>
        <v>0</v>
      </c>
      <c r="N536" s="11">
        <f t="shared" ca="1" si="67"/>
        <v>0.42300000000000004</v>
      </c>
      <c r="O536" s="11">
        <f t="shared" si="68"/>
        <v>0.84499999999999997</v>
      </c>
      <c r="P536" s="11">
        <f t="shared" si="69"/>
        <v>0.60199999999999998</v>
      </c>
      <c r="Q536" s="11">
        <f t="shared" si="70"/>
        <v>0</v>
      </c>
      <c r="R536" s="11">
        <f t="shared" ca="1" si="71"/>
        <v>0.56764999999999999</v>
      </c>
    </row>
    <row r="537" spans="1:18" x14ac:dyDescent="0.2">
      <c r="A537" s="14">
        <f t="shared" ca="1" si="64"/>
        <v>49</v>
      </c>
      <c r="B537" t="s">
        <v>298</v>
      </c>
      <c r="C537" t="str">
        <f>VLOOKUP(B537,'Input - companies list'!B:L,2,FALSE)</f>
        <v>Delta Drone SA</v>
      </c>
      <c r="D537" t="str">
        <f>VLOOKUP(B537,'Input - companies list'!B:L,11,FALSE)</f>
        <v>Autonomous Vehicles, Artificial Intelligence</v>
      </c>
      <c r="E537" t="str">
        <f>VLOOKUP(B537,'Input - companies list'!B:E,4,FALSE)</f>
        <v>Delta Drone SA provides civilian drone services for professional use in various fields. It offers data acquisition and data processing services through a specifically developed information system, including a supply of professional pilots; trains remote drone pilots; monitors and manages regulations and public safety aspects; and designs and manufactures rotary-wing and fixed-wing UAVs. The company also provides mining topographic survey and imaging services; consulting services for wheat, barley, and rapeseed crops based on the status of vegetation cover observed in images from satellites, airplanes, and drones; and hydrology flow measurement services comprising embedded and autonomous metrology, ADCP, current measurement, instream flow assessments, remote measurement and remote control equipment, and sizing of control systems. In addition, it offers industrial inspection services, such as inspection of cellular antennas, power grid pylons, and industrial chimneys; and virtual site tour services. The company operates in France, Italy, Morocco, South Africa, and the United States. The company was founded in 2011 and is headquartered in Dardilly, France.</v>
      </c>
      <c r="F537" s="1">
        <f>SUMIFS('Input - target event report'!H:H,'Input - target event report'!B:B,B537,'Input - target event report'!D:D, "Private Investment")</f>
        <v>0</v>
      </c>
      <c r="G537" s="6">
        <f>IF(I537&lt;2, "N/A", (_xlfn.MAXIFS('Input - target event report'!E:E,'Input - target event report'!B:B,B:B,'Input - target event report'!D:D,"Private Investment")-_xlfn.MINIFS('Input - target event report'!E:E,'Input - target event report'!B:B,B:B,'Input - target event report'!D:D,"Private Investment"))/(I537-1))</f>
        <v>299</v>
      </c>
      <c r="H537" s="5">
        <f ca="1">IF(_xlfn.MAXIFS('Input - target event report'!E:E,'Input - target event report'!B:B,B:B,'Input - target event report'!D:D,"Private Investment") = 0, "N/A", TODAY() - _xlfn.MAXIFS('Input - target event report'!E:E,'Input - target event report'!B:B,B:B,'Input - target event report'!D:D,"Private Investment"))</f>
        <v>246</v>
      </c>
      <c r="I537" s="6">
        <f>COUNTIFS('Input - target event report'!B:B,B537,'Input - target event report'!D:D, "Private Investment")</f>
        <v>5</v>
      </c>
      <c r="J537">
        <f>INDEX('Input - companies list'!$1:$10000,MATCH(B537,'Input - companies list'!B:B,0),MATCH("Flow",'Input - companies list'!$1:$1,0 ))</f>
        <v>1.5059201633858799E-3</v>
      </c>
      <c r="K537">
        <f>INDEX('Input - companies list'!$1:$10000,MATCH(B537,'Input - companies list'!B:B,0),MATCH("Inter-Cluster Connectivity",'Input - companies list'!$1:$1,0 ))</f>
        <v>0.28571428571428498</v>
      </c>
      <c r="L537" s="11">
        <f t="shared" si="65"/>
        <v>0</v>
      </c>
      <c r="M537" s="11">
        <f t="shared" si="66"/>
        <v>0.47399999999999998</v>
      </c>
      <c r="N537" s="11">
        <f t="shared" ca="1" si="67"/>
        <v>0.84499999999999997</v>
      </c>
      <c r="O537" s="11">
        <f t="shared" si="68"/>
        <v>0.98199999999999998</v>
      </c>
      <c r="P537" s="11">
        <f t="shared" si="69"/>
        <v>0.43000000000000005</v>
      </c>
      <c r="Q537" s="11">
        <f t="shared" si="70"/>
        <v>0.82799999999999996</v>
      </c>
      <c r="R537" s="11">
        <f t="shared" ca="1" si="71"/>
        <v>0.56915000000000004</v>
      </c>
    </row>
    <row r="538" spans="1:18" x14ac:dyDescent="0.2">
      <c r="A538" s="14">
        <f t="shared" ca="1" si="64"/>
        <v>48</v>
      </c>
      <c r="B538" t="s">
        <v>523</v>
      </c>
      <c r="C538" t="str">
        <f>VLOOKUP(B538,'Input - companies list'!B:L,2,FALSE)</f>
        <v>Trade Machines FI GmbH</v>
      </c>
      <c r="D538" t="str">
        <f>VLOOKUP(B538,'Input - companies list'!B:L,11,FALSE)</f>
        <v>Advanced Materials &amp; Coatings</v>
      </c>
      <c r="E538" t="str">
        <f>VLOOKUP(B538,'Input - companies list'!B:E,4,FALSE)</f>
        <v>Trade Machines FI GmbH operates a platform, which brings auctions from the worldwide auctioneers of industrial machinery together. It offers agricultural, construction, metal, wood, forklift, and bearing machinery. The company is based in Berlin, Germany.</v>
      </c>
      <c r="F538" s="1">
        <f>SUMIFS('Input - target event report'!H:H,'Input - target event report'!B:B,B538,'Input - target event report'!D:D, "Private Investment")</f>
        <v>1111049</v>
      </c>
      <c r="G538" s="6" t="str">
        <f>IF(I538&lt;2, "N/A", (_xlfn.MAXIFS('Input - target event report'!E:E,'Input - target event report'!B:B,B:B,'Input - target event report'!D:D,"Private Investment")-_xlfn.MINIFS('Input - target event report'!E:E,'Input - target event report'!B:B,B:B,'Input - target event report'!D:D,"Private Investment"))/(I538-1))</f>
        <v>N/A</v>
      </c>
      <c r="H538" s="5">
        <f ca="1">IF(_xlfn.MAXIFS('Input - target event report'!E:E,'Input - target event report'!B:B,B:B,'Input - target event report'!D:D,"Private Investment") = 0, "N/A", TODAY() - _xlfn.MAXIFS('Input - target event report'!E:E,'Input - target event report'!B:B,B:B,'Input - target event report'!D:D,"Private Investment"))</f>
        <v>448</v>
      </c>
      <c r="I538" s="6">
        <f>COUNTIFS('Input - target event report'!B:B,B538,'Input - target event report'!D:D, "Private Investment")</f>
        <v>1</v>
      </c>
      <c r="J538">
        <f>INDEX('Input - companies list'!$1:$10000,MATCH(B538,'Input - companies list'!B:B,0),MATCH("Flow",'Input - companies list'!$1:$1,0 ))</f>
        <v>2.1051988057824E-3</v>
      </c>
      <c r="K538">
        <f>INDEX('Input - companies list'!$1:$10000,MATCH(B538,'Input - companies list'!B:B,0),MATCH("Inter-Cluster Connectivity",'Input - companies list'!$1:$1,0 ))</f>
        <v>0</v>
      </c>
      <c r="L538" s="11">
        <f t="shared" si="65"/>
        <v>0.93400000000000005</v>
      </c>
      <c r="M538" s="11">
        <f t="shared" si="66"/>
        <v>0</v>
      </c>
      <c r="N538" s="11">
        <f t="shared" ca="1" si="67"/>
        <v>0.71199999999999997</v>
      </c>
      <c r="O538" s="11">
        <f t="shared" si="68"/>
        <v>0.84499999999999997</v>
      </c>
      <c r="P538" s="11">
        <f t="shared" si="69"/>
        <v>0.18600000000000005</v>
      </c>
      <c r="Q538" s="11">
        <f t="shared" si="70"/>
        <v>0</v>
      </c>
      <c r="R538" s="11">
        <f t="shared" ca="1" si="71"/>
        <v>0.57014999999999993</v>
      </c>
    </row>
    <row r="539" spans="1:18" x14ac:dyDescent="0.2">
      <c r="A539" s="14">
        <f t="shared" ca="1" si="64"/>
        <v>47</v>
      </c>
      <c r="B539" t="s">
        <v>383</v>
      </c>
      <c r="C539" t="str">
        <f>VLOOKUP(B539,'Input - companies list'!B:L,2,FALSE)</f>
        <v>Asher Resources Corporation</v>
      </c>
      <c r="D539" t="str">
        <f>VLOOKUP(B539,'Input - companies list'!B:L,11,FALSE)</f>
        <v>Advanced Materials &amp; Coatings</v>
      </c>
      <c r="E539" t="str">
        <f>VLOOKUP(B539,'Input - companies list'!B:E,4,FALSE)</f>
        <v>As of June 6, 2016, Asher Resources Corporation was acquired by Drone Delivery Canada Inc., in a reverse merger transaction. Asher Resources Corporation engages in the exploration and development of mineral resources in North America. The company was incorporated in 2011 and is headquartered in Toronto, Canada.</v>
      </c>
      <c r="F539" s="1">
        <f>SUMIFS('Input - target event report'!H:H,'Input - target event report'!B:B,B539,'Input - target event report'!D:D, "Private Investment")</f>
        <v>0</v>
      </c>
      <c r="G539" s="6">
        <f>IF(I539&lt;2, "N/A", (_xlfn.MAXIFS('Input - target event report'!E:E,'Input - target event report'!B:B,B:B,'Input - target event report'!D:D,"Private Investment")-_xlfn.MINIFS('Input - target event report'!E:E,'Input - target event report'!B:B,B:B,'Input - target event report'!D:D,"Private Investment"))/(I539-1))</f>
        <v>301.75</v>
      </c>
      <c r="H539" s="5">
        <f ca="1">IF(_xlfn.MAXIFS('Input - target event report'!E:E,'Input - target event report'!B:B,B:B,'Input - target event report'!D:D,"Private Investment") = 0, "N/A", TODAY() - _xlfn.MAXIFS('Input - target event report'!E:E,'Input - target event report'!B:B,B:B,'Input - target event report'!D:D,"Private Investment"))</f>
        <v>568</v>
      </c>
      <c r="I539" s="6">
        <f>COUNTIFS('Input - target event report'!B:B,B539,'Input - target event report'!D:D, "Private Investment")</f>
        <v>5</v>
      </c>
      <c r="J539">
        <f>INDEX('Input - companies list'!$1:$10000,MATCH(B539,'Input - companies list'!B:B,0),MATCH("Flow",'Input - companies list'!$1:$1,0 ))</f>
        <v>3.7966279493489499E-4</v>
      </c>
      <c r="K539">
        <f>INDEX('Input - companies list'!$1:$10000,MATCH(B539,'Input - companies list'!B:B,0),MATCH("Inter-Cluster Connectivity",'Input - companies list'!$1:$1,0 ))</f>
        <v>0.5</v>
      </c>
      <c r="L539" s="11">
        <f t="shared" si="65"/>
        <v>0</v>
      </c>
      <c r="M539" s="11">
        <f t="shared" si="66"/>
        <v>0.42200000000000004</v>
      </c>
      <c r="N539" s="11">
        <f t="shared" ca="1" si="67"/>
        <v>0.53400000000000003</v>
      </c>
      <c r="O539" s="11">
        <f t="shared" si="68"/>
        <v>0.98199999999999998</v>
      </c>
      <c r="P539" s="11">
        <f t="shared" si="69"/>
        <v>0.95799999999999996</v>
      </c>
      <c r="Q539" s="11">
        <f t="shared" si="70"/>
        <v>0.92200000000000004</v>
      </c>
      <c r="R539" s="11">
        <f t="shared" ca="1" si="71"/>
        <v>0.57689999999999997</v>
      </c>
    </row>
    <row r="540" spans="1:18" x14ac:dyDescent="0.2">
      <c r="A540" s="14">
        <f t="shared" ca="1" si="64"/>
        <v>46</v>
      </c>
      <c r="B540" t="s">
        <v>438</v>
      </c>
      <c r="C540" t="str">
        <f>VLOOKUP(B540,'Input - companies list'!B:L,2,FALSE)</f>
        <v>Locanix</v>
      </c>
      <c r="D540" t="str">
        <f>VLOOKUP(B540,'Input - companies list'!B:L,11,FALSE)</f>
        <v>Cloud, IoT, Predictive Analytics</v>
      </c>
      <c r="E540" t="str">
        <f>VLOOKUP(B540,'Input - companies list'!B:E,4,FALSE)</f>
        <v>Locanix develops and builds SaaS based vehicle tracking and fleet management solutions using GPS location information. Its solutions include Track-N-Trace, a plug-and-play GPS tracking solution that helps manage fleet with various features, including real-time tracking, animated vehicle trails, history tracking, trip and idle reports, over-speeding and fuel wastage alerts, tablets and smartphone support, and other features; Smart-Fleet, a suite of advanced GPS tracking solutions to help optimize fleet; and fuel and temperature monitoring solutions. The company was founded in 2012 and is based in Ahmedabad, India.</v>
      </c>
      <c r="F540" s="1">
        <f>SUMIFS('Input - target event report'!H:H,'Input - target event report'!B:B,B540,'Input - target event report'!D:D, "Private Investment")</f>
        <v>294551</v>
      </c>
      <c r="G540" s="6" t="str">
        <f>IF(I540&lt;2, "N/A", (_xlfn.MAXIFS('Input - target event report'!E:E,'Input - target event report'!B:B,B:B,'Input - target event report'!D:D,"Private Investment")-_xlfn.MINIFS('Input - target event report'!E:E,'Input - target event report'!B:B,B:B,'Input - target event report'!D:D,"Private Investment"))/(I540-1))</f>
        <v>N/A</v>
      </c>
      <c r="H540" s="5">
        <f ca="1">IF(_xlfn.MAXIFS('Input - target event report'!E:E,'Input - target event report'!B:B,B:B,'Input - target event report'!D:D,"Private Investment") = 0, "N/A", TODAY() - _xlfn.MAXIFS('Input - target event report'!E:E,'Input - target event report'!B:B,B:B,'Input - target event report'!D:D,"Private Investment"))</f>
        <v>490</v>
      </c>
      <c r="I540" s="6">
        <f>COUNTIFS('Input - target event report'!B:B,B540,'Input - target event report'!D:D, "Private Investment")</f>
        <v>1</v>
      </c>
      <c r="J540">
        <f>INDEX('Input - companies list'!$1:$10000,MATCH(B540,'Input - companies list'!B:B,0),MATCH("Flow",'Input - companies list'!$1:$1,0 ))</f>
        <v>1.27112015955064E-3</v>
      </c>
      <c r="K540">
        <f>INDEX('Input - companies list'!$1:$10000,MATCH(B540,'Input - companies list'!B:B,0),MATCH("Inter-Cluster Connectivity",'Input - companies list'!$1:$1,0 ))</f>
        <v>0</v>
      </c>
      <c r="L540" s="11">
        <f t="shared" si="65"/>
        <v>0.91500000000000004</v>
      </c>
      <c r="M540" s="11">
        <f t="shared" si="66"/>
        <v>0</v>
      </c>
      <c r="N540" s="11">
        <f t="shared" ca="1" si="67"/>
        <v>0.64500000000000002</v>
      </c>
      <c r="O540" s="11">
        <f t="shared" si="68"/>
        <v>0.84499999999999997</v>
      </c>
      <c r="P540" s="11">
        <f t="shared" si="69"/>
        <v>0.59799999999999998</v>
      </c>
      <c r="Q540" s="11">
        <f t="shared" si="70"/>
        <v>0</v>
      </c>
      <c r="R540" s="11">
        <f t="shared" ca="1" si="71"/>
        <v>0.59655000000000002</v>
      </c>
    </row>
    <row r="541" spans="1:18" x14ac:dyDescent="0.2">
      <c r="A541" s="14">
        <f t="shared" ca="1" si="64"/>
        <v>45</v>
      </c>
      <c r="B541" t="s">
        <v>322</v>
      </c>
      <c r="C541" t="str">
        <f>VLOOKUP(B541,'Input - companies list'!B:L,2,FALSE)</f>
        <v>Beijing Forever Technology Co., Ltd.</v>
      </c>
      <c r="D541" t="str">
        <f>VLOOKUP(B541,'Input - companies list'!B:L,11,FALSE)</f>
        <v>Cloud, IoT, Predictive Analytics</v>
      </c>
      <c r="E541" t="str">
        <f>VLOOKUP(B541,'Input - companies list'!B:E,4,FALSE)</f>
        <v>Beijing Forever Technology Co., Ltd. provides integrated IT solutions for smart power grids in China. The company engages in the development of software systems and services for the smart power grid whole lifecycle. Its software products and services comprise power grid planning and design software, management software for power grid construction, power grid operation management software, power grid maintenance management software, electric power retail and marketing software, technical service of data acquisition and processing, etc. In addition, the company offers data acquisition and processing services for the software and power grid systems, including acquisition and processing of power grid facility space and attribute information, geological remote sensing data acquisition and analysis, hydrometeorology data acquisition and processing, power transmission and transformation design data processing, 3D scene making, vector and image map processing, etc. The company serves power grid planning and design organizations, engineering organizations, electric power companies, etc., as well as provides design and management software for various business sections. It operates in approximately 30 provinces, municipalities, and autonomous regions; and parts of African markets. Beijing Forever Technology Co., Ltd. was founded in 2000 and is based in Beijing, China.</v>
      </c>
      <c r="F541" s="1">
        <f>SUMIFS('Input - target event report'!H:H,'Input - target event report'!B:B,B541,'Input - target event report'!D:D, "Private Investment")</f>
        <v>0</v>
      </c>
      <c r="G541" s="6">
        <f>IF(I541&lt;2, "N/A", (_xlfn.MAXIFS('Input - target event report'!E:E,'Input - target event report'!B:B,B:B,'Input - target event report'!D:D,"Private Investment")-_xlfn.MINIFS('Input - target event report'!E:E,'Input - target event report'!B:B,B:B,'Input - target event report'!D:D,"Private Investment"))/(I541-1))</f>
        <v>232</v>
      </c>
      <c r="H541" s="5">
        <f ca="1">IF(_xlfn.MAXIFS('Input - target event report'!E:E,'Input - target event report'!B:B,B:B,'Input - target event report'!D:D,"Private Investment") = 0, "N/A", TODAY() - _xlfn.MAXIFS('Input - target event report'!E:E,'Input - target event report'!B:B,B:B,'Input - target event report'!D:D,"Private Investment"))</f>
        <v>426</v>
      </c>
      <c r="I541" s="6">
        <f>COUNTIFS('Input - target event report'!B:B,B541,'Input - target event report'!D:D, "Private Investment")</f>
        <v>2</v>
      </c>
      <c r="J541">
        <f>INDEX('Input - companies list'!$1:$10000,MATCH(B541,'Input - companies list'!B:B,0),MATCH("Flow",'Input - companies list'!$1:$1,0 ))</f>
        <v>1.25577354761663E-3</v>
      </c>
      <c r="K541">
        <f>INDEX('Input - companies list'!$1:$10000,MATCH(B541,'Input - companies list'!B:B,0),MATCH("Inter-Cluster Connectivity",'Input - companies list'!$1:$1,0 ))</f>
        <v>0.66666666666666596</v>
      </c>
      <c r="L541" s="11">
        <f t="shared" si="65"/>
        <v>0</v>
      </c>
      <c r="M541" s="11">
        <f t="shared" si="66"/>
        <v>0.63200000000000001</v>
      </c>
      <c r="N541" s="11">
        <f t="shared" ca="1" si="67"/>
        <v>0.73399999999999999</v>
      </c>
      <c r="O541" s="11">
        <f t="shared" si="68"/>
        <v>0.93400000000000005</v>
      </c>
      <c r="P541" s="11">
        <f t="shared" si="69"/>
        <v>0.61599999999999999</v>
      </c>
      <c r="Q541" s="11">
        <f t="shared" si="70"/>
        <v>0.99099999999999999</v>
      </c>
      <c r="R541" s="11">
        <f t="shared" ca="1" si="71"/>
        <v>0.59909999999999997</v>
      </c>
    </row>
    <row r="542" spans="1:18" x14ac:dyDescent="0.2">
      <c r="A542" s="14">
        <f t="shared" ca="1" si="64"/>
        <v>44</v>
      </c>
      <c r="B542" t="s">
        <v>811</v>
      </c>
      <c r="C542" t="str">
        <f>VLOOKUP(B542,'Input - companies list'!B:L,2,FALSE)</f>
        <v>DN2K, LLC</v>
      </c>
      <c r="D542" t="str">
        <f>VLOOKUP(B542,'Input - companies list'!B:L,11,FALSE)</f>
        <v>Smart Grid, Fiber Networks</v>
      </c>
      <c r="E542" t="str">
        <f>VLOOKUP(B542,'Input - companies list'!B:E,4,FALSE)</f>
        <v>DN2K, LLC develops machine-to-machine remote monitoring and management systems that allow customers to monitor the real-time performance and operations of remote assets. The company offers DWorks, a software-as-a-service platform that aggregates various sources of business data into a single graphically-rich visualization that is securely displayed on a computer, tablet, or smartphone. Its DWorks Solution Suite for agriculture applications aggregates field data from machine telematics, irrigation systems, and grain management systems in remote locations; and DWorks Solution Suite for oil and gas applications aggregates drilling and downstream systems, sensors, GPS, RFID, and probes from remote locations. The companyÂ’s technology solutions include remote operations management, maintenance management, video management, and integrated communications. It serves agriculture/precision agriculture, healthcare, energy, manufacturing, mining, oil and gas, transportation, telecommunications, security, smart grid, and government industries/companies; and enterprises, public works and municipalities, data centers, utilities, and industrial sectors worldwide. The company was incorporated in 2011 and is based in Greenwood Village, Colorado.</v>
      </c>
      <c r="F542" s="1">
        <f>SUMIFS('Input - target event report'!H:H,'Input - target event report'!B:B,B542,'Input - target event report'!D:D, "Private Investment")</f>
        <v>16268581</v>
      </c>
      <c r="G542" s="6">
        <f>IF(I542&lt;2, "N/A", (_xlfn.MAXIFS('Input - target event report'!E:E,'Input - target event report'!B:B,B:B,'Input - target event report'!D:D,"Private Investment")-_xlfn.MINIFS('Input - target event report'!E:E,'Input - target event report'!B:B,B:B,'Input - target event report'!D:D,"Private Investment"))/(I542-1))</f>
        <v>866</v>
      </c>
      <c r="H542" s="5">
        <f ca="1">IF(_xlfn.MAXIFS('Input - target event report'!E:E,'Input - target event report'!B:B,B:B,'Input - target event report'!D:D,"Private Investment") = 0, "N/A", TODAY() - _xlfn.MAXIFS('Input - target event report'!E:E,'Input - target event report'!B:B,B:B,'Input - target event report'!D:D,"Private Investment"))</f>
        <v>755</v>
      </c>
      <c r="I542" s="6">
        <f>COUNTIFS('Input - target event report'!B:B,B542,'Input - target event report'!D:D, "Private Investment")</f>
        <v>2</v>
      </c>
      <c r="J542">
        <f>INDEX('Input - companies list'!$1:$10000,MATCH(B542,'Input - companies list'!B:B,0),MATCH("Flow",'Input - companies list'!$1:$1,0 ))</f>
        <v>3.03141630682508E-3</v>
      </c>
      <c r="K542">
        <f>INDEX('Input - companies list'!$1:$10000,MATCH(B542,'Input - companies list'!B:B,0),MATCH("Inter-Cluster Connectivity",'Input - companies list'!$1:$1,0 ))</f>
        <v>7.6923076923076802E-2</v>
      </c>
      <c r="L542" s="11">
        <f t="shared" si="65"/>
        <v>0.97699999999999998</v>
      </c>
      <c r="M542" s="11">
        <f t="shared" si="66"/>
        <v>2.7000000000000024E-2</v>
      </c>
      <c r="N542" s="11">
        <f t="shared" ca="1" si="67"/>
        <v>0.38900000000000001</v>
      </c>
      <c r="O542" s="11">
        <f t="shared" si="68"/>
        <v>0.93400000000000005</v>
      </c>
      <c r="P542" s="11">
        <f t="shared" si="69"/>
        <v>4.3000000000000038E-2</v>
      </c>
      <c r="Q542" s="11">
        <f t="shared" si="70"/>
        <v>0.627</v>
      </c>
      <c r="R542" s="11">
        <f t="shared" ca="1" si="71"/>
        <v>0.60714999999999997</v>
      </c>
    </row>
    <row r="543" spans="1:18" x14ac:dyDescent="0.2">
      <c r="A543" s="14">
        <f t="shared" ca="1" si="64"/>
        <v>43</v>
      </c>
      <c r="B543" t="s">
        <v>821</v>
      </c>
      <c r="C543" t="str">
        <f>VLOOKUP(B543,'Input - companies list'!B:L,2,FALSE)</f>
        <v>Drillinginfo, Inc.</v>
      </c>
      <c r="D543" t="str">
        <f>VLOOKUP(B543,'Input - companies list'!B:L,11,FALSE)</f>
        <v>Mining Ops &amp; Analytics</v>
      </c>
      <c r="E543" t="str">
        <f>VLOOKUP(B543,'Input - companies list'!B:E,4,FALSE)</f>
        <v>Drillinginfo, Inc. develops and delivers solutions for the oil and gas industry. It offers solutions that allow upstream exploration and production (E&amp;P) customers for making decisions. The company offers DI Analytics, a solution that delivers energy data and analytics, such as oil and gas lease and permit trends, benchmarking operator productivity, evaluating reservoir quality, and others; DI Basic that delivers production data, reports, alerts, and analytics tools for the research and analysis of leasing information, mineral interests, revenue information, and rig counts; and DI Courthouse, a digital database that provides access to digital property records and real estate documents for various counties. It also offers DI Engineering that provides completion fracturing data, estimated ultimate recoveries, and data management and analysis tools; DI Plus, an oil and gas decision platform; DI Transform, a geology, geophysical, and engineering platform that helps understand the subsurface through integrated geoscientific data; and DI Rig Analytics that tracks rig fleet, primarily through GPS units placed on the rigs, as well as DI GeoData Services, a solution that streams and provides GIS map layers and datasets. In addition, the company offers DI International, which includes DI Scout, a weekly activity report, and investment and asset monitoring tool; DI Opportunities, a solution that provides access to various major investment opportunities, farm-ins, and bid rounds; an asset tracker solution; DI Fiscal Regime, a database describing the fiscal and contractual terms under which a company is able to conduct E&amp;P operations in a particular company; and DI International E&amp;P Layers provides exploration and production insights in specific regions. Further, it provides E&amp;P technology and management consultancy services. Drillinginfo, Inc. was founded in 1999 and is based in Austin, Texas.</v>
      </c>
      <c r="F543" s="1">
        <f>SUMIFS('Input - target event report'!H:H,'Input - target event report'!B:B,B543,'Input - target event report'!D:D, "Private Investment")</f>
        <v>31382000</v>
      </c>
      <c r="G543" s="6">
        <f>IF(I543&lt;2, "N/A", (_xlfn.MAXIFS('Input - target event report'!E:E,'Input - target event report'!B:B,B:B,'Input - target event report'!D:D,"Private Investment")-_xlfn.MINIFS('Input - target event report'!E:E,'Input - target event report'!B:B,B:B,'Input - target event report'!D:D,"Private Investment"))/(I543-1))</f>
        <v>300.5</v>
      </c>
      <c r="H543" s="5">
        <f ca="1">IF(_xlfn.MAXIFS('Input - target event report'!E:E,'Input - target event report'!B:B,B:B,'Input - target event report'!D:D,"Private Investment") = 0, "N/A", TODAY() - _xlfn.MAXIFS('Input - target event report'!E:E,'Input - target event report'!B:B,B:B,'Input - target event report'!D:D,"Private Investment"))</f>
        <v>995</v>
      </c>
      <c r="I543" s="6">
        <f>COUNTIFS('Input - target event report'!B:B,B543,'Input - target event report'!D:D, "Private Investment")</f>
        <v>3</v>
      </c>
      <c r="J543">
        <f>INDEX('Input - companies list'!$1:$10000,MATCH(B543,'Input - companies list'!B:B,0),MATCH("Flow",'Input - companies list'!$1:$1,0 ))</f>
        <v>2.1785601574228698E-3</v>
      </c>
      <c r="K543">
        <f>INDEX('Input - companies list'!$1:$10000,MATCH(B543,'Input - companies list'!B:B,0),MATCH("Inter-Cluster Connectivity",'Input - companies list'!$1:$1,0 ))</f>
        <v>0</v>
      </c>
      <c r="L543" s="11">
        <f t="shared" si="65"/>
        <v>0.98699999999999999</v>
      </c>
      <c r="M543" s="11">
        <f t="shared" si="66"/>
        <v>0.44799999999999995</v>
      </c>
      <c r="N543" s="11">
        <f t="shared" ca="1" si="67"/>
        <v>0.25600000000000001</v>
      </c>
      <c r="O543" s="11">
        <f t="shared" si="68"/>
        <v>0.96199999999999997</v>
      </c>
      <c r="P543" s="11">
        <f t="shared" si="69"/>
        <v>0.17100000000000004</v>
      </c>
      <c r="Q543" s="11">
        <f t="shared" si="70"/>
        <v>0</v>
      </c>
      <c r="R543" s="11">
        <f t="shared" ca="1" si="71"/>
        <v>0.60994999999999999</v>
      </c>
    </row>
    <row r="544" spans="1:18" x14ac:dyDescent="0.2">
      <c r="A544" s="14">
        <f t="shared" ca="1" si="64"/>
        <v>42</v>
      </c>
      <c r="B544" t="s">
        <v>282</v>
      </c>
      <c r="C544" t="str">
        <f>VLOOKUP(B544,'Input - companies list'!B:L,2,FALSE)</f>
        <v>Marifil Mines Ltd.</v>
      </c>
      <c r="D544" t="str">
        <f>VLOOKUP(B544,'Input - companies list'!B:L,11,FALSE)</f>
        <v>Mining Ops &amp; Analytics</v>
      </c>
      <c r="E544" t="str">
        <f>VLOOKUP(B544,'Input - companies list'!B:E,4,FALSE)</f>
        <v>Marifil Mines Ltd. engages in acquiring, exploring, and evaluating mineral resource properties in Argentina. The company primarily explores for gold, silver, indium, copper, potash, nickel, cobalt, platinum, zinc, sulfur, limestone, and lead, as well as oil and gas. It has a portfolio of properties totaling approximately 450,000 hectares within 8 provinces of Argentina. The company was incorporated in 2003 and is headquartered in Vancouver, Canada.</v>
      </c>
      <c r="F544" s="1">
        <f>SUMIFS('Input - target event report'!H:H,'Input - target event report'!B:B,B544,'Input - target event report'!D:D, "Private Investment")</f>
        <v>0</v>
      </c>
      <c r="G544" s="6">
        <f>IF(I544&lt;2, "N/A", (_xlfn.MAXIFS('Input - target event report'!E:E,'Input - target event report'!B:B,B:B,'Input - target event report'!D:D,"Private Investment")-_xlfn.MINIFS('Input - target event report'!E:E,'Input - target event report'!B:B,B:B,'Input - target event report'!D:D,"Private Investment"))/(I544-1))</f>
        <v>167.33333333333334</v>
      </c>
      <c r="H544" s="5">
        <f ca="1">IF(_xlfn.MAXIFS('Input - target event report'!E:E,'Input - target event report'!B:B,B:B,'Input - target event report'!D:D,"Private Investment") = 0, "N/A", TODAY() - _xlfn.MAXIFS('Input - target event report'!E:E,'Input - target event report'!B:B,B:B,'Input - target event report'!D:D,"Private Investment"))</f>
        <v>217</v>
      </c>
      <c r="I544" s="6">
        <f>COUNTIFS('Input - target event report'!B:B,B544,'Input - target event report'!D:D, "Private Investment")</f>
        <v>10</v>
      </c>
      <c r="J544">
        <f>INDEX('Input - companies list'!$1:$10000,MATCH(B544,'Input - companies list'!B:B,0),MATCH("Flow",'Input - companies list'!$1:$1,0 ))</f>
        <v>1.61388456315506E-3</v>
      </c>
      <c r="K544">
        <f>INDEX('Input - companies list'!$1:$10000,MATCH(B544,'Input - companies list'!B:B,0),MATCH("Inter-Cluster Connectivity",'Input - companies list'!$1:$1,0 ))</f>
        <v>0.125</v>
      </c>
      <c r="L544" s="11">
        <f t="shared" si="65"/>
        <v>0</v>
      </c>
      <c r="M544" s="11">
        <f t="shared" si="66"/>
        <v>0.84299999999999997</v>
      </c>
      <c r="N544" s="11">
        <f t="shared" ca="1" si="67"/>
        <v>0.878</v>
      </c>
      <c r="O544" s="11">
        <f t="shared" si="68"/>
        <v>0.998</v>
      </c>
      <c r="P544" s="11">
        <f t="shared" si="69"/>
        <v>0.372</v>
      </c>
      <c r="Q544" s="11">
        <f t="shared" si="70"/>
        <v>0.66100000000000003</v>
      </c>
      <c r="R544" s="11">
        <f t="shared" ca="1" si="71"/>
        <v>0.61094999999999999</v>
      </c>
    </row>
    <row r="545" spans="1:18" x14ac:dyDescent="0.2">
      <c r="A545" s="14">
        <f t="shared" ca="1" si="64"/>
        <v>41</v>
      </c>
      <c r="B545" t="s">
        <v>909</v>
      </c>
      <c r="C545" t="str">
        <f>VLOOKUP(B545,'Input - companies list'!B:L,2,FALSE)</f>
        <v>TruTouch Technologies, Inc.</v>
      </c>
      <c r="D545" t="str">
        <f>VLOOKUP(B545,'Input - companies list'!B:L,11,FALSE)</f>
        <v>Mining Ops &amp; Analytics</v>
      </c>
      <c r="E545" t="str">
        <f>VLOOKUP(B545,'Input - companies list'!B:E,4,FALSE)</f>
        <v>TruTouch Technologies, Inc. develops, manufactures, and markets networked and noninvasive alcohol testing systems for worksite safety applications. It offers TruTouch, a networked biometric alcohol sensor that uses light through the skin to measure and quantify blood alcohol content while simultaneously verifying user identity with biometrics. The company offers products for energy, transportation, warehousing, and community sectors. TruTouch Technologies, Inc. was founded in 2005 and is based in Sudbury, Massachusetts with a research and development center in Riverside, California.</v>
      </c>
      <c r="F545" s="1">
        <f>SUMIFS('Input - target event report'!H:H,'Input - target event report'!B:B,B545,'Input - target event report'!D:D, "Private Investment")</f>
        <v>8100000</v>
      </c>
      <c r="G545" s="6">
        <f>IF(I545&lt;2, "N/A", (_xlfn.MAXIFS('Input - target event report'!E:E,'Input - target event report'!B:B,B:B,'Input - target event report'!D:D,"Private Investment")-_xlfn.MINIFS('Input - target event report'!E:E,'Input - target event report'!B:B,B:B,'Input - target event report'!D:D,"Private Investment"))/(I545-1))</f>
        <v>1308</v>
      </c>
      <c r="H545" s="5">
        <f ca="1">IF(_xlfn.MAXIFS('Input - target event report'!E:E,'Input - target event report'!B:B,B:B,'Input - target event report'!D:D,"Private Investment") = 0, "N/A", TODAY() - _xlfn.MAXIFS('Input - target event report'!E:E,'Input - target event report'!B:B,B:B,'Input - target event report'!D:D,"Private Investment"))</f>
        <v>162</v>
      </c>
      <c r="I545" s="6">
        <f>COUNTIFS('Input - target event report'!B:B,B545,'Input - target event report'!D:D, "Private Investment")</f>
        <v>2</v>
      </c>
      <c r="J545">
        <f>INDEX('Input - companies list'!$1:$10000,MATCH(B545,'Input - companies list'!B:B,0),MATCH("Flow",'Input - companies list'!$1:$1,0 ))</f>
        <v>3.3705146841403601E-3</v>
      </c>
      <c r="K545">
        <f>INDEX('Input - companies list'!$1:$10000,MATCH(B545,'Input - companies list'!B:B,0),MATCH("Inter-Cluster Connectivity",'Input - companies list'!$1:$1,0 ))</f>
        <v>0</v>
      </c>
      <c r="L545" s="11">
        <f t="shared" si="65"/>
        <v>0.96699999999999997</v>
      </c>
      <c r="M545" s="11">
        <f t="shared" si="66"/>
        <v>0</v>
      </c>
      <c r="N545" s="11">
        <f t="shared" ca="1" si="67"/>
        <v>0.92300000000000004</v>
      </c>
      <c r="O545" s="11">
        <f t="shared" si="68"/>
        <v>0.93400000000000005</v>
      </c>
      <c r="P545" s="11">
        <f t="shared" si="69"/>
        <v>1.3000000000000012E-2</v>
      </c>
      <c r="Q545" s="11">
        <f t="shared" si="70"/>
        <v>0</v>
      </c>
      <c r="R545" s="11">
        <f t="shared" ca="1" si="71"/>
        <v>0.61499999999999999</v>
      </c>
    </row>
    <row r="546" spans="1:18" x14ac:dyDescent="0.2">
      <c r="A546" s="14">
        <f t="shared" ca="1" si="64"/>
        <v>40</v>
      </c>
      <c r="B546" t="s">
        <v>785</v>
      </c>
      <c r="C546" t="str">
        <f>VLOOKUP(B546,'Input - companies list'!B:L,2,FALSE)</f>
        <v>Top Flight Technologies, Inc.</v>
      </c>
      <c r="D546" t="str">
        <f>VLOOKUP(B546,'Input - companies list'!B:L,11,FALSE)</f>
        <v>Autonomous Vehicles, Artificial Intelligence</v>
      </c>
      <c r="E546" t="str">
        <f>VLOOKUP(B546,'Input - companies list'!B:E,4,FALSE)</f>
        <v>Top Flight Technologies, Inc. provides commercial solutions of unmanned aircraft vehicles (UAVs) using advanced technologies driving automation and safety. It offers The Airborg H6 1500, a 1500mm enhanced endurance extended payload hex rotor UAV; application specific solutions for aerial imaging, mapping, inspection, object tracking, remote sensing, and security applications; and consulting, training, data collection, and analysis services. The company serves advertising/sports, agricultural, construction, emergency response, environmental, energy, facilities management, humanitarian aid and disaster relief, oil/gas/mining, research, real estate, security, situational awareness, transportation, and wildlife preservation markets. It has strategic technology and service partnerships with MIT Lincoln Laboratory, MIT, Draper Laboratory, HeliDirect, True Dynamic, Beeworks, Georgia Tech Flight Mechanics and Controls, VIA Science, and Adaptive Flight. The company was incorporated in 2014 and is headquartered in Malden, Massachusetts.</v>
      </c>
      <c r="F546" s="1">
        <f>SUMIFS('Input - target event report'!H:H,'Input - target event report'!B:B,B546,'Input - target event report'!D:D, "Private Investment")</f>
        <v>1750000</v>
      </c>
      <c r="G546" s="6" t="str">
        <f>IF(I546&lt;2, "N/A", (_xlfn.MAXIFS('Input - target event report'!E:E,'Input - target event report'!B:B,B:B,'Input - target event report'!D:D,"Private Investment")-_xlfn.MINIFS('Input - target event report'!E:E,'Input - target event report'!B:B,B:B,'Input - target event report'!D:D,"Private Investment"))/(I546-1))</f>
        <v>N/A</v>
      </c>
      <c r="H546" s="5">
        <f ca="1">IF(_xlfn.MAXIFS('Input - target event report'!E:E,'Input - target event report'!B:B,B:B,'Input - target event report'!D:D,"Private Investment") = 0, "N/A", TODAY() - _xlfn.MAXIFS('Input - target event report'!E:E,'Input - target event report'!B:B,B:B,'Input - target event report'!D:D,"Private Investment"))</f>
        <v>704</v>
      </c>
      <c r="I546" s="6">
        <f>COUNTIFS('Input - target event report'!B:B,B546,'Input - target event report'!D:D, "Private Investment")</f>
        <v>1</v>
      </c>
      <c r="J546">
        <f>INDEX('Input - companies list'!$1:$10000,MATCH(B546,'Input - companies list'!B:B,0),MATCH("Flow",'Input - companies list'!$1:$1,0 ))</f>
        <v>1.5027770876762899E-3</v>
      </c>
      <c r="K546">
        <f>INDEX('Input - companies list'!$1:$10000,MATCH(B546,'Input - companies list'!B:B,0),MATCH("Inter-Cluster Connectivity",'Input - companies list'!$1:$1,0 ))</f>
        <v>0.14285714285714199</v>
      </c>
      <c r="L546" s="11">
        <f t="shared" si="65"/>
        <v>0.94599999999999995</v>
      </c>
      <c r="M546" s="11">
        <f t="shared" si="66"/>
        <v>0</v>
      </c>
      <c r="N546" s="11">
        <f t="shared" ca="1" si="67"/>
        <v>0.41200000000000003</v>
      </c>
      <c r="O546" s="11">
        <f t="shared" si="68"/>
        <v>0.84499999999999997</v>
      </c>
      <c r="P546" s="11">
        <f t="shared" si="69"/>
        <v>0.43700000000000006</v>
      </c>
      <c r="Q546" s="11">
        <f t="shared" si="70"/>
        <v>0.68200000000000005</v>
      </c>
      <c r="R546" s="11">
        <f t="shared" ca="1" si="71"/>
        <v>0.62144999999999995</v>
      </c>
    </row>
    <row r="547" spans="1:18" x14ac:dyDescent="0.2">
      <c r="A547" s="14">
        <f t="shared" ca="1" si="64"/>
        <v>39</v>
      </c>
      <c r="B547" t="s">
        <v>272</v>
      </c>
      <c r="C547" t="str">
        <f>VLOOKUP(B547,'Input - companies list'!B:L,2,FALSE)</f>
        <v>PyroGenesis Canada Inc.</v>
      </c>
      <c r="D547" t="str">
        <f>VLOOKUP(B547,'Input - companies list'!B:L,11,FALSE)</f>
        <v>Mining Ops &amp; Analytics</v>
      </c>
      <c r="E547" t="str">
        <f>VLOOKUP(B547,'Input - companies list'!B:E,4,FALSE)</f>
        <v>PyroGenesis Canada Inc. designs, develops, manufactures, and commercializes advanced plasma processes and systems in Canada and internationally. It offers Plasma Atomization Process, an enabling technology for 3D Printing, as well as other additive manufacturing and powder metallurgy applications; DROSRITE, a sustainable process for enhancing metal recovery from dross targeting primarily aluminum and zinc industries; process/product development services, such as process and equipment design, equipment and infrastructure for lab and pilot work, analytical services, and thermodynamic process simulation and modeling services; and custom reactors and furnaces for use in advanced materials, metallurgical, environmental, and chemical fields. The company also provides plasma torches, including APT for waste treatment, gas heating, research and development, and advanced materials production applications; Minigun, which offers a solution for thermal treatment of metals, for nanotechnology, and for small-scale high-tech material fabrication; reverse polarity torches for use in the production of high purity materials and nanomaterials, research and development, waste treatment, and thermal spray coatings; and SPT plasma torches for use in the destruction of refrigerants and other substances. In addition, it offers plasma waste processes, such as Plasma Arc Gasification and Vitrification system; Plasma Arc Waste Destruction System for Land; Plasma Arc Waste Destruction System; PRRS, a plasma waste-to-energy solution; SPARC, a process for the destruction of ozone depleting substances and other environmentally noxious chemicals; and Tactical Plasma Arc Chemical Warfare Agents Destruction System, which is designed to destroy a range of chemical warfare agents, as well as their precursors reagents in the field. The company serves defense, metallurgical, mining, additive manufacturing, oil and gas, and environmental industries. PyroGenesis Canada Inc. is based in MontrÃ©al, Canada.</v>
      </c>
      <c r="F547" s="1">
        <f>SUMIFS('Input - target event report'!H:H,'Input - target event report'!B:B,B547,'Input - target event report'!D:D, "Private Investment")</f>
        <v>0</v>
      </c>
      <c r="G547" s="6">
        <f>IF(I547&lt;2, "N/A", (_xlfn.MAXIFS('Input - target event report'!E:E,'Input - target event report'!B:B,B:B,'Input - target event report'!D:D,"Private Investment")-_xlfn.MINIFS('Input - target event report'!E:E,'Input - target event report'!B:B,B:B,'Input - target event report'!D:D,"Private Investment"))/(I547-1))</f>
        <v>173.33333333333334</v>
      </c>
      <c r="H547" s="5">
        <f ca="1">IF(_xlfn.MAXIFS('Input - target event report'!E:E,'Input - target event report'!B:B,B:B,'Input - target event report'!D:D,"Private Investment") = 0, "N/A", TODAY() - _xlfn.MAXIFS('Input - target event report'!E:E,'Input - target event report'!B:B,B:B,'Input - target event report'!D:D,"Private Investment"))</f>
        <v>368</v>
      </c>
      <c r="I547" s="6">
        <f>COUNTIFS('Input - target event report'!B:B,B547,'Input - target event report'!D:D, "Private Investment")</f>
        <v>7</v>
      </c>
      <c r="J547">
        <f>INDEX('Input - companies list'!$1:$10000,MATCH(B547,'Input - companies list'!B:B,0),MATCH("Flow",'Input - companies list'!$1:$1,0 ))</f>
        <v>1.19455726065967E-3</v>
      </c>
      <c r="K547">
        <f>INDEX('Input - companies list'!$1:$10000,MATCH(B547,'Input - companies list'!B:B,0),MATCH("Inter-Cluster Connectivity",'Input - companies list'!$1:$1,0 ))</f>
        <v>0.16666666666666599</v>
      </c>
      <c r="L547" s="11">
        <f t="shared" si="65"/>
        <v>0</v>
      </c>
      <c r="M547" s="11">
        <f t="shared" si="66"/>
        <v>0.79</v>
      </c>
      <c r="N547" s="11">
        <f t="shared" ca="1" si="67"/>
        <v>0.75600000000000001</v>
      </c>
      <c r="O547" s="11">
        <f t="shared" si="68"/>
        <v>0.99399999999999999</v>
      </c>
      <c r="P547" s="11">
        <f t="shared" si="69"/>
        <v>0.69500000000000006</v>
      </c>
      <c r="Q547" s="11">
        <f t="shared" si="70"/>
        <v>0.71799999999999997</v>
      </c>
      <c r="R547" s="11">
        <f t="shared" ca="1" si="71"/>
        <v>0.62170000000000003</v>
      </c>
    </row>
    <row r="548" spans="1:18" x14ac:dyDescent="0.2">
      <c r="A548" s="14">
        <f t="shared" ca="1" si="64"/>
        <v>38</v>
      </c>
      <c r="B548" t="s">
        <v>960</v>
      </c>
      <c r="C548" t="str">
        <f>VLOOKUP(B548,'Input - companies list'!B:L,2,FALSE)</f>
        <v>AirZaar Inc.</v>
      </c>
      <c r="D548" t="str">
        <f>VLOOKUP(B548,'Input - companies list'!B:L,11,FALSE)</f>
        <v>Cloud, IoT, Predictive Analytics</v>
      </c>
      <c r="E548" t="str">
        <f>VLOOKUP(B548,'Input - companies list'!B:E,4,FALSE)</f>
        <v>AirZaar Inc. develops a cloud-based Software-as-a-Service platform for drone operations management. It provides image-processing and visual intelligence for mining, construction, and infrastructure clients. The company was founded in 2016 and is based in Wildwood, Missouri with additional offices in India.</v>
      </c>
      <c r="F548" s="1">
        <f>SUMIFS('Input - target event report'!H:H,'Input - target event report'!B:B,B548,'Input - target event report'!D:D, "Private Investment")</f>
        <v>350000</v>
      </c>
      <c r="G548" s="6" t="str">
        <f>IF(I548&lt;2, "N/A", (_xlfn.MAXIFS('Input - target event report'!E:E,'Input - target event report'!B:B,B:B,'Input - target event report'!D:D,"Private Investment")-_xlfn.MINIFS('Input - target event report'!E:E,'Input - target event report'!B:B,B:B,'Input - target event report'!D:D,"Private Investment"))/(I548-1))</f>
        <v>N/A</v>
      </c>
      <c r="H548" s="5">
        <f ca="1">IF(_xlfn.MAXIFS('Input - target event report'!E:E,'Input - target event report'!B:B,B:B,'Input - target event report'!D:D,"Private Investment") = 0, "N/A", TODAY() - _xlfn.MAXIFS('Input - target event report'!E:E,'Input - target event report'!B:B,B:B,'Input - target event report'!D:D,"Private Investment"))</f>
        <v>258</v>
      </c>
      <c r="I548" s="6">
        <f>COUNTIFS('Input - target event report'!B:B,B548,'Input - target event report'!D:D, "Private Investment")</f>
        <v>1</v>
      </c>
      <c r="J548">
        <f>INDEX('Input - companies list'!$1:$10000,MATCH(B548,'Input - companies list'!B:B,0),MATCH("Flow",'Input - companies list'!$1:$1,0 ))</f>
        <v>1.28863203212354E-3</v>
      </c>
      <c r="K548">
        <f>INDEX('Input - companies list'!$1:$10000,MATCH(B548,'Input - companies list'!B:B,0),MATCH("Inter-Cluster Connectivity",'Input - companies list'!$1:$1,0 ))</f>
        <v>0</v>
      </c>
      <c r="L548" s="11">
        <f t="shared" si="65"/>
        <v>0.91700000000000004</v>
      </c>
      <c r="M548" s="11">
        <f t="shared" si="66"/>
        <v>0</v>
      </c>
      <c r="N548" s="11">
        <f t="shared" ca="1" si="67"/>
        <v>0.82299999999999995</v>
      </c>
      <c r="O548" s="11">
        <f t="shared" si="68"/>
        <v>0.84499999999999997</v>
      </c>
      <c r="P548" s="11">
        <f t="shared" si="69"/>
        <v>0.57800000000000007</v>
      </c>
      <c r="Q548" s="11">
        <f t="shared" si="70"/>
        <v>0</v>
      </c>
      <c r="R548" s="11">
        <f t="shared" ca="1" si="71"/>
        <v>0.62174999999999991</v>
      </c>
    </row>
    <row r="549" spans="1:18" x14ac:dyDescent="0.2">
      <c r="A549" s="14">
        <f t="shared" ca="1" si="64"/>
        <v>37</v>
      </c>
      <c r="B549" t="s">
        <v>642</v>
      </c>
      <c r="C549" t="str">
        <f>VLOOKUP(B549,'Input - companies list'!B:L,2,FALSE)</f>
        <v>Nauchno-Vnedrencheskiy Inzhenernyy Tsentr Radius ZAO</v>
      </c>
      <c r="D549" t="str">
        <f>VLOOKUP(B549,'Input - companies list'!B:L,11,FALSE)</f>
        <v>RFID, Cables, Asset Tracking</v>
      </c>
      <c r="E549" t="str">
        <f>VLOOKUP(B549,'Input - companies list'!B:E,4,FALSE)</f>
        <v>Nauchno-Vnedrencheskiy Inzhenernyy Tsentr Radius ZAO is based in Krasnoyarsk, Russia.</v>
      </c>
      <c r="F549" s="1">
        <f>SUMIFS('Input - target event report'!H:H,'Input - target event report'!B:B,B549,'Input - target event report'!D:D, "Private Investment")</f>
        <v>453900</v>
      </c>
      <c r="G549" s="6">
        <f>IF(I549&lt;2, "N/A", (_xlfn.MAXIFS('Input - target event report'!E:E,'Input - target event report'!B:B,B:B,'Input - target event report'!D:D,"Private Investment")-_xlfn.MINIFS('Input - target event report'!E:E,'Input - target event report'!B:B,B:B,'Input - target event report'!D:D,"Private Investment"))/(I549-1))</f>
        <v>293</v>
      </c>
      <c r="H549" s="5">
        <f ca="1">IF(_xlfn.MAXIFS('Input - target event report'!E:E,'Input - target event report'!B:B,B:B,'Input - target event report'!D:D,"Private Investment") = 0, "N/A", TODAY() - _xlfn.MAXIFS('Input - target event report'!E:E,'Input - target event report'!B:B,B:B,'Input - target event report'!D:D,"Private Investment"))</f>
        <v>827</v>
      </c>
      <c r="I549" s="6">
        <f>COUNTIFS('Input - target event report'!B:B,B549,'Input - target event report'!D:D, "Private Investment")</f>
        <v>2</v>
      </c>
      <c r="J549">
        <f>INDEX('Input - companies list'!$1:$10000,MATCH(B549,'Input - companies list'!B:B,0),MATCH("Flow",'Input - companies list'!$1:$1,0 ))</f>
        <v>1.79665440735884E-3</v>
      </c>
      <c r="K549">
        <f>INDEX('Input - companies list'!$1:$10000,MATCH(B549,'Input - companies list'!B:B,0),MATCH("Inter-Cluster Connectivity",'Input - companies list'!$1:$1,0 ))</f>
        <v>0</v>
      </c>
      <c r="L549" s="11">
        <f t="shared" si="65"/>
        <v>0.92600000000000005</v>
      </c>
      <c r="M549" s="11">
        <f t="shared" si="66"/>
        <v>0.5</v>
      </c>
      <c r="N549" s="11">
        <f t="shared" ca="1" si="67"/>
        <v>0.36699999999999999</v>
      </c>
      <c r="O549" s="11">
        <f t="shared" si="68"/>
        <v>0.93400000000000005</v>
      </c>
      <c r="P549" s="11">
        <f t="shared" si="69"/>
        <v>0.26900000000000002</v>
      </c>
      <c r="Q549" s="11">
        <f t="shared" si="70"/>
        <v>0</v>
      </c>
      <c r="R549" s="11">
        <f t="shared" ca="1" si="71"/>
        <v>0.62195</v>
      </c>
    </row>
    <row r="550" spans="1:18" x14ac:dyDescent="0.2">
      <c r="A550" s="14">
        <f t="shared" ca="1" si="64"/>
        <v>36</v>
      </c>
      <c r="B550" t="s">
        <v>769</v>
      </c>
      <c r="C550" t="str">
        <f>VLOOKUP(B550,'Input - companies list'!B:L,2,FALSE)</f>
        <v>MineralSoft LLC</v>
      </c>
      <c r="D550" t="str">
        <f>VLOOKUP(B550,'Input - companies list'!B:L,11,FALSE)</f>
        <v>Mining Ops &amp; Analytics</v>
      </c>
      <c r="E550" t="str">
        <f>VLOOKUP(B550,'Input - companies list'!B:E,4,FALSE)</f>
        <v>MineralSoft LLC provides automated revenue management solutions for mineral rights. The company offers MineralSoft platform that enables users to track their mineral rights and royalties on computer, phone, or tablet, as well as get a view of royalties, wells, leases, and tracts. Its platform includes document management, data entry and automation, audit, accounting and analytics, land, and valuation and income projection features. The company also offers consulting and advisory services that range from data cleanup and management to audit and document review to transaction support and assistance. MineralSoft LLC was incorporated in 2015 and is headquartered in Austin, Texas.</v>
      </c>
      <c r="F550" s="1">
        <f>SUMIFS('Input - target event report'!H:H,'Input - target event report'!B:B,B550,'Input - target event report'!D:D, "Private Investment")</f>
        <v>435000</v>
      </c>
      <c r="G550" s="6">
        <f>IF(I550&lt;2, "N/A", (_xlfn.MAXIFS('Input - target event report'!E:E,'Input - target event report'!B:B,B:B,'Input - target event report'!D:D,"Private Investment")-_xlfn.MINIFS('Input - target event report'!E:E,'Input - target event report'!B:B,B:B,'Input - target event report'!D:D,"Private Investment"))/(I550-1))</f>
        <v>271</v>
      </c>
      <c r="H550" s="5">
        <f ca="1">IF(_xlfn.MAXIFS('Input - target event report'!E:E,'Input - target event report'!B:B,B:B,'Input - target event report'!D:D,"Private Investment") = 0, "N/A", TODAY() - _xlfn.MAXIFS('Input - target event report'!E:E,'Input - target event report'!B:B,B:B,'Input - target event report'!D:D,"Private Investment"))</f>
        <v>639</v>
      </c>
      <c r="I550" s="6">
        <f>COUNTIFS('Input - target event report'!B:B,B550,'Input - target event report'!D:D, "Private Investment")</f>
        <v>2</v>
      </c>
      <c r="J550">
        <f>INDEX('Input - companies list'!$1:$10000,MATCH(B550,'Input - companies list'!B:B,0),MATCH("Flow",'Input - companies list'!$1:$1,0 ))</f>
        <v>3.0518615378134798E-3</v>
      </c>
      <c r="K550">
        <f>INDEX('Input - companies list'!$1:$10000,MATCH(B550,'Input - companies list'!B:B,0),MATCH("Inter-Cluster Connectivity",'Input - companies list'!$1:$1,0 ))</f>
        <v>0</v>
      </c>
      <c r="L550" s="11">
        <f t="shared" si="65"/>
        <v>0.92400000000000004</v>
      </c>
      <c r="M550" s="11">
        <f t="shared" si="66"/>
        <v>0.57899999999999996</v>
      </c>
      <c r="N550" s="11">
        <f t="shared" ca="1" si="67"/>
        <v>0.47799999999999998</v>
      </c>
      <c r="O550" s="11">
        <f t="shared" si="68"/>
        <v>0.93400000000000005</v>
      </c>
      <c r="P550" s="11">
        <f t="shared" si="69"/>
        <v>3.3000000000000029E-2</v>
      </c>
      <c r="Q550" s="11">
        <f t="shared" si="70"/>
        <v>0</v>
      </c>
      <c r="R550" s="11">
        <f t="shared" ca="1" si="71"/>
        <v>0.62634999999999996</v>
      </c>
    </row>
    <row r="551" spans="1:18" x14ac:dyDescent="0.2">
      <c r="A551" s="14">
        <f t="shared" ca="1" si="64"/>
        <v>35</v>
      </c>
      <c r="B551" t="s">
        <v>92</v>
      </c>
      <c r="C551" t="str">
        <f>VLOOKUP(B551,'Input - companies list'!B:L,2,FALSE)</f>
        <v>Elimco Soluciones Integrales S.A.</v>
      </c>
      <c r="D551" t="str">
        <f>VLOOKUP(B551,'Input - companies list'!B:L,11,FALSE)</f>
        <v>RFID, Cables, Asset Tracking</v>
      </c>
      <c r="E551" t="str">
        <f>VLOOKUP(B551,'Input - companies list'!B:E,4,FALSE)</f>
        <v>Elimco Soluciones Integrales S.A. operates in engineering, information technology, maintenance, and airport and industrial infrastructure development. The companyÂ’s activities include aeronautics, energy, airports, railway, industrial, security and defense, naval, and public sector. It offers engineering, maintenance, equipment repairing and overhaul process, integrated logistics support, FAL local support, and updating and transformation of platforms, as well as other installation, implementation, integration, and commissioning services; operates in conception, design, management, manufacturing, logistics, commissioning, training, maintenance, and after-sales service of automatic test systems; and manufactures electrical aeronautical systems, such as harnesses, control units, bays, and consoles. It also provides installations and assemblies, maintenance, renewable energy and energy efficiency solutions; and specializes in the design, development, and integration of mini and tactical unmanned aerial systems for agriculture, communications, defense and security, earth observation, emergency management, environment, forestry, infrastructure monitoring and inspection, and mining. It serves aeronautics, airports, energy, industrial, naval, public sector, railway, security, and defense industries worldwide. The company was founded in 1992 and is headquartered in La Rinconada, Spain with additional offices in Spain, Brazil, Chile, the United Kingdom, Mexico, and Columbia.</v>
      </c>
      <c r="F551" s="1">
        <f>SUMIFS('Input - target event report'!H:H,'Input - target event report'!B:B,B551,'Input - target event report'!D:D, "Private Investment")</f>
        <v>289721</v>
      </c>
      <c r="G551" s="6" t="str">
        <f>IF(I551&lt;2, "N/A", (_xlfn.MAXIFS('Input - target event report'!E:E,'Input - target event report'!B:B,B:B,'Input - target event report'!D:D,"Private Investment")-_xlfn.MINIFS('Input - target event report'!E:E,'Input - target event report'!B:B,B:B,'Input - target event report'!D:D,"Private Investment"))/(I551-1))</f>
        <v>N/A</v>
      </c>
      <c r="H551" s="5">
        <f ca="1">IF(_xlfn.MAXIFS('Input - target event report'!E:E,'Input - target event report'!B:B,B:B,'Input - target event report'!D:D,"Private Investment") = 0, "N/A", TODAY() - _xlfn.MAXIFS('Input - target event report'!E:E,'Input - target event report'!B:B,B:B,'Input - target event report'!D:D,"Private Investment"))</f>
        <v>1645</v>
      </c>
      <c r="I551" s="6">
        <f>COUNTIFS('Input - target event report'!B:B,B551,'Input - target event report'!D:D, "Private Investment")</f>
        <v>1</v>
      </c>
      <c r="J551">
        <f>INDEX('Input - companies list'!$1:$10000,MATCH(B551,'Input - companies list'!B:B,0),MATCH("Flow",'Input - companies list'!$1:$1,0 ))</f>
        <v>3.8538424581911198E-4</v>
      </c>
      <c r="K551">
        <f>INDEX('Input - companies list'!$1:$10000,MATCH(B551,'Input - companies list'!B:B,0),MATCH("Inter-Cluster Connectivity",'Input - companies list'!$1:$1,0 ))</f>
        <v>0.5</v>
      </c>
      <c r="L551" s="11">
        <f t="shared" si="65"/>
        <v>0.91400000000000003</v>
      </c>
      <c r="M551" s="11">
        <f t="shared" si="66"/>
        <v>0</v>
      </c>
      <c r="N551" s="11">
        <f t="shared" ca="1" si="67"/>
        <v>5.600000000000005E-2</v>
      </c>
      <c r="O551" s="11">
        <f t="shared" si="68"/>
        <v>0.84499999999999997</v>
      </c>
      <c r="P551" s="11">
        <f t="shared" si="69"/>
        <v>0.94199999999999995</v>
      </c>
      <c r="Q551" s="11">
        <f t="shared" si="70"/>
        <v>0.92200000000000004</v>
      </c>
      <c r="R551" s="11">
        <f t="shared" ca="1" si="71"/>
        <v>0.63455000000000017</v>
      </c>
    </row>
    <row r="552" spans="1:18" x14ac:dyDescent="0.2">
      <c r="A552" s="14">
        <f t="shared" ca="1" si="64"/>
        <v>34</v>
      </c>
      <c r="B552" t="s">
        <v>597</v>
      </c>
      <c r="C552" t="str">
        <f>VLOOKUP(B552,'Input - companies list'!B:L,2,FALSE)</f>
        <v>Tego, Inc.</v>
      </c>
      <c r="D552" t="str">
        <f>VLOOKUP(B552,'Input - companies list'!B:L,11,FALSE)</f>
        <v>RFID, Cables, Asset Tracking</v>
      </c>
      <c r="E552" t="str">
        <f>VLOOKUP(B552,'Input - companies list'!B:E,4,FALSE)</f>
        <v>Tego, Inc. develops radio frequency (RF) enabled smart asset solutions used in Internet of Things (IOT) applications. Its semiconductor chips, tags, and application software creates distributed interconnected smart assets that communicate wirelessly and without batteries. The companyÂ’s RF enabled smart asset solution allows companies to store, share, and utilize data on an industrial asset for business processes; smart asset platform specializes in memory, security, durability, and sensing functionalities; and application software enables the storage, transfer, and management of data and information on various assets. It provides RF enabled smart asset solution for flyable parts tagging program deployed in aerospace; TegoView, a radio frequency identification (RFID) reader application software in aviation manufacturing production lines and maintenance operations, specifically for flyable parts programs; RF enabled smart asset solution that is used by energy companies on critical pipes, valves, and meters to store real time operational data for maintenance, monitoring, critical event repair, and audit trail certification; and RF enabled smart asset solution that is used as part of an industrial Internet of Things (IIOT) application for nuclear, chemical, mining, and oil and gas companies. The company also offers RFID solution for medical device, pharmaceutical, and life-sciences supply chain, including gamma sterilization, eBeam sterilization, ethyl oxide sterilization, steam sterilization, and cold storage (-80C). It serves aviation, life-sciences, and process industries worldwide. The company was founded in 2005 and is based in Waltham, Massachusetts.</v>
      </c>
      <c r="F552" s="1">
        <f>SUMIFS('Input - target event report'!H:H,'Input - target event report'!B:B,B552,'Input - target event report'!D:D, "Private Investment")</f>
        <v>8112955</v>
      </c>
      <c r="G552" s="6">
        <f>IF(I552&lt;2, "N/A", (_xlfn.MAXIFS('Input - target event report'!E:E,'Input - target event report'!B:B,B:B,'Input - target event report'!D:D,"Private Investment")-_xlfn.MINIFS('Input - target event report'!E:E,'Input - target event report'!B:B,B:B,'Input - target event report'!D:D,"Private Investment"))/(I552-1))</f>
        <v>740</v>
      </c>
      <c r="H552" s="5">
        <f ca="1">IF(_xlfn.MAXIFS('Input - target event report'!E:E,'Input - target event report'!B:B,B:B,'Input - target event report'!D:D,"Private Investment") = 0, "N/A", TODAY() - _xlfn.MAXIFS('Input - target event report'!E:E,'Input - target event report'!B:B,B:B,'Input - target event report'!D:D,"Private Investment"))</f>
        <v>1035</v>
      </c>
      <c r="I552" s="6">
        <f>COUNTIFS('Input - target event report'!B:B,B552,'Input - target event report'!D:D, "Private Investment")</f>
        <v>2</v>
      </c>
      <c r="J552">
        <f>INDEX('Input - companies list'!$1:$10000,MATCH(B552,'Input - companies list'!B:B,0),MATCH("Flow",'Input - companies list'!$1:$1,0 ))</f>
        <v>1.52101512836429E-3</v>
      </c>
      <c r="K552">
        <f>INDEX('Input - companies list'!$1:$10000,MATCH(B552,'Input - companies list'!B:B,0),MATCH("Inter-Cluster Connectivity",'Input - companies list'!$1:$1,0 ))</f>
        <v>0.14285714285714199</v>
      </c>
      <c r="L552" s="11">
        <f t="shared" si="65"/>
        <v>0.96899999999999997</v>
      </c>
      <c r="M552" s="11">
        <f t="shared" si="66"/>
        <v>0.13200000000000001</v>
      </c>
      <c r="N552" s="11">
        <f t="shared" ca="1" si="67"/>
        <v>0.245</v>
      </c>
      <c r="O552" s="11">
        <f t="shared" si="68"/>
        <v>0.93400000000000005</v>
      </c>
      <c r="P552" s="11">
        <f t="shared" si="69"/>
        <v>0.40900000000000003</v>
      </c>
      <c r="Q552" s="11">
        <f t="shared" si="70"/>
        <v>0.68200000000000005</v>
      </c>
      <c r="R552" s="11">
        <f t="shared" ca="1" si="71"/>
        <v>0.64140000000000008</v>
      </c>
    </row>
    <row r="553" spans="1:18" x14ac:dyDescent="0.2">
      <c r="A553" s="14">
        <f t="shared" ca="1" si="64"/>
        <v>33</v>
      </c>
      <c r="B553" t="s">
        <v>794</v>
      </c>
      <c r="C553" t="str">
        <f>VLOOKUP(B553,'Input - companies list'!B:L,2,FALSE)</f>
        <v>Raisa Energy LLC</v>
      </c>
      <c r="D553" t="str">
        <f>VLOOKUP(B553,'Input - companies list'!B:L,11,FALSE)</f>
        <v>Mining Ops &amp; Analytics</v>
      </c>
      <c r="E553" t="str">
        <f>VLOOKUP(B553,'Input - companies list'!B:E,4,FALSE)</f>
        <v>Raisa Energy LLC engages in non-op working interest acquisition, oil and gas leasing, mineral and royalty acquisition, and expert analysis activities. It strategizes in acquiring non-op working interest in a pool of medium to high return wells and units across the United States; manages and executes leases between lessors; purchases oil and gas mineral rights and royalties; and provides analysis services in the areas of geology, engineering, land, and the economics. The company was incorporated in 2014 and is headquartered in Denver, Colorado.</v>
      </c>
      <c r="F553" s="1">
        <f>SUMIFS('Input - target event report'!H:H,'Input - target event report'!B:B,B553,'Input - target event report'!D:D, "Private Investment")</f>
        <v>1140000</v>
      </c>
      <c r="G553" s="6">
        <f>IF(I553&lt;2, "N/A", (_xlfn.MAXIFS('Input - target event report'!E:E,'Input - target event report'!B:B,B:B,'Input - target event report'!D:D,"Private Investment")-_xlfn.MINIFS('Input - target event report'!E:E,'Input - target event report'!B:B,B:B,'Input - target event report'!D:D,"Private Investment"))/(I553-1))</f>
        <v>517</v>
      </c>
      <c r="H553" s="5">
        <f ca="1">IF(_xlfn.MAXIFS('Input - target event report'!E:E,'Input - target event report'!B:B,B:B,'Input - target event report'!D:D,"Private Investment") = 0, "N/A", TODAY() - _xlfn.MAXIFS('Input - target event report'!E:E,'Input - target event report'!B:B,B:B,'Input - target event report'!D:D,"Private Investment"))</f>
        <v>460</v>
      </c>
      <c r="I553" s="6">
        <f>COUNTIFS('Input - target event report'!B:B,B553,'Input - target event report'!D:D, "Private Investment")</f>
        <v>2</v>
      </c>
      <c r="J553">
        <f>INDEX('Input - companies list'!$1:$10000,MATCH(B553,'Input - companies list'!B:B,0),MATCH("Flow",'Input - companies list'!$1:$1,0 ))</f>
        <v>1.52753506689609E-3</v>
      </c>
      <c r="K553">
        <f>INDEX('Input - companies list'!$1:$10000,MATCH(B553,'Input - companies list'!B:B,0),MATCH("Inter-Cluster Connectivity",'Input - companies list'!$1:$1,0 ))</f>
        <v>0</v>
      </c>
      <c r="L553" s="11">
        <f t="shared" si="65"/>
        <v>0.93600000000000005</v>
      </c>
      <c r="M553" s="11">
        <f t="shared" si="66"/>
        <v>0.23699999999999999</v>
      </c>
      <c r="N553" s="11">
        <f t="shared" ca="1" si="67"/>
        <v>0.67799999999999994</v>
      </c>
      <c r="O553" s="11">
        <f t="shared" si="68"/>
        <v>0.93400000000000005</v>
      </c>
      <c r="P553" s="11">
        <f t="shared" si="69"/>
        <v>0.40600000000000003</v>
      </c>
      <c r="Q553" s="11">
        <f t="shared" si="70"/>
        <v>0</v>
      </c>
      <c r="R553" s="11">
        <f t="shared" ca="1" si="71"/>
        <v>0.64534999999999998</v>
      </c>
    </row>
    <row r="554" spans="1:18" x14ac:dyDescent="0.2">
      <c r="A554" s="14">
        <f t="shared" ca="1" si="64"/>
        <v>32</v>
      </c>
      <c r="B554" t="s">
        <v>1000</v>
      </c>
      <c r="C554" t="str">
        <f>VLOOKUP(B554,'Input - companies list'!B:L,2,FALSE)</f>
        <v>YellowScan SAS</v>
      </c>
      <c r="D554" t="str">
        <f>VLOOKUP(B554,'Input - companies list'!B:L,11,FALSE)</f>
        <v>Aerial Surveying, Drones</v>
      </c>
      <c r="E554" t="str">
        <f>VLOOKUP(B554,'Input - companies list'!B:E,4,FALSE)</f>
        <v>YellowScan SAS designs, develops, and produces aerial drone imaging sensor systems for drone deployment in surveying, corridor mapping, forestry, environmental research, archeology, industrial inspection, civil engineering, and mining fields worldwide. It offers sensors and software, as well as calibration and technical support services. The company was founded in 2015 and is based in Montferrier-sur-Lez, France.</v>
      </c>
      <c r="F554" s="1">
        <f>SUMIFS('Input - target event report'!H:H,'Input - target event report'!B:B,B554,'Input - target event report'!D:D, "Private Investment")</f>
        <v>429023</v>
      </c>
      <c r="G554" s="6" t="str">
        <f>IF(I554&lt;2, "N/A", (_xlfn.MAXIFS('Input - target event report'!E:E,'Input - target event report'!B:B,B:B,'Input - target event report'!D:D,"Private Investment")-_xlfn.MINIFS('Input - target event report'!E:E,'Input - target event report'!B:B,B:B,'Input - target event report'!D:D,"Private Investment"))/(I554-1))</f>
        <v>N/A</v>
      </c>
      <c r="H554" s="5">
        <f ca="1">IF(_xlfn.MAXIFS('Input - target event report'!E:E,'Input - target event report'!B:B,B:B,'Input - target event report'!D:D,"Private Investment") = 0, "N/A", TODAY() - _xlfn.MAXIFS('Input - target event report'!E:E,'Input - target event report'!B:B,B:B,'Input - target event report'!D:D,"Private Investment"))</f>
        <v>716</v>
      </c>
      <c r="I554" s="6">
        <f>COUNTIFS('Input - target event report'!B:B,B554,'Input - target event report'!D:D, "Private Investment")</f>
        <v>1</v>
      </c>
      <c r="J554">
        <f>INDEX('Input - companies list'!$1:$10000,MATCH(B554,'Input - companies list'!B:B,0),MATCH("Flow",'Input - companies list'!$1:$1,0 ))</f>
        <v>1.00843138228082E-3</v>
      </c>
      <c r="K554">
        <f>INDEX('Input - companies list'!$1:$10000,MATCH(B554,'Input - companies list'!B:B,0),MATCH("Inter-Cluster Connectivity",'Input - companies list'!$1:$1,0 ))</f>
        <v>0.19999999999999901</v>
      </c>
      <c r="L554" s="11">
        <f t="shared" si="65"/>
        <v>0.92200000000000004</v>
      </c>
      <c r="M554" s="11">
        <f t="shared" si="66"/>
        <v>0</v>
      </c>
      <c r="N554" s="11">
        <f t="shared" ca="1" si="67"/>
        <v>0.4</v>
      </c>
      <c r="O554" s="11">
        <f t="shared" si="68"/>
        <v>0.84499999999999997</v>
      </c>
      <c r="P554" s="11">
        <f t="shared" si="69"/>
        <v>0.76</v>
      </c>
      <c r="Q554" s="11">
        <f t="shared" si="70"/>
        <v>0.76100000000000001</v>
      </c>
      <c r="R554" s="11">
        <f t="shared" ca="1" si="71"/>
        <v>0.65385000000000004</v>
      </c>
    </row>
    <row r="555" spans="1:18" x14ac:dyDescent="0.2">
      <c r="A555" s="14">
        <f t="shared" ca="1" si="64"/>
        <v>31</v>
      </c>
      <c r="B555" t="s">
        <v>65</v>
      </c>
      <c r="C555" t="str">
        <f>VLOOKUP(B555,'Input - companies list'!B:L,2,FALSE)</f>
        <v>restb AI - Cognitive Computer Vision</v>
      </c>
      <c r="D555" t="str">
        <f>VLOOKUP(B555,'Input - companies list'!B:L,11,FALSE)</f>
        <v>Autonomous Vehicles, Artificial Intelligence</v>
      </c>
      <c r="E555" t="str">
        <f>VLOOKUP(B555,'Input - companies list'!B:E,4,FALSE)</f>
        <v>AI platform to make real-time image-based predictions via API. Our clients can customize DCNN that accurately interpret all of kind images. Restb.ai is an Artificial Intelligence startup that provides agile design and training services of human-like Image Interpreting and Recognition Deep Convolutional Neural Networks (93%-98% accuracy). Our PaaS allows creating completely customized Vision Models, accessing them via API. Our clients are processing millions of images a day, in real-time._x000D__x000D_We develop breaktrough ConvNet Vision technology, both to understand pictures (classify or tag) or to extract multiple features from an image (objects, textures...). Some of our use cases are Image Content Moderation industry, Marketplaces, Prohibited products detection, Car-driving, Mining or Film general tagging._x000D__x000D_http://restb.ai/.</v>
      </c>
      <c r="F555" s="1">
        <f>SUMIFS('Input - target event report'!H:H,'Input - target event report'!B:B,B555,'Input - target event report'!D:D, "Private Investment")</f>
        <v>1313610</v>
      </c>
      <c r="G555" s="6" t="str">
        <f>IF(I555&lt;2, "N/A", (_xlfn.MAXIFS('Input - target event report'!E:E,'Input - target event report'!B:B,B:B,'Input - target event report'!D:D,"Private Investment")-_xlfn.MINIFS('Input - target event report'!E:E,'Input - target event report'!B:B,B:B,'Input - target event report'!D:D,"Private Investment"))/(I555-1))</f>
        <v>N/A</v>
      </c>
      <c r="H555" s="5">
        <f ca="1">IF(_xlfn.MAXIFS('Input - target event report'!E:E,'Input - target event report'!B:B,B:B,'Input - target event report'!D:D,"Private Investment") = 0, "N/A", TODAY() - _xlfn.MAXIFS('Input - target event report'!E:E,'Input - target event report'!B:B,B:B,'Input - target event report'!D:D,"Private Investment"))</f>
        <v>169</v>
      </c>
      <c r="I555" s="6">
        <f>COUNTIFS('Input - target event report'!B:B,B555,'Input - target event report'!D:D, "Private Investment")</f>
        <v>1</v>
      </c>
      <c r="J555">
        <f>INDEX('Input - companies list'!$1:$10000,MATCH(B555,'Input - companies list'!B:B,0),MATCH("Flow",'Input - companies list'!$1:$1,0 ))</f>
        <v>1.0417214686939901E-3</v>
      </c>
      <c r="K555">
        <f>INDEX('Input - companies list'!$1:$10000,MATCH(B555,'Input - companies list'!B:B,0),MATCH("Inter-Cluster Connectivity",'Input - companies list'!$1:$1,0 ))</f>
        <v>0</v>
      </c>
      <c r="L555" s="11">
        <f t="shared" si="65"/>
        <v>0.93899999999999995</v>
      </c>
      <c r="M555" s="11">
        <f t="shared" si="66"/>
        <v>0</v>
      </c>
      <c r="N555" s="11">
        <f t="shared" ca="1" si="67"/>
        <v>0.91200000000000003</v>
      </c>
      <c r="O555" s="11">
        <f t="shared" si="68"/>
        <v>0.84499999999999997</v>
      </c>
      <c r="P555" s="11">
        <f t="shared" si="69"/>
        <v>0.73199999999999998</v>
      </c>
      <c r="Q555" s="11">
        <f t="shared" si="70"/>
        <v>0</v>
      </c>
      <c r="R555" s="11">
        <f t="shared" ca="1" si="71"/>
        <v>0.65600000000000003</v>
      </c>
    </row>
    <row r="556" spans="1:18" x14ac:dyDescent="0.2">
      <c r="A556" s="14">
        <f t="shared" ca="1" si="64"/>
        <v>30</v>
      </c>
      <c r="B556" s="2" t="s">
        <v>758</v>
      </c>
      <c r="C556" t="str">
        <f>VLOOKUP(B556,'Input - companies list'!B:L,2,FALSE)</f>
        <v>Skysense, Inc.</v>
      </c>
      <c r="D556" t="str">
        <f>VLOOKUP(B556,'Input - companies list'!B:L,11,FALSE)</f>
        <v>Autonomous Vehicles, Artificial Intelligence</v>
      </c>
      <c r="E556" t="str">
        <f>VLOOKUP(B556,'Input - companies list'!B:E,4,FALSE)</f>
        <v>Skysense, Inc. provides remote-controlled battery charging stations and pads for commercial drones that include multicopters, multirotors, and VTOL aircraft. It also offers Skysense Droneport, a remote-controlled enclosure to hold a charging pad and drone while charging and stationing; and syncs sensor data to the cloud and connectivity within their Skysense Droneport network. The companyÂ’s products enable users to remotely manage their flight missions in the areas of agriculture, inspection, mining and energy, and security. It allows its customers to order its products online. The company was founded in 2014 and is headquartered in Berlin, Germany with an additional office in Las Vegas, Nevada.</v>
      </c>
      <c r="F556" s="1">
        <f>SUMIFS('Input - target event report'!H:H,'Input - target event report'!B:B,B556,'Input - target event report'!D:D, "Private Investment")</f>
        <v>20000</v>
      </c>
      <c r="G556" s="6" t="str">
        <f>IF(I556&lt;2, "N/A", (_xlfn.MAXIFS('Input - target event report'!E:E,'Input - target event report'!B:B,B:B,'Input - target event report'!D:D,"Private Investment")-_xlfn.MINIFS('Input - target event report'!E:E,'Input - target event report'!B:B,B:B,'Input - target event report'!D:D,"Private Investment"))/(I556-1))</f>
        <v>N/A</v>
      </c>
      <c r="H556" s="5">
        <f ca="1">IF(_xlfn.MAXIFS('Input - target event report'!E:E,'Input - target event report'!B:B,B:B,'Input - target event report'!D:D,"Private Investment") = 0, "N/A", TODAY() - _xlfn.MAXIFS('Input - target event report'!E:E,'Input - target event report'!B:B,B:B,'Input - target event report'!D:D,"Private Investment"))</f>
        <v>889</v>
      </c>
      <c r="I556" s="6">
        <f>COUNTIFS('Input - target event report'!B:B,B556,'Input - target event report'!D:D, "Private Investment")</f>
        <v>1</v>
      </c>
      <c r="J556">
        <f>INDEX('Input - companies list'!$1:$10000,MATCH(B556,'Input - companies list'!B:B,0),MATCH("Flow",'Input - companies list'!$1:$1,0 ))</f>
        <v>6.1549448396429698E-4</v>
      </c>
      <c r="K556">
        <f>INDEX('Input - companies list'!$1:$10000,MATCH(B556,'Input - companies list'!B:B,0),MATCH("Inter-Cluster Connectivity",'Input - companies list'!$1:$1,0 ))</f>
        <v>0.33333333333333298</v>
      </c>
      <c r="L556" s="11">
        <f t="shared" si="65"/>
        <v>0.89800000000000002</v>
      </c>
      <c r="M556" s="11">
        <f t="shared" si="66"/>
        <v>0</v>
      </c>
      <c r="N556" s="11">
        <f t="shared" ca="1" si="67"/>
        <v>0.33399999999999996</v>
      </c>
      <c r="O556" s="11">
        <f t="shared" si="68"/>
        <v>0.84499999999999997</v>
      </c>
      <c r="P556" s="11">
        <f t="shared" si="69"/>
        <v>0.85799999999999998</v>
      </c>
      <c r="Q556" s="11">
        <f t="shared" si="70"/>
        <v>0.84499999999999997</v>
      </c>
      <c r="R556" s="11">
        <f t="shared" ca="1" si="71"/>
        <v>0.65615000000000001</v>
      </c>
    </row>
    <row r="557" spans="1:18" x14ac:dyDescent="0.2">
      <c r="A557" s="14">
        <f t="shared" ca="1" si="64"/>
        <v>29</v>
      </c>
      <c r="B557" t="s">
        <v>136</v>
      </c>
      <c r="C557" t="str">
        <f>VLOOKUP(B557,'Input - companies list'!B:L,2,FALSE)</f>
        <v>Meglab ÃŒÃ¤lectronique Inc.</v>
      </c>
      <c r="D557" t="str">
        <f>VLOOKUP(B557,'Input - companies list'!B:L,11,FALSE)</f>
        <v>Smart Grid, Fiber Networks</v>
      </c>
      <c r="E557" t="str">
        <f>VLOOKUP(B557,'Input - companies list'!B:E,4,FALSE)</f>
        <v>Meglab Ã‰lectronique Inc. designs, manufactures, and installs electronic and electrical equipment, as well as instruments and control systems to the mining and timber industries. It offers MicroCage, a wireless digital belling system that uses a radiating cable inside the shaft designed to provide communications between the cage operators and hoist operators; MicroData, a two-way wireless data transfer system that allows real-time control of a range of equipment from the operators interface for controlling doors and starting/stopping fans and pumps; MicroGuide, a remote control that adapts to a drill or other type of motorized equipment; ScoopCam, a portable set of cameras that can be used by the operator of any type of remote controllers and on any type of remote-controlled vehicles; ContiScan, an electromagnetic continuous surveillance system for monitoring mine hoist cables; wireless communication systems; and sensors. The company also offers cable reels for open-pit mines; cabling and extensions; electrical substations/mine power centers; a range of power supply units for motors, distribution grids, and built-in systems; junction boxes and distribution panels; and power breakers. In addition, its solutions include automation programming, database management, ladder routines, structured texts, and block diagrams; and the design, layout, and programming of human-machine interfaces for real-time data visualization. Further, the companyÂ’s services include consulting, engineering, and designing; customized manufacturing; calibration, maintenance, and technical support; and repair and emergency support. It sells its products through distributors in Mterratub, Maroc; MÃ©xico; Argentine; and PÃ©rou. The company was founded in 1994 and is based in Val-d'Or, Canada.</v>
      </c>
      <c r="F557" s="1">
        <f>SUMIFS('Input - target event report'!H:H,'Input - target event report'!B:B,B557,'Input - target event report'!D:D, "Private Investment")</f>
        <v>5288207</v>
      </c>
      <c r="G557" s="6" t="str">
        <f>IF(I557&lt;2, "N/A", (_xlfn.MAXIFS('Input - target event report'!E:E,'Input - target event report'!B:B,B:B,'Input - target event report'!D:D,"Private Investment")-_xlfn.MINIFS('Input - target event report'!E:E,'Input - target event report'!B:B,B:B,'Input - target event report'!D:D,"Private Investment"))/(I557-1))</f>
        <v>N/A</v>
      </c>
      <c r="H557" s="5">
        <f ca="1">IF(_xlfn.MAXIFS('Input - target event report'!E:E,'Input - target event report'!B:B,B:B,'Input - target event report'!D:D,"Private Investment") = 0, "N/A", TODAY() - _xlfn.MAXIFS('Input - target event report'!E:E,'Input - target event report'!B:B,B:B,'Input - target event report'!D:D,"Private Investment"))</f>
        <v>236</v>
      </c>
      <c r="I557" s="6">
        <f>COUNTIFS('Input - target event report'!B:B,B557,'Input - target event report'!D:D, "Private Investment")</f>
        <v>1</v>
      </c>
      <c r="J557">
        <f>INDEX('Input - companies list'!$1:$10000,MATCH(B557,'Input - companies list'!B:B,0),MATCH("Flow",'Input - companies list'!$1:$1,0 ))</f>
        <v>9.76127142456651E-4</v>
      </c>
      <c r="K557">
        <f>INDEX('Input - companies list'!$1:$10000,MATCH(B557,'Input - companies list'!B:B,0),MATCH("Inter-Cluster Connectivity",'Input - companies list'!$1:$1,0 ))</f>
        <v>0</v>
      </c>
      <c r="L557" s="11">
        <f t="shared" si="65"/>
        <v>0.96199999999999997</v>
      </c>
      <c r="M557" s="11">
        <f t="shared" si="66"/>
        <v>0</v>
      </c>
      <c r="N557" s="11">
        <f t="shared" ca="1" si="67"/>
        <v>0.85599999999999998</v>
      </c>
      <c r="O557" s="11">
        <f t="shared" si="68"/>
        <v>0.84499999999999997</v>
      </c>
      <c r="P557" s="11">
        <f t="shared" si="69"/>
        <v>0.78200000000000003</v>
      </c>
      <c r="Q557" s="11">
        <f t="shared" si="70"/>
        <v>0</v>
      </c>
      <c r="R557" s="11">
        <f t="shared" ca="1" si="71"/>
        <v>0.65834999999999999</v>
      </c>
    </row>
    <row r="558" spans="1:18" x14ac:dyDescent="0.2">
      <c r="A558" s="14">
        <f t="shared" ca="1" si="64"/>
        <v>28</v>
      </c>
      <c r="B558" t="s">
        <v>615</v>
      </c>
      <c r="C558" t="str">
        <f>VLOOKUP(B558,'Input - companies list'!B:L,2,FALSE)</f>
        <v>Atrex Energy, Inc.</v>
      </c>
      <c r="D558" t="str">
        <f>VLOOKUP(B558,'Input - companies list'!B:L,11,FALSE)</f>
        <v>Mining Ops &amp; Analytics</v>
      </c>
      <c r="E558" t="str">
        <f>VLOOKUP(B558,'Input - companies list'!B:E,4,FALSE)</f>
        <v>Atrex Energy, Inc. designs and manufactures remote power generation systems for harsh operating conditions and remote locations. The company has a network of authorized distributors in Alaska, Canada, the United States, and Mexico. It serves oil and gas, mining and construction, off-grid telecom and radio, railroads, and environmental monitoring industries. Atrex Energy, Inc. was formerly known as Acumentrics SOFC Corporation and changed its name to Atrex Energy, Inc. in May 2016. The company was founded in 1994 and is headquartered in Walpole, Massachusetts.</v>
      </c>
      <c r="F558" s="1">
        <f>SUMIFS('Input - target event report'!H:H,'Input - target event report'!B:B,B558,'Input - target event report'!D:D, "Private Investment")</f>
        <v>2000000</v>
      </c>
      <c r="G558" s="6" t="str">
        <f>IF(I558&lt;2, "N/A", (_xlfn.MAXIFS('Input - target event report'!E:E,'Input - target event report'!B:B,B:B,'Input - target event report'!D:D,"Private Investment")-_xlfn.MINIFS('Input - target event report'!E:E,'Input - target event report'!B:B,B:B,'Input - target event report'!D:D,"Private Investment"))/(I558-1))</f>
        <v>N/A</v>
      </c>
      <c r="H558" s="5">
        <f ca="1">IF(_xlfn.MAXIFS('Input - target event report'!E:E,'Input - target event report'!B:B,B:B,'Input - target event report'!D:D,"Private Investment") = 0, "N/A", TODAY() - _xlfn.MAXIFS('Input - target event report'!E:E,'Input - target event report'!B:B,B:B,'Input - target event report'!D:D,"Private Investment"))</f>
        <v>105</v>
      </c>
      <c r="I558" s="6">
        <f>COUNTIFS('Input - target event report'!B:B,B558,'Input - target event report'!D:D, "Private Investment")</f>
        <v>1</v>
      </c>
      <c r="J558">
        <f>INDEX('Input - companies list'!$1:$10000,MATCH(B558,'Input - companies list'!B:B,0),MATCH("Flow",'Input - companies list'!$1:$1,0 ))</f>
        <v>1.2491260928409499E-3</v>
      </c>
      <c r="K558">
        <f>INDEX('Input - companies list'!$1:$10000,MATCH(B558,'Input - companies list'!B:B,0),MATCH("Inter-Cluster Connectivity",'Input - companies list'!$1:$1,0 ))</f>
        <v>0</v>
      </c>
      <c r="L558" s="11">
        <f t="shared" si="65"/>
        <v>0.95099999999999996</v>
      </c>
      <c r="M558" s="11">
        <f t="shared" si="66"/>
        <v>0</v>
      </c>
      <c r="N558" s="11">
        <f t="shared" ca="1" si="67"/>
        <v>0.97799999999999998</v>
      </c>
      <c r="O558" s="11">
        <f t="shared" si="68"/>
        <v>0.84499999999999997</v>
      </c>
      <c r="P558" s="11">
        <f t="shared" si="69"/>
        <v>0.63100000000000001</v>
      </c>
      <c r="Q558" s="11">
        <f t="shared" si="70"/>
        <v>0</v>
      </c>
      <c r="R558" s="11">
        <f t="shared" ca="1" si="71"/>
        <v>0.65879999999999994</v>
      </c>
    </row>
    <row r="559" spans="1:18" x14ac:dyDescent="0.2">
      <c r="A559" s="14">
        <f t="shared" ca="1" si="64"/>
        <v>27</v>
      </c>
      <c r="B559" t="s">
        <v>576</v>
      </c>
      <c r="C559" t="str">
        <f>VLOOKUP(B559,'Input - companies list'!B:L,2,FALSE)</f>
        <v>GroundMetrics, Inc.</v>
      </c>
      <c r="D559" t="str">
        <f>VLOOKUP(B559,'Input - companies list'!B:L,11,FALSE)</f>
        <v>Geological Surveying, Remote Sensing</v>
      </c>
      <c r="E559" t="str">
        <f>VLOOKUP(B559,'Input - companies list'!B:E,4,FALSE)</f>
        <v>GroundMetrics, Inc. develops and commercializes land-based electromagnetic (EM) sensing systems. Its technologies are used for various types of resistivity and EM surveys that range from traditional controlled source EM and induced polarization surveys to reservoir imaging survey methods, such as borehole-to-surface EM and depth-to-surface EM. The company provides survey and monitoring services to oil, gas, geothermal, and mining companies worldwide, as well as the U.S. Department of Energy and the California Energy Commission. GroundMetrics, Inc. was founded in 2010 and is based in San Diego, California.</v>
      </c>
      <c r="F559" s="1">
        <f>SUMIFS('Input - target event report'!H:H,'Input - target event report'!B:B,B559,'Input - target event report'!D:D, "Private Investment")</f>
        <v>10851372</v>
      </c>
      <c r="G559" s="6">
        <f>IF(I559&lt;2, "N/A", (_xlfn.MAXIFS('Input - target event report'!E:E,'Input - target event report'!B:B,B:B,'Input - target event report'!D:D,"Private Investment")-_xlfn.MINIFS('Input - target event report'!E:E,'Input - target event report'!B:B,B:B,'Input - target event report'!D:D,"Private Investment"))/(I559-1))</f>
        <v>370</v>
      </c>
      <c r="H559" s="5">
        <f ca="1">IF(_xlfn.MAXIFS('Input - target event report'!E:E,'Input - target event report'!B:B,B:B,'Input - target event report'!D:D,"Private Investment") = 0, "N/A", TODAY() - _xlfn.MAXIFS('Input - target event report'!E:E,'Input - target event report'!B:B,B:B,'Input - target event report'!D:D,"Private Investment"))</f>
        <v>986</v>
      </c>
      <c r="I559" s="6">
        <f>COUNTIFS('Input - target event report'!B:B,B559,'Input - target event report'!D:D, "Private Investment")</f>
        <v>3</v>
      </c>
      <c r="J559">
        <f>INDEX('Input - companies list'!$1:$10000,MATCH(B559,'Input - companies list'!B:B,0),MATCH("Flow",'Input - companies list'!$1:$1,0 ))</f>
        <v>2.0056738673787399E-3</v>
      </c>
      <c r="K559">
        <f>INDEX('Input - companies list'!$1:$10000,MATCH(B559,'Input - companies list'!B:B,0),MATCH("Inter-Cluster Connectivity",'Input - companies list'!$1:$1,0 ))</f>
        <v>0.11111111111111099</v>
      </c>
      <c r="L559" s="11">
        <f t="shared" si="65"/>
        <v>0.97399999999999998</v>
      </c>
      <c r="M559" s="11">
        <f t="shared" si="66"/>
        <v>0.34299999999999997</v>
      </c>
      <c r="N559" s="11">
        <f t="shared" ca="1" si="67"/>
        <v>0.26700000000000002</v>
      </c>
      <c r="O559" s="11">
        <f t="shared" si="68"/>
        <v>0.96199999999999997</v>
      </c>
      <c r="P559" s="11">
        <f t="shared" si="69"/>
        <v>0.20199999999999996</v>
      </c>
      <c r="Q559" s="11">
        <f t="shared" si="70"/>
        <v>0.65100000000000002</v>
      </c>
      <c r="R559" s="11">
        <f t="shared" ca="1" si="71"/>
        <v>0.66079999999999994</v>
      </c>
    </row>
    <row r="560" spans="1:18" x14ac:dyDescent="0.2">
      <c r="A560" s="14">
        <f t="shared" ca="1" si="64"/>
        <v>26</v>
      </c>
      <c r="B560" t="s">
        <v>660</v>
      </c>
      <c r="C560" t="str">
        <f>VLOOKUP(B560,'Input - companies list'!B:L,2,FALSE)</f>
        <v>Changsha Chaint Machinery Co.,Ltd.</v>
      </c>
      <c r="D560" t="str">
        <f>VLOOKUP(B560,'Input - companies list'!B:L,11,FALSE)</f>
        <v>Castings</v>
      </c>
      <c r="E560" t="str">
        <f>VLOOKUP(B560,'Input - companies list'!B:E,4,FALSE)</f>
        <v>Changsha Chaint Machinery Co., Ltd. specializes in electrics, machinery, and instrumentation fields. The company provides paper roll handling and strapping, pulp bale handling, and pallet handling systems. It also offers automatic pulp baling lines; radial and axial stretch film wrapping machines; pallet wrapping machines comprising stretch and shrink film wrapping; roll wrapping machines, including stretch film and Kraft wrapping; automatic pulp baling lines; and bulk material conveyors. In addition, the company provides ream wrapping machines; pulp sheet cutter layboys; automatic control systems; and data management systems. Further, it offers robot application systems for various industries, such as cast surface treating, swing bolster and side frame handling, wrapping, and others; and pipe and belt conveyors for the use in mining, power plant, port, and pulp and paper industries. The company was founded in 1999 and is based in in Changsha, China. Changsha Chaint Machinery Co., Ltd. is a subsidiary of Sinolight Corporation.</v>
      </c>
      <c r="F560" s="1">
        <f>SUMIFS('Input - target event report'!H:H,'Input - target event report'!B:B,B560,'Input - target event report'!D:D, "Private Investment")</f>
        <v>37204058</v>
      </c>
      <c r="G560" s="6" t="str">
        <f>IF(I560&lt;2, "N/A", (_xlfn.MAXIFS('Input - target event report'!E:E,'Input - target event report'!B:B,B:B,'Input - target event report'!D:D,"Private Investment")-_xlfn.MINIFS('Input - target event report'!E:E,'Input - target event report'!B:B,B:B,'Input - target event report'!D:D,"Private Investment"))/(I560-1))</f>
        <v>N/A</v>
      </c>
      <c r="H560" s="5">
        <f ca="1">IF(_xlfn.MAXIFS('Input - target event report'!E:E,'Input - target event report'!B:B,B:B,'Input - target event report'!D:D,"Private Investment") = 0, "N/A", TODAY() - _xlfn.MAXIFS('Input - target event report'!E:E,'Input - target event report'!B:B,B:B,'Input - target event report'!D:D,"Private Investment"))</f>
        <v>832</v>
      </c>
      <c r="I560" s="6">
        <f>COUNTIFS('Input - target event report'!B:B,B560,'Input - target event report'!D:D, "Private Investment")</f>
        <v>1</v>
      </c>
      <c r="J560">
        <f>INDEX('Input - companies list'!$1:$10000,MATCH(B560,'Input - companies list'!B:B,0),MATCH("Flow",'Input - companies list'!$1:$1,0 ))</f>
        <v>1.0301674245307699E-3</v>
      </c>
      <c r="K560">
        <f>INDEX('Input - companies list'!$1:$10000,MATCH(B560,'Input - companies list'!B:B,0),MATCH("Inter-Cluster Connectivity",'Input - companies list'!$1:$1,0 ))</f>
        <v>0.19999999999999901</v>
      </c>
      <c r="L560" s="11">
        <f t="shared" si="65"/>
        <v>0.99299999999999999</v>
      </c>
      <c r="M560" s="11">
        <f t="shared" si="66"/>
        <v>0</v>
      </c>
      <c r="N560" s="11">
        <f t="shared" ca="1" si="67"/>
        <v>0.35599999999999998</v>
      </c>
      <c r="O560" s="11">
        <f t="shared" si="68"/>
        <v>0.84499999999999997</v>
      </c>
      <c r="P560" s="11">
        <f t="shared" si="69"/>
        <v>0.74099999999999999</v>
      </c>
      <c r="Q560" s="11">
        <f t="shared" si="70"/>
        <v>0.76100000000000001</v>
      </c>
      <c r="R560" s="11">
        <f t="shared" ca="1" si="71"/>
        <v>0.66310000000000002</v>
      </c>
    </row>
    <row r="561" spans="1:18" x14ac:dyDescent="0.2">
      <c r="A561" s="14">
        <f t="shared" ca="1" si="64"/>
        <v>25</v>
      </c>
      <c r="B561" t="s">
        <v>484</v>
      </c>
      <c r="C561" t="str">
        <f>VLOOKUP(B561,'Input - companies list'!B:L,2,FALSE)</f>
        <v>Pyze Inc.</v>
      </c>
      <c r="D561" t="str">
        <f>VLOOKUP(B561,'Input - companies list'!B:L,11,FALSE)</f>
        <v>Cloud, IoT, Predictive Analytics</v>
      </c>
      <c r="E561" t="str">
        <f>VLOOKUP(B561,'Input - companies list'!B:E,4,FALSE)</f>
        <v>Pyze Inc. develops Growth Intelligence, a solution for mobile application publishers that enables to develop, grow, and monetize loyal users. The companyÂ’s platform supports push, interactive push, and in-app messaging campaigns, as well as email, and SMS and MMS campaigns; and provides support for tracking Apple iMessage Apps and chatbots. Its platform is also available for Web, SaaS, and native applications. The company was founded in 2013 and is based in San Carlos, California.</v>
      </c>
      <c r="F561" s="1">
        <f>SUMIFS('Input - target event report'!H:H,'Input - target event report'!B:B,B561,'Input - target event report'!D:D, "Private Investment")</f>
        <v>1870000</v>
      </c>
      <c r="G561" s="6">
        <f>IF(I561&lt;2, "N/A", (_xlfn.MAXIFS('Input - target event report'!E:E,'Input - target event report'!B:B,B:B,'Input - target event report'!D:D,"Private Investment")-_xlfn.MINIFS('Input - target event report'!E:E,'Input - target event report'!B:B,B:B,'Input - target event report'!D:D,"Private Investment"))/(I561-1))</f>
        <v>832</v>
      </c>
      <c r="H561" s="5">
        <f ca="1">IF(_xlfn.MAXIFS('Input - target event report'!E:E,'Input - target event report'!B:B,B:B,'Input - target event report'!D:D,"Private Investment") = 0, "N/A", TODAY() - _xlfn.MAXIFS('Input - target event report'!E:E,'Input - target event report'!B:B,B:B,'Input - target event report'!D:D,"Private Investment"))</f>
        <v>581</v>
      </c>
      <c r="I561" s="6">
        <f>COUNTIFS('Input - target event report'!B:B,B561,'Input - target event report'!D:D, "Private Investment")</f>
        <v>2</v>
      </c>
      <c r="J561">
        <f>INDEX('Input - companies list'!$1:$10000,MATCH(B561,'Input - companies list'!B:B,0),MATCH("Flow",'Input - companies list'!$1:$1,0 ))</f>
        <v>1.69151814304999E-3</v>
      </c>
      <c r="K561">
        <f>INDEX('Input - companies list'!$1:$10000,MATCH(B561,'Input - companies list'!B:B,0),MATCH("Inter-Cluster Connectivity",'Input - companies list'!$1:$1,0 ))</f>
        <v>0.16666666666666599</v>
      </c>
      <c r="L561" s="11">
        <f t="shared" si="65"/>
        <v>0.94799999999999995</v>
      </c>
      <c r="M561" s="11">
        <f t="shared" si="66"/>
        <v>7.8999999999999959E-2</v>
      </c>
      <c r="N561" s="11">
        <f t="shared" ca="1" si="67"/>
        <v>0.52300000000000002</v>
      </c>
      <c r="O561" s="11">
        <f t="shared" si="68"/>
        <v>0.93400000000000005</v>
      </c>
      <c r="P561" s="11">
        <f t="shared" si="69"/>
        <v>0.33599999999999997</v>
      </c>
      <c r="Q561" s="11">
        <f t="shared" si="70"/>
        <v>0.71799999999999997</v>
      </c>
      <c r="R561" s="11">
        <f t="shared" ca="1" si="71"/>
        <v>0.6661999999999999</v>
      </c>
    </row>
    <row r="562" spans="1:18" x14ac:dyDescent="0.2">
      <c r="A562" s="14">
        <f t="shared" ca="1" si="64"/>
        <v>24</v>
      </c>
      <c r="B562" t="s">
        <v>619</v>
      </c>
      <c r="C562" t="str">
        <f>VLOOKUP(B562,'Input - companies list'!B:L,2,FALSE)</f>
        <v>TraceAir Technologies, Inc.</v>
      </c>
      <c r="D562" t="str">
        <f>VLOOKUP(B562,'Input - companies list'!B:L,11,FALSE)</f>
        <v>Autonomous Vehicles, Artificial Intelligence</v>
      </c>
      <c r="E562" t="str">
        <f>VLOOKUP(B562,'Input - companies list'!B:E,4,FALSE)</f>
        <v>TraceAir Technologies, Inc. develops a cloud platform to help construction companies control quality and costs of construction with visual interface and smart analytics powered by autonomous UAVs. The company offers civil and industrial construction solutions that include a set of tools for construction management on TraceAir cloud platform; drones and tech support; data collection, processing, and analysis; and smart analytics of construction processes. It provides solutions in the areas of design, earthworks and road construction, construction, urban land improvement, and maintenance. TraceAir Technologies, Inc. was incorporated in 2015 and is based in Mountain View, California.</v>
      </c>
      <c r="F562" s="1">
        <f>SUMIFS('Input - target event report'!H:H,'Input - target event report'!B:B,B562,'Input - target event report'!D:D, "Private Investment")</f>
        <v>125000</v>
      </c>
      <c r="G562" s="6" t="str">
        <f>IF(I562&lt;2, "N/A", (_xlfn.MAXIFS('Input - target event report'!E:E,'Input - target event report'!B:B,B:B,'Input - target event report'!D:D,"Private Investment")-_xlfn.MINIFS('Input - target event report'!E:E,'Input - target event report'!B:B,B:B,'Input - target event report'!D:D,"Private Investment"))/(I562-1))</f>
        <v>N/A</v>
      </c>
      <c r="H562" s="5">
        <f ca="1">IF(_xlfn.MAXIFS('Input - target event report'!E:E,'Input - target event report'!B:B,B:B,'Input - target event report'!D:D,"Private Investment") = 0, "N/A", TODAY() - _xlfn.MAXIFS('Input - target event report'!E:E,'Input - target event report'!B:B,B:B,'Input - target event report'!D:D,"Private Investment"))</f>
        <v>533</v>
      </c>
      <c r="I562" s="6">
        <f>COUNTIFS('Input - target event report'!B:B,B562,'Input - target event report'!D:D, "Private Investment")</f>
        <v>1</v>
      </c>
      <c r="J562">
        <f>INDEX('Input - companies list'!$1:$10000,MATCH(B562,'Input - companies list'!B:B,0),MATCH("Flow",'Input - companies list'!$1:$1,0 ))</f>
        <v>1.2276429822554E-3</v>
      </c>
      <c r="K562">
        <f>INDEX('Input - companies list'!$1:$10000,MATCH(B562,'Input - companies list'!B:B,0),MATCH("Inter-Cluster Connectivity",'Input - companies list'!$1:$1,0 ))</f>
        <v>0.16666666666666599</v>
      </c>
      <c r="L562" s="11">
        <f t="shared" si="65"/>
        <v>0.90700000000000003</v>
      </c>
      <c r="M562" s="11">
        <f t="shared" si="66"/>
        <v>0</v>
      </c>
      <c r="N562" s="11">
        <f t="shared" ca="1" si="67"/>
        <v>0.61199999999999999</v>
      </c>
      <c r="O562" s="11">
        <f t="shared" si="68"/>
        <v>0.84499999999999997</v>
      </c>
      <c r="P562" s="11">
        <f t="shared" si="69"/>
        <v>0.66500000000000004</v>
      </c>
      <c r="Q562" s="11">
        <f t="shared" si="70"/>
        <v>0.71799999999999997</v>
      </c>
      <c r="R562" s="11">
        <f t="shared" ca="1" si="71"/>
        <v>0.66810000000000003</v>
      </c>
    </row>
    <row r="563" spans="1:18" x14ac:dyDescent="0.2">
      <c r="A563" s="14">
        <f t="shared" ca="1" si="64"/>
        <v>23</v>
      </c>
      <c r="B563" t="s">
        <v>713</v>
      </c>
      <c r="C563" t="str">
        <f>VLOOKUP(B563,'Input - companies list'!B:L,2,FALSE)</f>
        <v>PrecisionHawk Inc.</v>
      </c>
      <c r="D563" t="str">
        <f>VLOOKUP(B563,'Input - companies list'!B:L,11,FALSE)</f>
        <v>Aerial Surveying, Drones</v>
      </c>
      <c r="E563" t="str">
        <f>VLOOKUP(B563,'Input - companies list'!B:E,4,FALSE)</f>
        <v>PrecisionHawk Inc. manufactures and sells unmanned aerial vehicles and farm drones. The company also offers an unmanned aerial vehicle tracking and monitoring software; flight services and analysis tools; and training packages. It serves agriculture, commercial, insurance and emergency response, energy and mining, oil and gas, railroad, utility, forestry, infrastructure, and environmental monitoring markets in the United States and internationally. PrecisionHawk Inc. has a strategic partnership with Harris Corporation. The company was founded in 2010 and is based in Raleigh, North Carolina.</v>
      </c>
      <c r="F563" s="1">
        <f>SUMIFS('Input - target event report'!H:H,'Input - target event report'!B:B,B563,'Input - target event report'!D:D, "Private Investment")</f>
        <v>39000000</v>
      </c>
      <c r="G563" s="6">
        <f>IF(I563&lt;2, "N/A", (_xlfn.MAXIFS('Input - target event report'!E:E,'Input - target event report'!B:B,B:B,'Input - target event report'!D:D,"Private Investment")-_xlfn.MINIFS('Input - target event report'!E:E,'Input - target event report'!B:B,B:B,'Input - target event report'!D:D,"Private Investment"))/(I563-1))</f>
        <v>490</v>
      </c>
      <c r="H563" s="5">
        <f ca="1">IF(_xlfn.MAXIFS('Input - target event report'!E:E,'Input - target event report'!B:B,B:B,'Input - target event report'!D:D,"Private Investment") = 0, "N/A", TODAY() - _xlfn.MAXIFS('Input - target event report'!E:E,'Input - target event report'!B:B,B:B,'Input - target event report'!D:D,"Private Investment"))</f>
        <v>559</v>
      </c>
      <c r="I563" s="6">
        <f>COUNTIFS('Input - target event report'!B:B,B563,'Input - target event report'!D:D, "Private Investment")</f>
        <v>3</v>
      </c>
      <c r="J563">
        <f>INDEX('Input - companies list'!$1:$10000,MATCH(B563,'Input - companies list'!B:B,0),MATCH("Flow",'Input - companies list'!$1:$1,0 ))</f>
        <v>1.2748765136489299E-3</v>
      </c>
      <c r="K563">
        <f>INDEX('Input - companies list'!$1:$10000,MATCH(B563,'Input - companies list'!B:B,0),MATCH("Inter-Cluster Connectivity",'Input - companies list'!$1:$1,0 ))</f>
        <v>0</v>
      </c>
      <c r="L563" s="11">
        <f t="shared" si="65"/>
        <v>0.99399999999999999</v>
      </c>
      <c r="M563" s="11">
        <f t="shared" si="66"/>
        <v>0.26400000000000001</v>
      </c>
      <c r="N563" s="11">
        <f t="shared" ca="1" si="67"/>
        <v>0.56699999999999995</v>
      </c>
      <c r="O563" s="11">
        <f t="shared" si="68"/>
        <v>0.96199999999999997</v>
      </c>
      <c r="P563" s="11">
        <f t="shared" si="69"/>
        <v>0.59699999999999998</v>
      </c>
      <c r="Q563" s="11">
        <f t="shared" si="70"/>
        <v>0</v>
      </c>
      <c r="R563" s="11">
        <f t="shared" ca="1" si="71"/>
        <v>0.67335</v>
      </c>
    </row>
    <row r="564" spans="1:18" x14ac:dyDescent="0.2">
      <c r="A564" s="14">
        <f t="shared" ca="1" si="64"/>
        <v>22</v>
      </c>
      <c r="B564" t="s">
        <v>117</v>
      </c>
      <c r="C564" t="str">
        <f>VLOOKUP(B564,'Input - companies list'!B:L,2,FALSE)</f>
        <v>JSC Ufa Plant of Elastomer Materials, Articles and Structures</v>
      </c>
      <c r="D564" t="str">
        <f>VLOOKUP(B564,'Input - companies list'!B:L,11,FALSE)</f>
        <v>Advanced Materials &amp; Coatings</v>
      </c>
      <c r="E564" t="str">
        <f>VLOOKUP(B564,'Input - companies list'!B:E,4,FALSE)</f>
        <v>JSC Ufa Plant of Elastomer Materials, Articles and Structures designs, manufactures, and supplies rubber products for technical and industrial applications in Russia and Commonwealth of Independent States (CIS) countries. The company offers inflatable life-rafts for marine and riverine vessels as well as for aircraft use; offset rubber-fabric materials  and plates for printing; life jackets and hydrothermal suits; inflatable rowing and motor boats; pneumatic-framed constructions for arranging autonomous temporary hospitals in emergency situations; boom barriers, boom containments, and flexible shaft ventilation pipes for mining industry; rubber compressors for wool, polyvinylchloride (PVC) and aluminum building constructions; roofing materials; rubber mixtures, glues, and mastics; rubberized fabrics, storage reservoirs, and work suits; and v-belts, poly-v-belts, cogged belts, conveyor belts, and transporter tapes for automobile industry, agricultural machinery and equipment, and machine building enterprises. The company caters to marine and aviation safety facilities; rapidly erected constructions; printing industry; leisure and entertainment; and mining, oil and gas industry. It sells its products through a network of sale representatives worldwide. The company was founded in 1942 and is based in Ufa, Russia. As of May 24, 2011, JSC Ufa Plant of Elastomer Materials, Articles and Structures operates as a subsidiary of Public Joint Stock Company Salavatsteklo.</v>
      </c>
      <c r="F564" s="1">
        <f>SUMIFS('Input - target event report'!H:H,'Input - target event report'!B:B,B564,'Input - target event report'!D:D, "Private Investment")</f>
        <v>495887</v>
      </c>
      <c r="G564" s="6" t="str">
        <f>IF(I564&lt;2, "N/A", (_xlfn.MAXIFS('Input - target event report'!E:E,'Input - target event report'!B:B,B:B,'Input - target event report'!D:D,"Private Investment")-_xlfn.MINIFS('Input - target event report'!E:E,'Input - target event report'!B:B,B:B,'Input - target event report'!D:D,"Private Investment"))/(I564-1))</f>
        <v>N/A</v>
      </c>
      <c r="H564" s="5">
        <f ca="1">IF(_xlfn.MAXIFS('Input - target event report'!E:E,'Input - target event report'!B:B,B:B,'Input - target event report'!D:D,"Private Investment") = 0, "N/A", TODAY() - _xlfn.MAXIFS('Input - target event report'!E:E,'Input - target event report'!B:B,B:B,'Input - target event report'!D:D,"Private Investment"))</f>
        <v>116</v>
      </c>
      <c r="I564" s="6">
        <f>COUNTIFS('Input - target event report'!B:B,B564,'Input - target event report'!D:D, "Private Investment")</f>
        <v>1</v>
      </c>
      <c r="J564">
        <f>INDEX('Input - companies list'!$1:$10000,MATCH(B564,'Input - companies list'!B:B,0),MATCH("Flow",'Input - companies list'!$1:$1,0 ))</f>
        <v>3.6420023462523798E-4</v>
      </c>
      <c r="K564">
        <f>INDEX('Input - companies list'!$1:$10000,MATCH(B564,'Input - companies list'!B:B,0),MATCH("Inter-Cluster Connectivity",'Input - companies list'!$1:$1,0 ))</f>
        <v>0</v>
      </c>
      <c r="L564" s="11">
        <f t="shared" si="65"/>
        <v>0.92700000000000005</v>
      </c>
      <c r="M564" s="11">
        <f t="shared" si="66"/>
        <v>0</v>
      </c>
      <c r="N564" s="11">
        <f t="shared" ca="1" si="67"/>
        <v>0.96699999999999997</v>
      </c>
      <c r="O564" s="11">
        <f t="shared" si="68"/>
        <v>0.84499999999999997</v>
      </c>
      <c r="P564" s="11">
        <f t="shared" si="69"/>
        <v>0.99</v>
      </c>
      <c r="Q564" s="11">
        <f t="shared" si="70"/>
        <v>0</v>
      </c>
      <c r="R564" s="11">
        <f t="shared" ca="1" si="71"/>
        <v>0.68704999999999994</v>
      </c>
    </row>
    <row r="565" spans="1:18" x14ac:dyDescent="0.2">
      <c r="A565" s="14">
        <f t="shared" ca="1" si="64"/>
        <v>21</v>
      </c>
      <c r="B565" t="s">
        <v>558</v>
      </c>
      <c r="C565" t="str">
        <f>VLOOKUP(B565,'Input - companies list'!B:L,2,FALSE)</f>
        <v>CyPhy Works Inc.</v>
      </c>
      <c r="D565" t="str">
        <f>VLOOKUP(B565,'Input - companies list'!B:L,11,FALSE)</f>
        <v>Autonomous Vehicles, Artificial Intelligence</v>
      </c>
      <c r="E565" t="str">
        <f>VLOOKUP(B565,'Input - companies list'!B:E,4,FALSE)</f>
        <v>CyPhy Works Inc., a robotics company, develops aerial robots and UAVs for defense, oil and gas, agriculture, entertainment, law enforcement, and mining industries. It offers persistent aerial reconnaissance and communications vehicle systems that capture new heights in aerial reconnaissance; and PocketFlyer that fits in a cargo pocket. CyPhy Works Inc. was formerly known as The Droid Works, Inc. and changed its name to CyPhy Works Inc. in December 2009. The company was founded in 2008 and is based in Danvers, Massachusetts.</v>
      </c>
      <c r="F565" s="1">
        <f>SUMIFS('Input - target event report'!H:H,'Input - target event report'!B:B,B565,'Input - target event report'!D:D, "Private Investment")</f>
        <v>31866094</v>
      </c>
      <c r="G565" s="6">
        <f>IF(I565&lt;2, "N/A", (_xlfn.MAXIFS('Input - target event report'!E:E,'Input - target event report'!B:B,B:B,'Input - target event report'!D:D,"Private Investment")-_xlfn.MINIFS('Input - target event report'!E:E,'Input - target event report'!B:B,B:B,'Input - target event report'!D:D,"Private Investment"))/(I565-1))</f>
        <v>231.33333333333334</v>
      </c>
      <c r="H565" s="5">
        <f ca="1">IF(_xlfn.MAXIFS('Input - target event report'!E:E,'Input - target event report'!B:B,B:B,'Input - target event report'!D:D,"Private Investment") = 0, "N/A", TODAY() - _xlfn.MAXIFS('Input - target event report'!E:E,'Input - target event report'!B:B,B:B,'Input - target event report'!D:D,"Private Investment"))</f>
        <v>767</v>
      </c>
      <c r="I565" s="6">
        <f>COUNTIFS('Input - target event report'!B:B,B565,'Input - target event report'!D:D, "Private Investment")</f>
        <v>4</v>
      </c>
      <c r="J565">
        <f>INDEX('Input - companies list'!$1:$10000,MATCH(B565,'Input - companies list'!B:B,0),MATCH("Flow",'Input - companies list'!$1:$1,0 ))</f>
        <v>1.4957978521368299E-3</v>
      </c>
      <c r="K565">
        <f>INDEX('Input - companies list'!$1:$10000,MATCH(B565,'Input - companies list'!B:B,0),MATCH("Inter-Cluster Connectivity",'Input - companies list'!$1:$1,0 ))</f>
        <v>0</v>
      </c>
      <c r="L565" s="11">
        <f t="shared" si="65"/>
        <v>0.98899999999999999</v>
      </c>
      <c r="M565" s="11">
        <f t="shared" si="66"/>
        <v>0.65799999999999992</v>
      </c>
      <c r="N565" s="11">
        <f t="shared" ca="1" si="67"/>
        <v>0.378</v>
      </c>
      <c r="O565" s="11">
        <f t="shared" si="68"/>
        <v>0.97699999999999998</v>
      </c>
      <c r="P565" s="11">
        <f t="shared" si="69"/>
        <v>0.44599999999999995</v>
      </c>
      <c r="Q565" s="11">
        <f t="shared" si="70"/>
        <v>0</v>
      </c>
      <c r="R565" s="11">
        <f t="shared" ca="1" si="71"/>
        <v>0.69149999999999989</v>
      </c>
    </row>
    <row r="566" spans="1:18" x14ac:dyDescent="0.2">
      <c r="A566" s="14">
        <f t="shared" ca="1" si="64"/>
        <v>20</v>
      </c>
      <c r="B566" t="s">
        <v>891</v>
      </c>
      <c r="C566" t="str">
        <f>VLOOKUP(B566,'Input - companies list'!B:L,2,FALSE)</f>
        <v>Astrobotic Technology, Inc.</v>
      </c>
      <c r="D566" t="str">
        <f>VLOOKUP(B566,'Input - companies list'!B:L,11,FALSE)</f>
        <v>Autonomous Vehicles, Artificial Intelligence</v>
      </c>
      <c r="E566" t="str">
        <f>VLOOKUP(B566,'Input - companies list'!B:E,4,FALSE)</f>
        <v>Astrobotic Technology, Inc. provides robotic services on the lunar frontier for national space agencies, corporations, foundations, and the media. It engages in collecting lunar science and engineering data, delivering contract payloads, and organizing media and sponsorship events. The company offers prototype rovers, which carries commercial, government, and scientific payloads to the lunar surface. Astrobotic Technology, Inc. was founded in 2007 and is based in Pittsburgh, Pennsylvania.</v>
      </c>
      <c r="F566" s="1">
        <f>SUMIFS('Input - target event report'!H:H,'Input - target event report'!B:B,B566,'Input - target event report'!D:D, "Private Investment")</f>
        <v>2500000</v>
      </c>
      <c r="G566" s="6" t="str">
        <f>IF(I566&lt;2, "N/A", (_xlfn.MAXIFS('Input - target event report'!E:E,'Input - target event report'!B:B,B:B,'Input - target event report'!D:D,"Private Investment")-_xlfn.MINIFS('Input - target event report'!E:E,'Input - target event report'!B:B,B:B,'Input - target event report'!D:D,"Private Investment"))/(I566-1))</f>
        <v>N/A</v>
      </c>
      <c r="H566" s="5">
        <f ca="1">IF(_xlfn.MAXIFS('Input - target event report'!E:E,'Input - target event report'!B:B,B:B,'Input - target event report'!D:D,"Private Investment") = 0, "N/A", TODAY() - _xlfn.MAXIFS('Input - target event report'!E:E,'Input - target event report'!B:B,B:B,'Input - target event report'!D:D,"Private Investment"))</f>
        <v>537</v>
      </c>
      <c r="I566" s="6">
        <f>COUNTIFS('Input - target event report'!B:B,B566,'Input - target event report'!D:D, "Private Investment")</f>
        <v>1</v>
      </c>
      <c r="J566">
        <f>INDEX('Input - companies list'!$1:$10000,MATCH(B566,'Input - companies list'!B:B,0),MATCH("Flow",'Input - companies list'!$1:$1,0 ))</f>
        <v>1.21400568335174E-3</v>
      </c>
      <c r="K566">
        <f>INDEX('Input - companies list'!$1:$10000,MATCH(B566,'Input - companies list'!B:B,0),MATCH("Inter-Cluster Connectivity",'Input - companies list'!$1:$1,0 ))</f>
        <v>0.5</v>
      </c>
      <c r="L566" s="11">
        <f t="shared" si="65"/>
        <v>0.95699999999999996</v>
      </c>
      <c r="M566" s="11">
        <f t="shared" si="66"/>
        <v>0</v>
      </c>
      <c r="N566" s="11">
        <f t="shared" ca="1" si="67"/>
        <v>0.58899999999999997</v>
      </c>
      <c r="O566" s="11">
        <f t="shared" si="68"/>
        <v>0.84499999999999997</v>
      </c>
      <c r="P566" s="11">
        <f t="shared" si="69"/>
        <v>0.68100000000000005</v>
      </c>
      <c r="Q566" s="11">
        <f t="shared" si="70"/>
        <v>0.92200000000000004</v>
      </c>
      <c r="R566" s="11">
        <f t="shared" ca="1" si="71"/>
        <v>0.69915000000000016</v>
      </c>
    </row>
    <row r="567" spans="1:18" x14ac:dyDescent="0.2">
      <c r="A567" s="14">
        <f t="shared" ca="1" si="64"/>
        <v>19</v>
      </c>
      <c r="B567" t="s">
        <v>779</v>
      </c>
      <c r="C567" t="str">
        <f>VLOOKUP(B567,'Input - companies list'!B:L,2,FALSE)</f>
        <v>DATTUS, Inc.</v>
      </c>
      <c r="D567" t="str">
        <f>VLOOKUP(B567,'Input - companies list'!B:L,11,FALSE)</f>
        <v>Cloud, IoT, Predictive Analytics</v>
      </c>
      <c r="E567" t="str">
        <f>VLOOKUP(B567,'Input - companies list'!B:E,4,FALSE)</f>
        <v>DATTUS, Inc. develops and offers a platform which provides real-time access to data, equipment status, and other information on-site and off-site via web and mobile APIs. It offers industrial facilities with hardware and software solutions that enable data-driven decision making. It offers sensor technologies, including bearing, seal, and oil sensors for temperature, vibration, load, pressure, flow, oil/lubricant, chemical, environmental, and electrical applications; DATTUS connect, a plug-and-play hub, which uploads the data from the sensors into a cloud-based database in real time; and DATTUS intelligence, a data analytics solution that translate sensor data into actionable insights. The company helps machine owners and operators to improve asset utilization with the service providers who service/rebuild/repair the equipment; and with machinery OEMS to support warranty programs, as well as to enable the development of smart machines. It serves manufacturing, utilities, energy generation, oil and gas, process/chemicals, pulp and paper, mining, biotech and pharma, and defense industries worldwide. DATTUS, Inc. was formerly known as Bearing Analytics, Inc. and changed its name to DATTUS, Inc. in November 2014. The company was incorporated in 2013 and is based in Indianapolis, Indiana.</v>
      </c>
      <c r="F567" s="1">
        <f>SUMIFS('Input - target event report'!H:H,'Input - target event report'!B:B,B567,'Input - target event report'!D:D, "Private Investment")</f>
        <v>1892914</v>
      </c>
      <c r="G567" s="6">
        <f>IF(I567&lt;2, "N/A", (_xlfn.MAXIFS('Input - target event report'!E:E,'Input - target event report'!B:B,B:B,'Input - target event report'!D:D,"Private Investment")-_xlfn.MINIFS('Input - target event report'!E:E,'Input - target event report'!B:B,B:B,'Input - target event report'!D:D,"Private Investment"))/(I567-1))</f>
        <v>119</v>
      </c>
      <c r="H567" s="5">
        <f ca="1">IF(_xlfn.MAXIFS('Input - target event report'!E:E,'Input - target event report'!B:B,B:B,'Input - target event report'!D:D,"Private Investment") = 0, "N/A", TODAY() - _xlfn.MAXIFS('Input - target event report'!E:E,'Input - target event report'!B:B,B:B,'Input - target event report'!D:D,"Private Investment"))</f>
        <v>508</v>
      </c>
      <c r="I567" s="6">
        <f>COUNTIFS('Input - target event report'!B:B,B567,'Input - target event report'!D:D, "Private Investment")</f>
        <v>2</v>
      </c>
      <c r="J567">
        <f>INDEX('Input - companies list'!$1:$10000,MATCH(B567,'Input - companies list'!B:B,0),MATCH("Flow",'Input - companies list'!$1:$1,0 ))</f>
        <v>2.4844160903653399E-3</v>
      </c>
      <c r="K567">
        <f>INDEX('Input - companies list'!$1:$10000,MATCH(B567,'Input - companies list'!B:B,0),MATCH("Inter-Cluster Connectivity",'Input - companies list'!$1:$1,0 ))</f>
        <v>0</v>
      </c>
      <c r="L567" s="11">
        <f t="shared" si="65"/>
        <v>0.95</v>
      </c>
      <c r="M567" s="11">
        <f t="shared" si="66"/>
        <v>0.89500000000000002</v>
      </c>
      <c r="N567" s="11">
        <f t="shared" ca="1" si="67"/>
        <v>0.63400000000000001</v>
      </c>
      <c r="O567" s="11">
        <f t="shared" si="68"/>
        <v>0.93400000000000005</v>
      </c>
      <c r="P567" s="11">
        <f t="shared" si="69"/>
        <v>0.11199999999999999</v>
      </c>
      <c r="Q567" s="11">
        <f t="shared" si="70"/>
        <v>0</v>
      </c>
      <c r="R567" s="11">
        <f t="shared" ca="1" si="71"/>
        <v>0.71155000000000002</v>
      </c>
    </row>
    <row r="568" spans="1:18" x14ac:dyDescent="0.2">
      <c r="A568" s="14">
        <f t="shared" ca="1" si="64"/>
        <v>18</v>
      </c>
      <c r="B568" t="s">
        <v>492</v>
      </c>
      <c r="C568" t="str">
        <f>VLOOKUP(B568,'Input - companies list'!B:L,2,FALSE)</f>
        <v>OOO Vist Group</v>
      </c>
      <c r="D568" t="str">
        <f>VLOOKUP(B568,'Input - companies list'!B:L,11,FALSE)</f>
        <v>Autonomous Vehicles, Artificial Intelligence</v>
      </c>
      <c r="E568" t="str">
        <f>VLOOKUP(B568,'Input - companies list'!B:E,4,FALSE)</f>
        <v>OOO Vist Group designs and develops IT solutions for mine fleet and railroad management systems. The company implements software systems in industrial mining enterprises in the Russian Federation and CIS countries. It offers dispatch control systems; load and fuel level control systems; on-board excavator control systems; on-board boring rig control systems; system for the automation of mine-surveyor works; wheel loader scales; tire pressure control systems; and VG service systems. The company also provides sensors that include electronic fuel level sensors, frequency sensors, rotation angle sensors, proximity switches, noncontact ring current sensors, electronic pedals, and load cells; and VG railway system, a microprocessor-based management system for signaling and interlocking devices, and blocking units. It serves mining, agriculture, manufacturing, transportation, and construction industries in the Russian Federation, Ukraine, Kazakhstan, and Mongolia. OOO Vist Group is based in Moscow, Russian Federation. It has branch offices in Krivoj Rog, Ukraine; Kemerovo, Zheleznogorsk, and Staryj Oskol, Russian Federation.</v>
      </c>
      <c r="F568" s="1">
        <f>SUMIFS('Input - target event report'!H:H,'Input - target event report'!B:B,B568,'Input - target event report'!D:D, "Private Investment")</f>
        <v>7073912</v>
      </c>
      <c r="G568" s="6" t="str">
        <f>IF(I568&lt;2, "N/A", (_xlfn.MAXIFS('Input - target event report'!E:E,'Input - target event report'!B:B,B:B,'Input - target event report'!D:D,"Private Investment")-_xlfn.MINIFS('Input - target event report'!E:E,'Input - target event report'!B:B,B:B,'Input - target event report'!D:D,"Private Investment"))/(I568-1))</f>
        <v>N/A</v>
      </c>
      <c r="H568" s="5">
        <f ca="1">IF(_xlfn.MAXIFS('Input - target event report'!E:E,'Input - target event report'!B:B,B:B,'Input - target event report'!D:D,"Private Investment") = 0, "N/A", TODAY() - _xlfn.MAXIFS('Input - target event report'!E:E,'Input - target event report'!B:B,B:B,'Input - target event report'!D:D,"Private Investment"))</f>
        <v>193</v>
      </c>
      <c r="I568" s="6">
        <f>COUNTIFS('Input - target event report'!B:B,B568,'Input - target event report'!D:D, "Private Investment")</f>
        <v>1</v>
      </c>
      <c r="J568">
        <f>INDEX('Input - companies list'!$1:$10000,MATCH(B568,'Input - companies list'!B:B,0),MATCH("Flow",'Input - companies list'!$1:$1,0 ))</f>
        <v>1.61038978382457E-3</v>
      </c>
      <c r="K568">
        <f>INDEX('Input - companies list'!$1:$10000,MATCH(B568,'Input - companies list'!B:B,0),MATCH("Inter-Cluster Connectivity",'Input - companies list'!$1:$1,0 ))</f>
        <v>0.5</v>
      </c>
      <c r="L568" s="11">
        <f t="shared" si="65"/>
        <v>0.96299999999999997</v>
      </c>
      <c r="M568" s="11">
        <f t="shared" si="66"/>
        <v>0</v>
      </c>
      <c r="N568" s="11">
        <f t="shared" ca="1" si="67"/>
        <v>0.9</v>
      </c>
      <c r="O568" s="11">
        <f t="shared" si="68"/>
        <v>0.84499999999999997</v>
      </c>
      <c r="P568" s="11">
        <f t="shared" si="69"/>
        <v>0.373</v>
      </c>
      <c r="Q568" s="11">
        <f t="shared" si="70"/>
        <v>0.92200000000000004</v>
      </c>
      <c r="R568" s="11">
        <f t="shared" ca="1" si="71"/>
        <v>0.71649999999999991</v>
      </c>
    </row>
    <row r="569" spans="1:18" x14ac:dyDescent="0.2">
      <c r="A569" s="14">
        <f t="shared" ca="1" si="64"/>
        <v>17</v>
      </c>
      <c r="B569" t="s">
        <v>872</v>
      </c>
      <c r="C569" t="str">
        <f>VLOOKUP(B569,'Input - companies list'!B:L,2,FALSE)</f>
        <v>Davra Networks Limited</v>
      </c>
      <c r="D569" t="str">
        <f>VLOOKUP(B569,'Input - companies list'!B:L,11,FALSE)</f>
        <v>Cloud, IoT, Predictive Analytics</v>
      </c>
      <c r="E569" t="str">
        <f>VLOOKUP(B569,'Input - companies list'!B:E,4,FALSE)</f>
        <v>Davra Networks Limited, an enterprise software company, develops network automation, machine to machine (M2M), and Internet of things solutions for communications networks. The company offers RuBAN Suite and RuBAN Appliance, a network automation and cellular 3G\4G M2M management solution for various business verticals, such as transport, bus, rail, ATM machines, vending, gas and oil, and smart grid; and Platinum Support that is designed for critical platform and network support. It also provides network automation audit service; and NetInsights training and certification programs for network professionals and engineers. In addition, the company offers fleet management, smart healthcare, ATM and POS, and remote security solutions. Furthermore, it offers network management solutions; Cisco 819 integrated services router, a router that works across various vertical markets; and Cisco Embedded Event Manager that provides embedded systems management in Cisco network devices. The company was incorporated in 2010 and is based in Dublin, Ireland.</v>
      </c>
      <c r="F569" s="1">
        <f>SUMIFS('Input - target event report'!H:H,'Input - target event report'!B:B,B569,'Input - target event report'!D:D, "Private Investment")</f>
        <v>5068330</v>
      </c>
      <c r="G569" s="6">
        <f>IF(I569&lt;2, "N/A", (_xlfn.MAXIFS('Input - target event report'!E:E,'Input - target event report'!B:B,B:B,'Input - target event report'!D:D,"Private Investment")-_xlfn.MINIFS('Input - target event report'!E:E,'Input - target event report'!B:B,B:B,'Input - target event report'!D:D,"Private Investment"))/(I569-1))</f>
        <v>342.5</v>
      </c>
      <c r="H569" s="5">
        <f ca="1">IF(_xlfn.MAXIFS('Input - target event report'!E:E,'Input - target event report'!B:B,B:B,'Input - target event report'!D:D,"Private Investment") = 0, "N/A", TODAY() - _xlfn.MAXIFS('Input - target event report'!E:E,'Input - target event report'!B:B,B:B,'Input - target event report'!D:D,"Private Investment"))</f>
        <v>214</v>
      </c>
      <c r="I569" s="6">
        <f>COUNTIFS('Input - target event report'!B:B,B569,'Input - target event report'!D:D, "Private Investment")</f>
        <v>5</v>
      </c>
      <c r="J569">
        <f>INDEX('Input - companies list'!$1:$10000,MATCH(B569,'Input - companies list'!B:B,0),MATCH("Flow",'Input - companies list'!$1:$1,0 ))</f>
        <v>1.5026709268412899E-3</v>
      </c>
      <c r="K569">
        <f>INDEX('Input - companies list'!$1:$10000,MATCH(B569,'Input - companies list'!B:B,0),MATCH("Inter-Cluster Connectivity",'Input - companies list'!$1:$1,0 ))</f>
        <v>0</v>
      </c>
      <c r="L569" s="11">
        <f t="shared" si="65"/>
        <v>0.96</v>
      </c>
      <c r="M569" s="11">
        <f t="shared" si="66"/>
        <v>0.39500000000000002</v>
      </c>
      <c r="N569" s="11">
        <f t="shared" ca="1" si="67"/>
        <v>0.88900000000000001</v>
      </c>
      <c r="O569" s="11">
        <f t="shared" si="68"/>
        <v>0.98199999999999998</v>
      </c>
      <c r="P569" s="11">
        <f t="shared" si="69"/>
        <v>0.43899999999999995</v>
      </c>
      <c r="Q569" s="11">
        <f t="shared" si="70"/>
        <v>0</v>
      </c>
      <c r="R569" s="11">
        <f t="shared" ca="1" si="71"/>
        <v>0.72199999999999998</v>
      </c>
    </row>
    <row r="570" spans="1:18" x14ac:dyDescent="0.2">
      <c r="A570" s="14">
        <f t="shared" ca="1" si="64"/>
        <v>16</v>
      </c>
      <c r="B570" t="s">
        <v>728</v>
      </c>
      <c r="C570" t="str">
        <f>VLOOKUP(B570,'Input - companies list'!B:L,2,FALSE)</f>
        <v>Acutronic Robotics</v>
      </c>
      <c r="D570" t="str">
        <f>VLOOKUP(B570,'Input - companies list'!B:L,11,FALSE)</f>
        <v>Autonomous Vehicles, Artificial Intelligence</v>
      </c>
      <c r="E570" t="str">
        <f>VLOOKUP(B570,'Input - companies list'!B:E,4,FALSE)</f>
        <v>Acutronic Robotics develops artificial brains and components for robots and drones. It develops software and hardware for robots; robot applications, such as CAPES, a snap that creates a service, which loads the device tree overlays each time the board boots; APM autopilot, a snap for Erle Robotics plane vehicles that provides the files needed to fly a fixed-wing drone/plane with Erle-Brain; HELLO DRONE, a hello drone application that provides a hello drone for Erle-Brain based robots that prints date in the standard output; and APM:COPTER, an APM autopilot for Erle Robotics (quad) copter vehicles. The company offers personal drone and nano aerial robots that are in cities solving tasks, such as surveillance, aerial photography, environmental monitoring, or even providing networking services. It offers its products online. The company was incorporated in 2014 and is headquartered in Vitoria-Gasteiz, Spain. As of October 31, 2016, Acutronic Robotics operates as a subsidiary of Acutronic Link Robotics AG.</v>
      </c>
      <c r="F570" s="1">
        <f>SUMIFS('Input - target event report'!H:H,'Input - target event report'!B:B,B570,'Input - target event report'!D:D, "Private Investment")</f>
        <v>223052</v>
      </c>
      <c r="G570" s="6">
        <f>IF(I570&lt;2, "N/A", (_xlfn.MAXIFS('Input - target event report'!E:E,'Input - target event report'!B:B,B:B,'Input - target event report'!D:D,"Private Investment")-_xlfn.MINIFS('Input - target event report'!E:E,'Input - target event report'!B:B,B:B,'Input - target event report'!D:D,"Private Investment"))/(I570-1))</f>
        <v>844</v>
      </c>
      <c r="H570" s="5">
        <f ca="1">IF(_xlfn.MAXIFS('Input - target event report'!E:E,'Input - target event report'!B:B,B:B,'Input - target event report'!D:D,"Private Investment") = 0, "N/A", TODAY() - _xlfn.MAXIFS('Input - target event report'!E:E,'Input - target event report'!B:B,B:B,'Input - target event report'!D:D,"Private Investment"))</f>
        <v>60</v>
      </c>
      <c r="I570" s="6">
        <f>COUNTIFS('Input - target event report'!B:B,B570,'Input - target event report'!D:D, "Private Investment")</f>
        <v>2</v>
      </c>
      <c r="J570">
        <f>INDEX('Input - companies list'!$1:$10000,MATCH(B570,'Input - companies list'!B:B,0),MATCH("Flow",'Input - companies list'!$1:$1,0 ))</f>
        <v>1.65960843066923E-3</v>
      </c>
      <c r="K570">
        <f>INDEX('Input - companies list'!$1:$10000,MATCH(B570,'Input - companies list'!B:B,0),MATCH("Inter-Cluster Connectivity",'Input - companies list'!$1:$1,0 ))</f>
        <v>0.14285714285714199</v>
      </c>
      <c r="L570" s="11">
        <f t="shared" si="65"/>
        <v>0.91</v>
      </c>
      <c r="M570" s="11">
        <f t="shared" si="66"/>
        <v>5.3000000000000047E-2</v>
      </c>
      <c r="N570" s="11">
        <f t="shared" ca="1" si="67"/>
        <v>1</v>
      </c>
      <c r="O570" s="11">
        <f t="shared" si="68"/>
        <v>0.93400000000000005</v>
      </c>
      <c r="P570" s="11">
        <f t="shared" si="69"/>
        <v>0.35399999999999998</v>
      </c>
      <c r="Q570" s="11">
        <f t="shared" si="70"/>
        <v>0.68200000000000005</v>
      </c>
      <c r="R570" s="11">
        <f t="shared" ca="1" si="71"/>
        <v>0.72255000000000003</v>
      </c>
    </row>
    <row r="571" spans="1:18" x14ac:dyDescent="0.2">
      <c r="A571" s="14">
        <f t="shared" ca="1" si="64"/>
        <v>15</v>
      </c>
      <c r="B571" t="s">
        <v>379</v>
      </c>
      <c r="C571" t="str">
        <f>VLOOKUP(B571,'Input - companies list'!B:L,2,FALSE)</f>
        <v>Trakopolis IoT Corp.</v>
      </c>
      <c r="D571" t="str">
        <f>VLOOKUP(B571,'Input - companies list'!B:L,11,FALSE)</f>
        <v>Cloud, IoT, Predictive Analytics</v>
      </c>
      <c r="E571" t="str">
        <f>VLOOKUP(B571,'Input - companies list'!B:E,4,FALSE)</f>
        <v>Trakopolis IoT Corp. operates a software platform that provides business intelligence to organizations that require location, status, and relevant data on corporate assets, such as equipment, devices, vehicles and people. Its Trakopolis platform offers real-time connectivity and visibility, which increases control, optimization and safety, and enhances decision-making, customer service, and daily management of business operations. The company serves customers in oil and gas, construction, rental, urban services, transportation, mining, forestry, and other heavy industries. Trakopolis IoT Corp. is headquartered in Calgary, Canada.</v>
      </c>
      <c r="F571" s="1">
        <f>SUMIFS('Input - target event report'!H:H,'Input - target event report'!B:B,B571,'Input - target event report'!D:D, "Private Investment")</f>
        <v>1684749</v>
      </c>
      <c r="G571" s="6">
        <f>IF(I571&lt;2, "N/A", (_xlfn.MAXIFS('Input - target event report'!E:E,'Input - target event report'!B:B,B:B,'Input - target event report'!D:D,"Private Investment")-_xlfn.MINIFS('Input - target event report'!E:E,'Input - target event report'!B:B,B:B,'Input - target event report'!D:D,"Private Investment"))/(I571-1))</f>
        <v>451</v>
      </c>
      <c r="H571" s="5">
        <f ca="1">IF(_xlfn.MAXIFS('Input - target event report'!E:E,'Input - target event report'!B:B,B:B,'Input - target event report'!D:D,"Private Investment") = 0, "N/A", TODAY() - _xlfn.MAXIFS('Input - target event report'!E:E,'Input - target event report'!B:B,B:B,'Input - target event report'!D:D,"Private Investment"))</f>
        <v>95</v>
      </c>
      <c r="I571" s="6">
        <f>COUNTIFS('Input - target event report'!B:B,B571,'Input - target event report'!D:D, "Private Investment")</f>
        <v>2</v>
      </c>
      <c r="J571">
        <f>INDEX('Input - companies list'!$1:$10000,MATCH(B571,'Input - companies list'!B:B,0),MATCH("Flow",'Input - companies list'!$1:$1,0 ))</f>
        <v>1.2523029446303701E-3</v>
      </c>
      <c r="K571">
        <f>INDEX('Input - companies list'!$1:$10000,MATCH(B571,'Input - companies list'!B:B,0),MATCH("Inter-Cluster Connectivity",'Input - companies list'!$1:$1,0 ))</f>
        <v>0</v>
      </c>
      <c r="L571" s="11">
        <f t="shared" si="65"/>
        <v>0.94499999999999995</v>
      </c>
      <c r="M571" s="11">
        <f t="shared" si="66"/>
        <v>0.29000000000000004</v>
      </c>
      <c r="N571" s="11">
        <f t="shared" ca="1" si="67"/>
        <v>0.98899999999999999</v>
      </c>
      <c r="O571" s="11">
        <f t="shared" si="68"/>
        <v>0.93400000000000005</v>
      </c>
      <c r="P571" s="11">
        <f t="shared" si="69"/>
        <v>0.622</v>
      </c>
      <c r="Q571" s="11">
        <f t="shared" si="70"/>
        <v>0</v>
      </c>
      <c r="R571" s="11">
        <f t="shared" ca="1" si="71"/>
        <v>0.7238</v>
      </c>
    </row>
    <row r="572" spans="1:18" x14ac:dyDescent="0.2">
      <c r="A572" s="14">
        <f t="shared" ca="1" si="64"/>
        <v>14</v>
      </c>
      <c r="B572" t="s">
        <v>671</v>
      </c>
      <c r="C572" t="str">
        <f>VLOOKUP(B572,'Input - companies list'!B:L,2,FALSE)</f>
        <v>Planetary Resources, Inc.</v>
      </c>
      <c r="D572" t="str">
        <f>VLOOKUP(B572,'Input - companies list'!B:L,11,FALSE)</f>
        <v>Mining Ops &amp; Analytics</v>
      </c>
      <c r="E572" t="str">
        <f>VLOOKUP(B572,'Input - companies list'!B:E,4,FALSE)</f>
        <v>Planetary Resources, Inc., an asteroid mining company, engages in the exploration and utilization of resources from asteroids. The company was incorporated in 2006 and is based in Redmond, Washington.</v>
      </c>
      <c r="F572" s="1">
        <f>SUMIFS('Input - target event report'!H:H,'Input - target event report'!B:B,B572,'Input - target event report'!D:D, "Private Investment")</f>
        <v>48096228</v>
      </c>
      <c r="G572" s="6">
        <f>IF(I572&lt;2, "N/A", (_xlfn.MAXIFS('Input - target event report'!E:E,'Input - target event report'!B:B,B:B,'Input - target event report'!D:D,"Private Investment")-_xlfn.MINIFS('Input - target event report'!E:E,'Input - target event report'!B:B,B:B,'Input - target event report'!D:D,"Private Investment"))/(I572-1))</f>
        <v>613</v>
      </c>
      <c r="H572" s="5">
        <f ca="1">IF(_xlfn.MAXIFS('Input - target event report'!E:E,'Input - target event report'!B:B,B:B,'Input - target event report'!D:D,"Private Investment") = 0, "N/A", TODAY() - _xlfn.MAXIFS('Input - target event report'!E:E,'Input - target event report'!B:B,B:B,'Input - target event report'!D:D,"Private Investment"))</f>
        <v>362</v>
      </c>
      <c r="I572" s="6">
        <f>COUNTIFS('Input - target event report'!B:B,B572,'Input - target event report'!D:D, "Private Investment")</f>
        <v>3</v>
      </c>
      <c r="J572">
        <f>INDEX('Input - companies list'!$1:$10000,MATCH(B572,'Input - companies list'!B:B,0),MATCH("Flow",'Input - companies list'!$1:$1,0 ))</f>
        <v>3.9367720992031002E-4</v>
      </c>
      <c r="K572">
        <f>INDEX('Input - companies list'!$1:$10000,MATCH(B572,'Input - companies list'!B:B,0),MATCH("Inter-Cluster Connectivity",'Input - companies list'!$1:$1,0 ))</f>
        <v>0</v>
      </c>
      <c r="L572" s="11">
        <f t="shared" si="65"/>
        <v>1</v>
      </c>
      <c r="M572" s="11">
        <f t="shared" si="66"/>
        <v>0.21099999999999997</v>
      </c>
      <c r="N572" s="11">
        <f t="shared" ca="1" si="67"/>
        <v>0.77800000000000002</v>
      </c>
      <c r="O572" s="11">
        <f t="shared" si="68"/>
        <v>0.96199999999999997</v>
      </c>
      <c r="P572" s="11">
        <f t="shared" si="69"/>
        <v>0.92700000000000005</v>
      </c>
      <c r="Q572" s="11">
        <f t="shared" si="70"/>
        <v>0</v>
      </c>
      <c r="R572" s="11">
        <f t="shared" ca="1" si="71"/>
        <v>0.73154999999999992</v>
      </c>
    </row>
    <row r="573" spans="1:18" x14ac:dyDescent="0.2">
      <c r="A573" s="14">
        <f t="shared" ca="1" si="64"/>
        <v>13</v>
      </c>
      <c r="B573" t="s">
        <v>635</v>
      </c>
      <c r="C573" t="str">
        <f>VLOOKUP(B573,'Input - companies list'!B:L,2,FALSE)</f>
        <v>Redbird SAS</v>
      </c>
      <c r="D573" t="str">
        <f>VLOOKUP(B573,'Input - companies list'!B:L,11,FALSE)</f>
        <v>Aerial Surveying, Drones</v>
      </c>
      <c r="E573" t="str">
        <f>VLOOKUP(B573,'Input - companies list'!B:E,4,FALSE)</f>
        <v>Redbird SAS develops cloud based analysis and processing solutions for aerial data acquired by drones. The company monitors, optimizes, and surveys construction sites. It also provides quarry face and stockpile monitoring; haul road diagnosis; 3D modeling; earthmoving work monitoring; precision check; public works monitoring; inspection of civil engineering constructions; remote sensing and diagnosis of damages; intrusive vegetation monitoring; infrastructure monitoring; analysis of the vegetation critical state; dilapidation and damage diagnosis; remote sensing of markings; detection and monitoring of ground movements; and agricultural research. In addition, the company offers quarry monitoring, a solution that optimizes worksite management; detection and cartography of vegetation bordering transportation and power line networks; detection of vine disease, such as flavescence dorÃ©e that enables to anticipate and to reduce phytosanitary treatments; 3D modeling of buildings; and identification and filing of cracks on civil engineering constructions. It serves network infrastructure, construction, public works, precision farming, and mineral industry sectors. Redbird SAS was founded in 2012 and is headquartered in Paris, France. As of September 22, 2016, Redbird SAS operates as a subsidiary of Airware, Inc.</v>
      </c>
      <c r="F573" s="1">
        <f>SUMIFS('Input - target event report'!H:H,'Input - target event report'!B:B,B573,'Input - target event report'!D:D, "Private Investment")</f>
        <v>2154128</v>
      </c>
      <c r="G573" s="6">
        <f>IF(I573&lt;2, "N/A", (_xlfn.MAXIFS('Input - target event report'!E:E,'Input - target event report'!B:B,B:B,'Input - target event report'!D:D,"Private Investment")-_xlfn.MINIFS('Input - target event report'!E:E,'Input - target event report'!B:B,B:B,'Input - target event report'!D:D,"Private Investment"))/(I573-1))</f>
        <v>56</v>
      </c>
      <c r="H573" s="5">
        <f ca="1">IF(_xlfn.MAXIFS('Input - target event report'!E:E,'Input - target event report'!B:B,B:B,'Input - target event report'!D:D,"Private Investment") = 0, "N/A", TODAY() - _xlfn.MAXIFS('Input - target event report'!E:E,'Input - target event report'!B:B,B:B,'Input - target event report'!D:D,"Private Investment"))</f>
        <v>888</v>
      </c>
      <c r="I573" s="6">
        <f>COUNTIFS('Input - target event report'!B:B,B573,'Input - target event report'!D:D, "Private Investment")</f>
        <v>2</v>
      </c>
      <c r="J573">
        <f>INDEX('Input - companies list'!$1:$10000,MATCH(B573,'Input - companies list'!B:B,0),MATCH("Flow",'Input - companies list'!$1:$1,0 ))</f>
        <v>1.2485557893337901E-3</v>
      </c>
      <c r="K573">
        <f>INDEX('Input - companies list'!$1:$10000,MATCH(B573,'Input - companies list'!B:B,0),MATCH("Inter-Cluster Connectivity",'Input - companies list'!$1:$1,0 ))</f>
        <v>0</v>
      </c>
      <c r="L573" s="11">
        <f t="shared" si="65"/>
        <v>0.95299999999999996</v>
      </c>
      <c r="M573" s="11">
        <f t="shared" si="66"/>
        <v>0.97399999999999998</v>
      </c>
      <c r="N573" s="11">
        <f t="shared" ca="1" si="67"/>
        <v>0.34499999999999997</v>
      </c>
      <c r="O573" s="11">
        <f t="shared" si="68"/>
        <v>0.93400000000000005</v>
      </c>
      <c r="P573" s="11">
        <f t="shared" si="69"/>
        <v>0.63300000000000001</v>
      </c>
      <c r="Q573" s="11">
        <f t="shared" si="70"/>
        <v>0</v>
      </c>
      <c r="R573" s="11">
        <f t="shared" ca="1" si="71"/>
        <v>0.7329</v>
      </c>
    </row>
    <row r="574" spans="1:18" x14ac:dyDescent="0.2">
      <c r="A574" s="14">
        <f t="shared" ca="1" si="64"/>
        <v>12</v>
      </c>
      <c r="B574" t="s">
        <v>501</v>
      </c>
      <c r="C574" t="str">
        <f>VLOOKUP(B574,'Input - companies list'!B:L,2,FALSE)</f>
        <v>Iris Automation Inc.</v>
      </c>
      <c r="D574" t="str">
        <f>VLOOKUP(B574,'Input - companies list'!B:L,11,FALSE)</f>
        <v>Autonomous Vehicles, Artificial Intelligence</v>
      </c>
      <c r="E574" t="str">
        <f>VLOOKUP(B574,'Input - companies list'!B:E,4,FALSE)</f>
        <v>Iris Automation Inc. develops collision avoidance systems for operating industrial drones. The company offers an artificial intelligence computer that blends real-time images and 3D maps to track incoming objects. Its onboard software tracks and avoids dynamic and static objects on the ground and in the air at short-range and long-range. The companyÂ’s system is built to process visual data in real-time holding the capability to see structures that suddenly appear, such as a plane, flock of birds, or another drone. It serves the avionics industry worldwide. The company was founded in 2015 and is based in San Francisco, California with an additional operation in British Columbia, Canada.</v>
      </c>
      <c r="F574" s="1">
        <f>SUMIFS('Input - target event report'!H:H,'Input - target event report'!B:B,B574,'Input - target event report'!D:D, "Private Investment")</f>
        <v>1620000</v>
      </c>
      <c r="G574" s="6">
        <f>IF(I574&lt;2, "N/A", (_xlfn.MAXIFS('Input - target event report'!E:E,'Input - target event report'!B:B,B:B,'Input - target event report'!D:D,"Private Investment")-_xlfn.MINIFS('Input - target event report'!E:E,'Input - target event report'!B:B,B:B,'Input - target event report'!D:D,"Private Investment"))/(I574-1))</f>
        <v>202</v>
      </c>
      <c r="H574" s="5">
        <f ca="1">IF(_xlfn.MAXIFS('Input - target event report'!E:E,'Input - target event report'!B:B,B:B,'Input - target event report'!D:D,"Private Investment") = 0, "N/A", TODAY() - _xlfn.MAXIFS('Input - target event report'!E:E,'Input - target event report'!B:B,B:B,'Input - target event report'!D:D,"Private Investment"))</f>
        <v>286</v>
      </c>
      <c r="I574" s="6">
        <f>COUNTIFS('Input - target event report'!B:B,B574,'Input - target event report'!D:D, "Private Investment")</f>
        <v>2</v>
      </c>
      <c r="J574">
        <f>INDEX('Input - companies list'!$1:$10000,MATCH(B574,'Input - companies list'!B:B,0),MATCH("Flow",'Input - companies list'!$1:$1,0 ))</f>
        <v>1.7201108494089899E-3</v>
      </c>
      <c r="K574">
        <f>INDEX('Input - companies list'!$1:$10000,MATCH(B574,'Input - companies list'!B:B,0),MATCH("Inter-Cluster Connectivity",'Input - companies list'!$1:$1,0 ))</f>
        <v>0</v>
      </c>
      <c r="L574" s="11">
        <f t="shared" si="65"/>
        <v>0.94299999999999995</v>
      </c>
      <c r="M574" s="11">
        <f t="shared" si="66"/>
        <v>0.73699999999999999</v>
      </c>
      <c r="N574" s="11">
        <f t="shared" ca="1" si="67"/>
        <v>0.81200000000000006</v>
      </c>
      <c r="O574" s="11">
        <f t="shared" si="68"/>
        <v>0.93400000000000005</v>
      </c>
      <c r="P574" s="11">
        <f t="shared" si="69"/>
        <v>0.32199999999999995</v>
      </c>
      <c r="Q574" s="11">
        <f t="shared" si="70"/>
        <v>0</v>
      </c>
      <c r="R574" s="11">
        <f t="shared" ca="1" si="71"/>
        <v>0.73380000000000001</v>
      </c>
    </row>
    <row r="575" spans="1:18" x14ac:dyDescent="0.2">
      <c r="A575" s="14">
        <f t="shared" ca="1" si="64"/>
        <v>11</v>
      </c>
      <c r="B575" t="s">
        <v>542</v>
      </c>
      <c r="C575" t="str">
        <f>VLOOKUP(B575,'Input - companies list'!B:L,2,FALSE)</f>
        <v>Clearpath Robotics Inc.</v>
      </c>
      <c r="D575" t="str">
        <f>VLOOKUP(B575,'Input - companies list'!B:L,11,FALSE)</f>
        <v>Autonomous Vehicles, Artificial Intelligence</v>
      </c>
      <c r="E575" t="str">
        <f>VLOOKUP(B575,'Input - companies list'!B:E,4,FALSE)</f>
        <v>Clearpath Robotics Inc. designs and manufactures unmanned vehicles for industrial applications. The company offers robotic utility vehicles, unmanned ground vehicles, heavy load material transporters, omnidirectional platforms, and learning platforms for mining, military, and agricultural research; hummingbird and pelican UAVs for dynamic aerial control or multi-robot research; unmanned surface vessels; and accessories, such as sensors, manipulators and actuators, controllers, computers and networking products, infrastructure products, and other accessories. It also offers systems design, perception and mapping, navigation and control, simulation, research and consulting, support and maintenance, materials handling, and industrial services. The company was founded in 2009 and is based in Kitchener, Canada.</v>
      </c>
      <c r="F575" s="1">
        <f>SUMIFS('Input - target event report'!H:H,'Input - target event report'!B:B,B575,'Input - target event report'!D:D, "Private Investment")</f>
        <v>41567688</v>
      </c>
      <c r="G575" s="6">
        <f>IF(I575&lt;2, "N/A", (_xlfn.MAXIFS('Input - target event report'!E:E,'Input - target event report'!B:B,B:B,'Input - target event report'!D:D,"Private Investment")-_xlfn.MINIFS('Input - target event report'!E:E,'Input - target event report'!B:B,B:B,'Input - target event report'!D:D,"Private Investment"))/(I575-1))</f>
        <v>208.33333333333334</v>
      </c>
      <c r="H575" s="5">
        <f ca="1">IF(_xlfn.MAXIFS('Input - target event report'!E:E,'Input - target event report'!B:B,B:B,'Input - target event report'!D:D,"Private Investment") = 0, "N/A", TODAY() - _xlfn.MAXIFS('Input - target event report'!E:E,'Input - target event report'!B:B,B:B,'Input - target event report'!D:D,"Private Investment"))</f>
        <v>459</v>
      </c>
      <c r="I575" s="6">
        <f>COUNTIFS('Input - target event report'!B:B,B575,'Input - target event report'!D:D, "Private Investment")</f>
        <v>4</v>
      </c>
      <c r="J575">
        <f>INDEX('Input - companies list'!$1:$10000,MATCH(B575,'Input - companies list'!B:B,0),MATCH("Flow",'Input - companies list'!$1:$1,0 ))</f>
        <v>1.7086122303286201E-3</v>
      </c>
      <c r="K575">
        <f>INDEX('Input - companies list'!$1:$10000,MATCH(B575,'Input - companies list'!B:B,0),MATCH("Inter-Cluster Connectivity",'Input - companies list'!$1:$1,0 ))</f>
        <v>0</v>
      </c>
      <c r="L575" s="11">
        <f t="shared" si="65"/>
        <v>0.996</v>
      </c>
      <c r="M575" s="11">
        <f t="shared" si="66"/>
        <v>0.71100000000000008</v>
      </c>
      <c r="N575" s="11">
        <f t="shared" ca="1" si="67"/>
        <v>0.68900000000000006</v>
      </c>
      <c r="O575" s="11">
        <f t="shared" si="68"/>
        <v>0.97699999999999998</v>
      </c>
      <c r="P575" s="11">
        <f t="shared" si="69"/>
        <v>0.32699999999999996</v>
      </c>
      <c r="Q575" s="11">
        <f t="shared" si="70"/>
        <v>0</v>
      </c>
      <c r="R575" s="11">
        <f t="shared" ca="1" si="71"/>
        <v>0.73594999999999999</v>
      </c>
    </row>
    <row r="576" spans="1:18" x14ac:dyDescent="0.2">
      <c r="A576" s="14">
        <f t="shared" ca="1" si="64"/>
        <v>10</v>
      </c>
      <c r="B576" t="s">
        <v>681</v>
      </c>
      <c r="C576" t="str">
        <f>VLOOKUP(B576,'Input - companies list'!B:L,2,FALSE)</f>
        <v>The NanoSteel Company, Inc.</v>
      </c>
      <c r="D576" t="str">
        <f>VLOOKUP(B576,'Input - companies list'!B:L,11,FALSE)</f>
        <v>Mining Ops &amp; Analytics</v>
      </c>
      <c r="E576" t="str">
        <f>VLOOKUP(B576,'Input - companies list'!B:E,4,FALSE)</f>
        <v>The NanoSteel Company, Inc. manufactures and distributes nano-structured steel alloys and products. The company offers automotive sheet steel, such as nanostructured steel for vehicle lightweighting; and additive manufacturing products, such as wear resistant 3D printing powders, powder bed fusion development solutions, and freeform directed laser deposition development solutions. It also offers metallic coatings, such as cored wire, atomized powder, stick electrodes, wear plates, ID clad wear pipes, and hardbanding, as well as screens. The company serves automotive, oil and gas, mining, cement, concrete, and power sectors in the United States and internationally. It offers its products through distributors. The NanoSteel Company, Inc. was founded in 2002 and is headquartered in Providence, Rhode Island.</v>
      </c>
      <c r="F576" s="1">
        <f>SUMIFS('Input - target event report'!H:H,'Input - target event report'!B:B,B576,'Input - target event report'!D:D, "Private Investment")</f>
        <v>32480000</v>
      </c>
      <c r="G576" s="6">
        <f>IF(I576&lt;2, "N/A", (_xlfn.MAXIFS('Input - target event report'!E:E,'Input - target event report'!B:B,B:B,'Input - target event report'!D:D,"Private Investment")-_xlfn.MINIFS('Input - target event report'!E:E,'Input - target event report'!B:B,B:B,'Input - target event report'!D:D,"Private Investment"))/(I576-1))</f>
        <v>720.5</v>
      </c>
      <c r="H576" s="5">
        <f ca="1">IF(_xlfn.MAXIFS('Input - target event report'!E:E,'Input - target event report'!B:B,B:B,'Input - target event report'!D:D,"Private Investment") = 0, "N/A", TODAY() - _xlfn.MAXIFS('Input - target event report'!E:E,'Input - target event report'!B:B,B:B,'Input - target event report'!D:D,"Private Investment"))</f>
        <v>365</v>
      </c>
      <c r="I576" s="6">
        <f>COUNTIFS('Input - target event report'!B:B,B576,'Input - target event report'!D:D, "Private Investment")</f>
        <v>3</v>
      </c>
      <c r="J576">
        <f>INDEX('Input - companies list'!$1:$10000,MATCH(B576,'Input - companies list'!B:B,0),MATCH("Flow",'Input - companies list'!$1:$1,0 ))</f>
        <v>1.4583871000728101E-3</v>
      </c>
      <c r="K576">
        <f>INDEX('Input - companies list'!$1:$10000,MATCH(B576,'Input - companies list'!B:B,0),MATCH("Inter-Cluster Connectivity",'Input - companies list'!$1:$1,0 ))</f>
        <v>0.14285714285714199</v>
      </c>
      <c r="L576" s="11">
        <f t="shared" si="65"/>
        <v>0.99099999999999999</v>
      </c>
      <c r="M576" s="11">
        <f t="shared" si="66"/>
        <v>0.15800000000000003</v>
      </c>
      <c r="N576" s="11">
        <f t="shared" ca="1" si="67"/>
        <v>0.76700000000000002</v>
      </c>
      <c r="O576" s="11">
        <f t="shared" si="68"/>
        <v>0.96199999999999997</v>
      </c>
      <c r="P576" s="11">
        <f t="shared" si="69"/>
        <v>0.48</v>
      </c>
      <c r="Q576" s="11">
        <f t="shared" si="70"/>
        <v>0.68200000000000005</v>
      </c>
      <c r="R576" s="11">
        <f t="shared" ca="1" si="71"/>
        <v>0.74320000000000008</v>
      </c>
    </row>
    <row r="577" spans="1:18" x14ac:dyDescent="0.2">
      <c r="A577" s="14">
        <f t="shared" ca="1" si="64"/>
        <v>9</v>
      </c>
      <c r="B577" t="s">
        <v>548</v>
      </c>
      <c r="C577" t="str">
        <f>VLOOKUP(B577,'Input - companies list'!B:L,2,FALSE)</f>
        <v>Infatics, Inc.</v>
      </c>
      <c r="D577" t="str">
        <f>VLOOKUP(B577,'Input - companies list'!B:L,11,FALSE)</f>
        <v>Aerial Surveying, Drones</v>
      </c>
      <c r="E577" t="str">
        <f>VLOOKUP(B577,'Input - companies list'!B:E,4,FALSE)</f>
        <v>Infatics, Inc., doing business as DroneDeploy, develops and delivers cloud-based drone software solutions. It delivers orthorectified maps, topographic modelling with DSMs and DTMs, crop health visualizations, and 3D models and point clouds. The company also develops a mobile application that provides aerial mapping, imaging, and drone automation solutions. It provides its solutions to agriculture, mining, real estate, construction, and other industries in the United States, Canada, the United Kingdom, and Australia. Infatics, Inc. was incorporated in 2013 and is based in San Francisco, California.</v>
      </c>
      <c r="F577" s="1">
        <f>SUMIFS('Input - target event report'!H:H,'Input - target event report'!B:B,B577,'Input - target event report'!D:D, "Private Investment")</f>
        <v>31050000</v>
      </c>
      <c r="G577" s="6">
        <f>IF(I577&lt;2, "N/A", (_xlfn.MAXIFS('Input - target event report'!E:E,'Input - target event report'!B:B,B:B,'Input - target event report'!D:D,"Private Investment")-_xlfn.MINIFS('Input - target event report'!E:E,'Input - target event report'!B:B,B:B,'Input - target event report'!D:D,"Private Investment"))/(I577-1))</f>
        <v>424.33333333333331</v>
      </c>
      <c r="H577" s="5">
        <f ca="1">IF(_xlfn.MAXIFS('Input - target event report'!E:E,'Input - target event report'!B:B,B:B,'Input - target event report'!D:D,"Private Investment") = 0, "N/A", TODAY() - _xlfn.MAXIFS('Input - target event report'!E:E,'Input - target event report'!B:B,B:B,'Input - target event report'!D:D,"Private Investment"))</f>
        <v>433</v>
      </c>
      <c r="I577" s="6">
        <f>COUNTIFS('Input - target event report'!B:B,B577,'Input - target event report'!D:D, "Private Investment")</f>
        <v>4</v>
      </c>
      <c r="J577">
        <f>INDEX('Input - companies list'!$1:$10000,MATCH(B577,'Input - companies list'!B:B,0),MATCH("Flow",'Input - companies list'!$1:$1,0 ))</f>
        <v>1.88777135509791E-3</v>
      </c>
      <c r="K577">
        <f>INDEX('Input - companies list'!$1:$10000,MATCH(B577,'Input - companies list'!B:B,0),MATCH("Inter-Cluster Connectivity",'Input - companies list'!$1:$1,0 ))</f>
        <v>0.375</v>
      </c>
      <c r="L577" s="11">
        <f t="shared" si="65"/>
        <v>0.98599999999999999</v>
      </c>
      <c r="M577" s="11">
        <f t="shared" si="66"/>
        <v>0.31599999999999995</v>
      </c>
      <c r="N577" s="11">
        <f t="shared" ca="1" si="67"/>
        <v>0.72299999999999998</v>
      </c>
      <c r="O577" s="11">
        <f t="shared" si="68"/>
        <v>0.97699999999999998</v>
      </c>
      <c r="P577" s="11">
        <f t="shared" si="69"/>
        <v>0.24399999999999999</v>
      </c>
      <c r="Q577" s="11">
        <f t="shared" si="70"/>
        <v>0.89</v>
      </c>
      <c r="R577" s="11">
        <f t="shared" ca="1" si="71"/>
        <v>0.7599999999999999</v>
      </c>
    </row>
    <row r="578" spans="1:18" x14ac:dyDescent="0.2">
      <c r="A578" s="14">
        <f t="shared" ca="1" si="64"/>
        <v>8</v>
      </c>
      <c r="B578" t="s">
        <v>706</v>
      </c>
      <c r="C578" t="str">
        <f>VLOOKUP(B578,'Input - companies list'!B:L,2,FALSE)</f>
        <v>Visedo Oy</v>
      </c>
      <c r="D578" t="str">
        <f>VLOOKUP(B578,'Input - companies list'!B:L,11,FALSE)</f>
        <v>Mining Ops &amp; Analytics</v>
      </c>
      <c r="E578" t="str">
        <f>VLOOKUP(B578,'Input - companies list'!B:E,4,FALSE)</f>
        <v>Visedo Oy develops, manufactures, and delivers hybrid and electric drive trains for transportation vehicles, heavy duty machinery, and marine applications. It offers power control products that include components used in standard industrial inverters; DC/DC converters for high power and high current applications; multiconverters that are combination of inverters and DC/DC-converters; electric machines for motor and generator applications; and super capacitor energy storage solutions. The companyÂ’s products are also used in electric system, heavy duty system, and commercial vehicle applications. Visedo Oy was incorporated in 2009 and is based in Lappeenranta, Finland.</v>
      </c>
      <c r="F578" s="1">
        <f>SUMIFS('Input - target event report'!H:H,'Input - target event report'!B:B,B578,'Input - target event report'!D:D, "Private Investment")</f>
        <v>20913464</v>
      </c>
      <c r="G578" s="6">
        <f>IF(I578&lt;2, "N/A", (_xlfn.MAXIFS('Input - target event report'!E:E,'Input - target event report'!B:B,B:B,'Input - target event report'!D:D,"Private Investment")-_xlfn.MINIFS('Input - target event report'!E:E,'Input - target event report'!B:B,B:B,'Input - target event report'!D:D,"Private Investment"))/(I578-1))</f>
        <v>761</v>
      </c>
      <c r="H578" s="5">
        <f ca="1">IF(_xlfn.MAXIFS('Input - target event report'!E:E,'Input - target event report'!B:B,B:B,'Input - target event report'!D:D,"Private Investment") = 0, "N/A", TODAY() - _xlfn.MAXIFS('Input - target event report'!E:E,'Input - target event report'!B:B,B:B,'Input - target event report'!D:D,"Private Investment"))</f>
        <v>316</v>
      </c>
      <c r="I578" s="6">
        <f>COUNTIFS('Input - target event report'!B:B,B578,'Input - target event report'!D:D, "Private Investment")</f>
        <v>3</v>
      </c>
      <c r="J578">
        <f>INDEX('Input - companies list'!$1:$10000,MATCH(B578,'Input - companies list'!B:B,0),MATCH("Flow",'Input - companies list'!$1:$1,0 ))</f>
        <v>1.0437507668583799E-3</v>
      </c>
      <c r="K578">
        <f>INDEX('Input - companies list'!$1:$10000,MATCH(B578,'Input - companies list'!B:B,0),MATCH("Inter-Cluster Connectivity",'Input - companies list'!$1:$1,0 ))</f>
        <v>0.25</v>
      </c>
      <c r="L578" s="11">
        <f t="shared" si="65"/>
        <v>0.98199999999999998</v>
      </c>
      <c r="M578" s="11">
        <f t="shared" si="66"/>
        <v>0.10599999999999998</v>
      </c>
      <c r="N578" s="11">
        <f t="shared" ca="1" si="67"/>
        <v>0.78900000000000003</v>
      </c>
      <c r="O578" s="11">
        <f t="shared" si="68"/>
        <v>0.96199999999999997</v>
      </c>
      <c r="P578" s="11">
        <f t="shared" si="69"/>
        <v>0.73099999999999998</v>
      </c>
      <c r="Q578" s="11">
        <f t="shared" si="70"/>
        <v>0.79200000000000004</v>
      </c>
      <c r="R578" s="11">
        <f t="shared" ca="1" si="71"/>
        <v>0.77254999999999996</v>
      </c>
    </row>
    <row r="579" spans="1:18" x14ac:dyDescent="0.2">
      <c r="A579" s="14">
        <f t="shared" ref="A579:A585" ca="1" si="72">RANK(R579,R:R)</f>
        <v>7</v>
      </c>
      <c r="B579" t="s">
        <v>564</v>
      </c>
      <c r="C579" t="str">
        <f>VLOOKUP(B579,'Input - companies list'!B:L,2,FALSE)</f>
        <v>Grafoid Inc.</v>
      </c>
      <c r="D579" t="str">
        <f>VLOOKUP(B579,'Input - companies list'!B:L,11,FALSE)</f>
        <v>Advanced Materials &amp; Coatings</v>
      </c>
      <c r="E579" t="str">
        <f>VLOOKUP(B579,'Input - companies list'!B:E,4,FALSE)</f>
        <v>Grafoid Inc., a graphene research, development, and investment company, manages and develops markets for processes that produce graphene. The company engages in the development of graphene joint ventures globally in the areas of renewable energy and portable energy storage, oil-spill recovery, water desalination and purification, advanced polymer materials, bio-medicine, thermal dispersion technologies, coatings, 3D printing materials, and various classified material development projects. Its graphene products are used in graphene lithium-iron phosphate batteries, graphene polymers and plastics, graphene foam, fuel cells, electrochemical capacitors, solar panels and solar cells, graphene foils, 3D printing materials, automotive, aerospace, chemicals, coatings and lubricants, thermal management, organic LED lighting, and medical applications. The company was incorporated in 2011 and is based in Ottawa, Canada.</v>
      </c>
      <c r="F579" s="1">
        <f>SUMIFS('Input - target event report'!H:H,'Input - target event report'!B:B,B579,'Input - target event report'!D:D, "Private Investment")</f>
        <v>18089211</v>
      </c>
      <c r="G579" s="6">
        <f>IF(I579&lt;2, "N/A", (_xlfn.MAXIFS('Input - target event report'!E:E,'Input - target event report'!B:B,B:B,'Input - target event report'!D:D,"Private Investment")-_xlfn.MINIFS('Input - target event report'!E:E,'Input - target event report'!B:B,B:B,'Input - target event report'!D:D,"Private Investment"))/(I579-1))</f>
        <v>167.875</v>
      </c>
      <c r="H579" s="5">
        <f ca="1">IF(_xlfn.MAXIFS('Input - target event report'!E:E,'Input - target event report'!B:B,B:B,'Input - target event report'!D:D,"Private Investment") = 0, "N/A", TODAY() - _xlfn.MAXIFS('Input - target event report'!E:E,'Input - target event report'!B:B,B:B,'Input - target event report'!D:D,"Private Investment"))</f>
        <v>385</v>
      </c>
      <c r="I579" s="6">
        <f>COUNTIFS('Input - target event report'!B:B,B579,'Input - target event report'!D:D, "Private Investment")</f>
        <v>9</v>
      </c>
      <c r="J579">
        <f>INDEX('Input - companies list'!$1:$10000,MATCH(B579,'Input - companies list'!B:B,0),MATCH("Flow",'Input - companies list'!$1:$1,0 ))</f>
        <v>1.48681010929895E-3</v>
      </c>
      <c r="K579">
        <f>INDEX('Input - companies list'!$1:$10000,MATCH(B579,'Input - companies list'!B:B,0),MATCH("Inter-Cluster Connectivity",'Input - companies list'!$1:$1,0 ))</f>
        <v>0</v>
      </c>
      <c r="L579" s="11">
        <f t="shared" ref="L579:L585" si="73">IFERROR(PERCENTRANK(F:F,F579),0)</f>
        <v>0.97899999999999998</v>
      </c>
      <c r="M579" s="11">
        <f t="shared" ref="M579:M585" si="74">IFERROR(1 - PERCENTRANK(G:G,G579),0)</f>
        <v>0.81600000000000006</v>
      </c>
      <c r="N579" s="11">
        <f t="shared" ref="N579:N585" ca="1" si="75">IFERROR(1 - PERCENTRANK(H:H,H579),0)</f>
        <v>0.745</v>
      </c>
      <c r="O579" s="11">
        <f t="shared" ref="O579:O585" si="76">IFERROR(PERCENTRANK(I:I,I579),0)</f>
        <v>0.996</v>
      </c>
      <c r="P579" s="11">
        <f t="shared" ref="P579:P585" si="77">IFERROR(1 - PERCENTRANK(J:J,J579),0)</f>
        <v>0.45399999999999996</v>
      </c>
      <c r="Q579" s="11">
        <f t="shared" ref="Q579:Q585" si="78">IFERROR(PERCENTRANK(K:K,K579),0)</f>
        <v>0</v>
      </c>
      <c r="R579" s="11">
        <f t="shared" ref="R579:R585" ca="1" si="79">L579*weight1+M579*weight2+N579*weight3+O579*weight4+P579*weight5+Q579*weight6</f>
        <v>0.77329999999999999</v>
      </c>
    </row>
    <row r="580" spans="1:18" x14ac:dyDescent="0.2">
      <c r="A580" s="14">
        <f t="shared" ca="1" si="72"/>
        <v>6</v>
      </c>
      <c r="B580" t="s">
        <v>535</v>
      </c>
      <c r="C580" t="str">
        <f>VLOOKUP(B580,'Input - companies list'!B:L,2,FALSE)</f>
        <v>Fischer Block, Inc.</v>
      </c>
      <c r="D580" t="str">
        <f>VLOOKUP(B580,'Input - companies list'!B:L,11,FALSE)</f>
        <v>Smart Grid, Fiber Networks</v>
      </c>
      <c r="E580" t="str">
        <f>VLOOKUP(B580,'Input - companies list'!B:E,4,FALSE)</f>
        <v>Fischer Block, Inc. provides a technology to the electrical power industry with a solution to embed advanced high-speed sensors throughout the electrical grid internationally. It offers ASAP Grid Sensor Analytics System, a solution to simplify the installation, operation, and maintenance of large and distributed sensor network; fault anticipation and detection, substation monitoring, synchro phasor streaming, power quality, troubleshooting, distributed energy resources monitoring, and cyber threat reduction solutions; intelligent recording devices; and ASAP Pro Software Analytics System, which analyzes three-phase RMS and high-speed data. The company serves wind integration, inverting solar, transportation, manufacturing, oil and gas, chemical processing, mining, and hydro power industries. Fischer Block, Inc. was incorporated in 2013 and is based in Royersford, Pennsylvania with sales and support offices in the United States and internationally.</v>
      </c>
      <c r="F580" s="1">
        <f>SUMIFS('Input - target event report'!H:H,'Input - target event report'!B:B,B580,'Input - target event report'!D:D, "Private Investment")</f>
        <v>677000</v>
      </c>
      <c r="G580" s="6">
        <f>IF(I580&lt;2, "N/A", (_xlfn.MAXIFS('Input - target event report'!E:E,'Input - target event report'!B:B,B:B,'Input - target event report'!D:D,"Private Investment")-_xlfn.MINIFS('Input - target event report'!E:E,'Input - target event report'!B:B,B:B,'Input - target event report'!D:D,"Private Investment"))/(I580-1))</f>
        <v>212</v>
      </c>
      <c r="H580" s="5">
        <f ca="1">IF(_xlfn.MAXIFS('Input - target event report'!E:E,'Input - target event report'!B:B,B:B,'Input - target event report'!D:D,"Private Investment") = 0, "N/A", TODAY() - _xlfn.MAXIFS('Input - target event report'!E:E,'Input - target event report'!B:B,B:B,'Input - target event report'!D:D,"Private Investment"))</f>
        <v>631</v>
      </c>
      <c r="I580" s="6">
        <f>COUNTIFS('Input - target event report'!B:B,B580,'Input - target event report'!D:D, "Private Investment")</f>
        <v>3</v>
      </c>
      <c r="J580">
        <f>INDEX('Input - companies list'!$1:$10000,MATCH(B580,'Input - companies list'!B:B,0),MATCH("Flow",'Input - companies list'!$1:$1,0 ))</f>
        <v>1.68714756077849E-3</v>
      </c>
      <c r="K580">
        <f>INDEX('Input - companies list'!$1:$10000,MATCH(B580,'Input - companies list'!B:B,0),MATCH("Inter-Cluster Connectivity",'Input - companies list'!$1:$1,0 ))</f>
        <v>0.375</v>
      </c>
      <c r="L580" s="11">
        <f t="shared" si="73"/>
        <v>0.92900000000000005</v>
      </c>
      <c r="M580" s="11">
        <f t="shared" si="74"/>
        <v>0.68500000000000005</v>
      </c>
      <c r="N580" s="11">
        <f t="shared" ca="1" si="75"/>
        <v>0.5</v>
      </c>
      <c r="O580" s="11">
        <f t="shared" si="76"/>
        <v>0.96199999999999997</v>
      </c>
      <c r="P580" s="11">
        <f t="shared" si="77"/>
        <v>0.34099999999999997</v>
      </c>
      <c r="Q580" s="11">
        <f t="shared" si="78"/>
        <v>0.89</v>
      </c>
      <c r="R580" s="11">
        <f t="shared" ca="1" si="79"/>
        <v>0.77360000000000007</v>
      </c>
    </row>
    <row r="581" spans="1:18" x14ac:dyDescent="0.2">
      <c r="A581" s="14">
        <f t="shared" ca="1" si="72"/>
        <v>5</v>
      </c>
      <c r="B581" t="s">
        <v>328</v>
      </c>
      <c r="C581" t="str">
        <f>VLOOKUP(B581,'Input - companies list'!B:L,2,FALSE)</f>
        <v>The Enviromart Companies, Inc.</v>
      </c>
      <c r="D581" t="str">
        <f>VLOOKUP(B581,'Input - companies list'!B:L,11,FALSE)</f>
        <v>Mining Ops &amp; Analytics</v>
      </c>
      <c r="E581" t="str">
        <f>VLOOKUP(B581,'Input - companies list'!B:E,4,FALSE)</f>
        <v>The Enviromart Companies, Inc. provides environmental waste packaging solutions, and environmental spill response and control products. It offers EnviroPack products, such as hazardous waste disposal and containment products for environmentally sensitive waste materials. The company provides EnviroPack for use in waste materials generated from the by-products of manufacturing companies; and for the remediation and clean-up of legacy Superfund waste sites related to the disposal of environmental waste accumulated over time. It also distributes SpillCon product line that includes products designed to aid in the detection, response, deployment, containment, clean up, and remediation of marine and land based oil and chemical spills. The company serves environmental response companies, supply dealers, and waste generators through a direct sales force and authorized distributors. The company was formerly known as Environmental Science and Technologies, Inc. and changed its name to The Enviromart Companies, Inc. in January 2015. The Enviromart Companies, Inc. was founded in 2012 and is headquartered in Plaistow, New Hampshire.</v>
      </c>
      <c r="F581" s="1">
        <f>SUMIFS('Input - target event report'!H:H,'Input - target event report'!B:B,B581,'Input - target event report'!D:D, "Private Investment")</f>
        <v>390000</v>
      </c>
      <c r="G581" s="6">
        <f>IF(I581&lt;2, "N/A", (_xlfn.MAXIFS('Input - target event report'!E:E,'Input - target event report'!B:B,B:B,'Input - target event report'!D:D,"Private Investment")-_xlfn.MINIFS('Input - target event report'!E:E,'Input - target event report'!B:B,B:B,'Input - target event report'!D:D,"Private Investment"))/(I581-1))</f>
        <v>243</v>
      </c>
      <c r="H581" s="5">
        <f ca="1">IF(_xlfn.MAXIFS('Input - target event report'!E:E,'Input - target event report'!B:B,B:B,'Input - target event report'!D:D,"Private Investment") = 0, "N/A", TODAY() - _xlfn.MAXIFS('Input - target event report'!E:E,'Input - target event report'!B:B,B:B,'Input - target event report'!D:D,"Private Investment"))</f>
        <v>670</v>
      </c>
      <c r="I581" s="6">
        <f>COUNTIFS('Input - target event report'!B:B,B581,'Input - target event report'!D:D, "Private Investment")</f>
        <v>5</v>
      </c>
      <c r="J581">
        <f>INDEX('Input - companies list'!$1:$10000,MATCH(B581,'Input - companies list'!B:B,0),MATCH("Flow",'Input - companies list'!$1:$1,0 ))</f>
        <v>1.4194550898785701E-3</v>
      </c>
      <c r="K581">
        <f>INDEX('Input - companies list'!$1:$10000,MATCH(B581,'Input - companies list'!B:B,0),MATCH("Inter-Cluster Connectivity",'Input - companies list'!$1:$1,0 ))</f>
        <v>1</v>
      </c>
      <c r="L581" s="11">
        <f t="shared" si="73"/>
        <v>0.91900000000000004</v>
      </c>
      <c r="M581" s="11">
        <f t="shared" si="74"/>
        <v>0.60599999999999998</v>
      </c>
      <c r="N581" s="11">
        <f t="shared" ca="1" si="75"/>
        <v>0.44499999999999995</v>
      </c>
      <c r="O581" s="11">
        <f t="shared" si="76"/>
        <v>0.98199999999999998</v>
      </c>
      <c r="P581" s="11">
        <f t="shared" si="77"/>
        <v>0.51900000000000002</v>
      </c>
      <c r="Q581" s="11">
        <f t="shared" si="78"/>
        <v>0.99299999999999999</v>
      </c>
      <c r="R581" s="11">
        <f t="shared" ca="1" si="79"/>
        <v>0.78410000000000002</v>
      </c>
    </row>
    <row r="582" spans="1:18" x14ac:dyDescent="0.2">
      <c r="A582" s="14">
        <f t="shared" ca="1" si="72"/>
        <v>4</v>
      </c>
      <c r="B582" t="s">
        <v>464</v>
      </c>
      <c r="C582" t="str">
        <f>VLOOKUP(B582,'Input - companies list'!B:L,2,FALSE)</f>
        <v>Norsk Titanium AS</v>
      </c>
      <c r="D582" t="str">
        <f>VLOOKUP(B582,'Input - companies list'!B:L,11,FALSE)</f>
        <v>Machining &amp; tooling</v>
      </c>
      <c r="E582" t="str">
        <f>VLOOKUP(B582,'Input - companies list'!B:E,4,FALSE)</f>
        <v>Norsk Titanium AS manufactures aerospace-grade titanium structures for the aerospace sector. It also offers titanium structures for defense, oil and gas, maritime, oceanic, and auto-sport sectors. Norsk Titanium AS was formerly known as Norsk Titanium Components AS. The company was founded in 2004 and is based in HÃ¸nefoss, Norway with additional locations in Oslo, Norway; and New York, New York. It has a sales office in Oslo, Norway. Norsk Titanium AS operates as a subsidiary of Scatec AS.</v>
      </c>
      <c r="F582" s="1">
        <f>SUMIFS('Input - target event report'!H:H,'Input - target event report'!B:B,B582,'Input - target event report'!D:D, "Private Investment")</f>
        <v>43360324</v>
      </c>
      <c r="G582" s="6">
        <f>IF(I582&lt;2, "N/A", (_xlfn.MAXIFS('Input - target event report'!E:E,'Input - target event report'!B:B,B:B,'Input - target event report'!D:D,"Private Investment")-_xlfn.MINIFS('Input - target event report'!E:E,'Input - target event report'!B:B,B:B,'Input - target event report'!D:D,"Private Investment"))/(I582-1))</f>
        <v>291.2</v>
      </c>
      <c r="H582" s="5">
        <f ca="1">IF(_xlfn.MAXIFS('Input - target event report'!E:E,'Input - target event report'!B:B,B:B,'Input - target event report'!D:D,"Private Investment") = 0, "N/A", TODAY() - _xlfn.MAXIFS('Input - target event report'!E:E,'Input - target event report'!B:B,B:B,'Input - target event report'!D:D,"Private Investment"))</f>
        <v>141</v>
      </c>
      <c r="I582" s="6">
        <f>COUNTIFS('Input - target event report'!B:B,B582,'Input - target event report'!D:D, "Private Investment")</f>
        <v>6</v>
      </c>
      <c r="J582">
        <f>INDEX('Input - companies list'!$1:$10000,MATCH(B582,'Input - companies list'!B:B,0),MATCH("Flow",'Input - companies list'!$1:$1,0 ))</f>
        <v>3.7201267138704098E-4</v>
      </c>
      <c r="K582">
        <f>INDEX('Input - companies list'!$1:$10000,MATCH(B582,'Input - companies list'!B:B,0),MATCH("Inter-Cluster Connectivity",'Input - companies list'!$1:$1,0 ))</f>
        <v>0</v>
      </c>
      <c r="L582" s="11">
        <f t="shared" si="73"/>
        <v>0.998</v>
      </c>
      <c r="M582" s="11">
        <f t="shared" si="74"/>
        <v>0.55299999999999994</v>
      </c>
      <c r="N582" s="11">
        <f t="shared" ca="1" si="75"/>
        <v>0.94499999999999995</v>
      </c>
      <c r="O582" s="11">
        <f t="shared" si="76"/>
        <v>0.99099999999999999</v>
      </c>
      <c r="P582" s="11">
        <f t="shared" si="77"/>
        <v>0.97599999999999998</v>
      </c>
      <c r="Q582" s="11">
        <f t="shared" si="78"/>
        <v>0</v>
      </c>
      <c r="R582" s="11">
        <f t="shared" ca="1" si="79"/>
        <v>0.81955</v>
      </c>
    </row>
    <row r="583" spans="1:18" x14ac:dyDescent="0.2">
      <c r="A583" s="14">
        <f t="shared" ca="1" si="72"/>
        <v>3</v>
      </c>
      <c r="B583" t="s">
        <v>857</v>
      </c>
      <c r="C583" t="str">
        <f>VLOOKUP(B583,'Input - companies list'!B:L,2,FALSE)</f>
        <v>Identified Technologies Corporation</v>
      </c>
      <c r="D583" t="str">
        <f>VLOOKUP(B583,'Input - companies list'!B:L,11,FALSE)</f>
        <v>Aerial Surveying, Drones</v>
      </c>
      <c r="E583" t="str">
        <f>VLOOKUP(B583,'Input - companies list'!B:E,4,FALSE)</f>
        <v>Identified Technologies Corporation develops self-piloting aerial mapping and land survey drones. The company offers end to end data scanning, capture, access, and data analytics solutions. Its products are used for 3-D volumetric analysis, 3-D point cloud, 2-D distance measurement, contour line map, digital surface model, orthomosaic overlay, site risk prevention and response, and securely sharing HD updates. The company serves energy, mining, manufacturing, and construction services. Identified Technologies Corporation was founded in 2013 and is based in Pittsburgh, Pennsylvania.</v>
      </c>
      <c r="F583" s="1">
        <f>SUMIFS('Input - target event report'!H:H,'Input - target event report'!B:B,B583,'Input - target event report'!D:D, "Private Investment")</f>
        <v>3141415</v>
      </c>
      <c r="G583" s="6">
        <f>IF(I583&lt;2, "N/A", (_xlfn.MAXIFS('Input - target event report'!E:E,'Input - target event report'!B:B,B:B,'Input - target event report'!D:D,"Private Investment")-_xlfn.MINIFS('Input - target event report'!E:E,'Input - target event report'!B:B,B:B,'Input - target event report'!D:D,"Private Investment"))/(I583-1))</f>
        <v>668.5</v>
      </c>
      <c r="H583" s="5">
        <f ca="1">IF(_xlfn.MAXIFS('Input - target event report'!E:E,'Input - target event report'!B:B,B:B,'Input - target event report'!D:D,"Private Investment") = 0, "N/A", TODAY() - _xlfn.MAXIFS('Input - target event report'!E:E,'Input - target event report'!B:B,B:B,'Input - target event report'!D:D,"Private Investment"))</f>
        <v>124</v>
      </c>
      <c r="I583" s="6">
        <f>COUNTIFS('Input - target event report'!B:B,B583,'Input - target event report'!D:D, "Private Investment")</f>
        <v>3</v>
      </c>
      <c r="J583">
        <f>INDEX('Input - companies list'!$1:$10000,MATCH(B583,'Input - companies list'!B:B,0),MATCH("Flow",'Input - companies list'!$1:$1,0 ))</f>
        <v>4.0903730503182798E-4</v>
      </c>
      <c r="K583">
        <f>INDEX('Input - companies list'!$1:$10000,MATCH(B583,'Input - companies list'!B:B,0),MATCH("Inter-Cluster Connectivity",'Input - companies list'!$1:$1,0 ))</f>
        <v>0.5</v>
      </c>
      <c r="L583" s="11">
        <f t="shared" si="73"/>
        <v>0.95799999999999996</v>
      </c>
      <c r="M583" s="11">
        <f t="shared" si="74"/>
        <v>0.18500000000000005</v>
      </c>
      <c r="N583" s="11">
        <f t="shared" ca="1" si="75"/>
        <v>0.95599999999999996</v>
      </c>
      <c r="O583" s="11">
        <f t="shared" si="76"/>
        <v>0.96199999999999997</v>
      </c>
      <c r="P583" s="11">
        <f t="shared" si="77"/>
        <v>0.90400000000000003</v>
      </c>
      <c r="Q583" s="11">
        <f t="shared" si="78"/>
        <v>0.92200000000000004</v>
      </c>
      <c r="R583" s="11">
        <f t="shared" ca="1" si="79"/>
        <v>0.83374999999999999</v>
      </c>
    </row>
    <row r="584" spans="1:18" x14ac:dyDescent="0.2">
      <c r="A584" s="14">
        <f t="shared" ca="1" si="72"/>
        <v>2</v>
      </c>
      <c r="B584" t="s">
        <v>349</v>
      </c>
      <c r="C584" t="str">
        <f>VLOOKUP(B584,'Input - companies list'!B:L,2,FALSE)</f>
        <v>MineSense Technologies Ltd</v>
      </c>
      <c r="D584" t="str">
        <f>VLOOKUP(B584,'Input - companies list'!B:L,11,FALSE)</f>
        <v>Mining Ops &amp; Analytics</v>
      </c>
      <c r="E584" t="str">
        <f>VLOOKUP(B584,'Input - companies list'!B:E,4,FALSE)</f>
        <v>MineSense Technologies Ltd., a mining technology company, develops sensor-based mineral processing solutions for ore pre-concentration to the mining industry worldwide. The company develops high frequency electromagnetic sensor (HFEMS) technology, which is a ground-penetrating sensor technology that integrates with material handling equipment, such as shovels, scoops, belt conveyors, feeders, and chutes to measure and report the grade of the ore. It offers a suite of sensing and sorting equipment based on its HFEMS technology that includes BeltSense, a belt or feeder-mounted HFEMS sensing system that monitors and reports the grade of ore passing over the sensor; ShovelSense, a system comprises HFEMS sensors mounted on the bucket of a hydraulic or wire-rope mining shovel for online analysis and ore diversion; and SortOre system that scans the ore stream particle-by-particle and compares the sensed grade to a predetermined cut-off value. The company also provides evaluation and analysis tools comprising ConductOre, a desktop HFEMS evaluation system to characterize ores for telemetry and waste rejection potential; and PreCalculatOre, a combined process and analytical cost modeling tool that assesses the potential economic benefits of applying ore pre-concentration techniques to existing or new mines. In addition, it offers laboratory services focused on mineral sample evaluation for waste rejection and ore recovery by sensor-based methods; professional services relating to economic case studies, heterogeneity analyses, and solution design; and field services and support services. MineSense Technologies Ltd was founded in 2008 and is based in Vancouver, Canada.</v>
      </c>
      <c r="F584" s="1">
        <f>SUMIFS('Input - target event report'!H:H,'Input - target event report'!B:B,B584,'Input - target event report'!D:D, "Private Investment")</f>
        <v>30205781</v>
      </c>
      <c r="G584" s="6">
        <f>IF(I584&lt;2, "N/A", (_xlfn.MAXIFS('Input - target event report'!E:E,'Input - target event report'!B:B,B:B,'Input - target event report'!D:D,"Private Investment")-_xlfn.MINIFS('Input - target event report'!E:E,'Input - target event report'!B:B,B:B,'Input - target event report'!D:D,"Private Investment"))/(I584-1))</f>
        <v>292.8</v>
      </c>
      <c r="H584" s="5">
        <f ca="1">IF(_xlfn.MAXIFS('Input - target event report'!E:E,'Input - target event report'!B:B,B:B,'Input - target event report'!D:D,"Private Investment") = 0, "N/A", TODAY() - _xlfn.MAXIFS('Input - target event report'!E:E,'Input - target event report'!B:B,B:B,'Input - target event report'!D:D,"Private Investment"))</f>
        <v>252</v>
      </c>
      <c r="I584" s="6">
        <f>COUNTIFS('Input - target event report'!B:B,B584,'Input - target event report'!D:D, "Private Investment")</f>
        <v>6</v>
      </c>
      <c r="J584">
        <f>INDEX('Input - companies list'!$1:$10000,MATCH(B584,'Input - companies list'!B:B,0),MATCH("Flow",'Input - companies list'!$1:$1,0 ))</f>
        <v>1.3623282237161399E-3</v>
      </c>
      <c r="K584">
        <f>INDEX('Input - companies list'!$1:$10000,MATCH(B584,'Input - companies list'!B:B,0),MATCH("Inter-Cluster Connectivity",'Input - companies list'!$1:$1,0 ))</f>
        <v>0.28571428571428498</v>
      </c>
      <c r="L584" s="11">
        <f t="shared" si="73"/>
        <v>0.98399999999999999</v>
      </c>
      <c r="M584" s="11">
        <f t="shared" si="74"/>
        <v>0.52700000000000002</v>
      </c>
      <c r="N584" s="11">
        <f t="shared" ca="1" si="75"/>
        <v>0.83399999999999996</v>
      </c>
      <c r="O584" s="11">
        <f t="shared" si="76"/>
        <v>0.99099999999999999</v>
      </c>
      <c r="P584" s="11">
        <f t="shared" si="77"/>
        <v>0.54</v>
      </c>
      <c r="Q584" s="11">
        <f t="shared" si="78"/>
        <v>0.82799999999999996</v>
      </c>
      <c r="R584" s="11">
        <f t="shared" ca="1" si="79"/>
        <v>0.8347</v>
      </c>
    </row>
    <row r="585" spans="1:18" x14ac:dyDescent="0.2">
      <c r="A585" s="14">
        <f t="shared" ca="1" si="72"/>
        <v>1</v>
      </c>
      <c r="B585" t="s">
        <v>114</v>
      </c>
      <c r="C585" t="str">
        <f>VLOOKUP(B585,'Input - companies list'!B:L,2,FALSE)</f>
        <v>Pacific Bio Co., Ltd.</v>
      </c>
      <c r="D585" t="str">
        <f>VLOOKUP(B585,'Input - companies list'!B:L,11,FALSE)</f>
        <v>Advanced Materials &amp; Coatings</v>
      </c>
      <c r="E585" t="str">
        <f>VLOOKUP(B585,'Input - companies list'!B:E,4,FALSE)</f>
        <v>Pacific Bio Co., Ltd. offers installation of air conditioning and heating systems. The company operates its business through three segments: system air conditioner business segment, machine equipment construction segment, and other segment. Its system air conditioner business segment provides installation services for system air conditioners and ventilation air conditioning systems in public institutions, commercial buildings and high-rise buildings. The company's machine equipment construction segment offers plant construction and machine equipment construction. Its other segment offers soil and gravel mining. The company also manufactures bio energy fuel and heavy oil. It caters to buildings and offices of construction companies, government offices, and schools. The company has strategic alliances with LG Electronics, Inc. The company was formerly known as L Energy Co., Ltd. and changed its name to Pacific Bio Co., Ltd. in July, 2015. Pacific Bio Co., Ltd. was founded in 1997 and is headquartered in Seoul, South Korea.</v>
      </c>
      <c r="F585" s="1">
        <f>SUMIFS('Input - target event report'!H:H,'Input - target event report'!B:B,B585,'Input - target event report'!D:D, "Private Investment")</f>
        <v>7180360</v>
      </c>
      <c r="G585" s="6">
        <f>IF(I585&lt;2, "N/A", (_xlfn.MAXIFS('Input - target event report'!E:E,'Input - target event report'!B:B,B:B,'Input - target event report'!D:D,"Private Investment")-_xlfn.MINIFS('Input - target event report'!E:E,'Input - target event report'!B:B,B:B,'Input - target event report'!D:D,"Private Investment"))/(I585-1))</f>
        <v>115.16666666666667</v>
      </c>
      <c r="H585" s="5">
        <f ca="1">IF(_xlfn.MAXIFS('Input - target event report'!E:E,'Input - target event report'!B:B,B:B,'Input - target event report'!D:D,"Private Investment") = 0, "N/A", TODAY() - _xlfn.MAXIFS('Input - target event report'!E:E,'Input - target event report'!B:B,B:B,'Input - target event report'!D:D,"Private Investment"))</f>
        <v>145</v>
      </c>
      <c r="I585" s="6">
        <f>COUNTIFS('Input - target event report'!B:B,B585,'Input - target event report'!D:D, "Private Investment")</f>
        <v>13</v>
      </c>
      <c r="J585">
        <f>INDEX('Input - companies list'!$1:$10000,MATCH(B585,'Input - companies list'!B:B,0),MATCH("Flow",'Input - companies list'!$1:$1,0 ))</f>
        <v>1.2091022728760901E-3</v>
      </c>
      <c r="K585">
        <f>INDEX('Input - companies list'!$1:$10000,MATCH(B585,'Input - companies list'!B:B,0),MATCH("Inter-Cluster Connectivity",'Input - companies list'!$1:$1,0 ))</f>
        <v>0.4</v>
      </c>
      <c r="L585" s="11">
        <f t="shared" si="73"/>
        <v>0.96499999999999997</v>
      </c>
      <c r="M585" s="11">
        <f t="shared" si="74"/>
        <v>0.92200000000000004</v>
      </c>
      <c r="N585" s="11">
        <f t="shared" ca="1" si="75"/>
        <v>0.93399999999999994</v>
      </c>
      <c r="O585" s="11">
        <f t="shared" si="76"/>
        <v>1</v>
      </c>
      <c r="P585" s="11">
        <f t="shared" si="77"/>
        <v>0.68399999999999994</v>
      </c>
      <c r="Q585" s="11">
        <f t="shared" si="78"/>
        <v>0.89600000000000002</v>
      </c>
      <c r="R585" s="11">
        <f t="shared" ca="1" si="79"/>
        <v>0.92764999999999997</v>
      </c>
    </row>
    <row r="588" spans="1:18" x14ac:dyDescent="0.2">
      <c r="G588" s="29"/>
      <c r="H588" s="30"/>
    </row>
    <row r="589" spans="1:18" x14ac:dyDescent="0.2">
      <c r="G589" s="29"/>
      <c r="H589" s="30"/>
    </row>
    <row r="590" spans="1:18" x14ac:dyDescent="0.2">
      <c r="G590" s="31"/>
      <c r="H590" s="31"/>
    </row>
    <row r="591" spans="1:18" x14ac:dyDescent="0.2">
      <c r="G591" s="29"/>
      <c r="H591" s="30"/>
    </row>
    <row r="592" spans="1:18" x14ac:dyDescent="0.2">
      <c r="G592" s="29"/>
      <c r="H592" s="30"/>
    </row>
    <row r="593" spans="7:8" x14ac:dyDescent="0.2">
      <c r="G593" s="29"/>
      <c r="H593" s="30"/>
    </row>
  </sheetData>
  <autoFilter ref="A2:R2">
    <sortState ref="A3:R585">
      <sortCondition descending="1" ref="A2:A585"/>
    </sortState>
  </autoFilter>
  <mergeCells count="2">
    <mergeCell ref="F1:K1"/>
    <mergeCell ref="L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B7"/>
  <sheetViews>
    <sheetView workbookViewId="0">
      <selection activeCell="B7" sqref="B7"/>
    </sheetView>
  </sheetViews>
  <sheetFormatPr baseColWidth="10" defaultRowHeight="16" x14ac:dyDescent="0.2"/>
  <cols>
    <col min="1" max="1" width="36.33203125" bestFit="1" customWidth="1"/>
  </cols>
  <sheetData>
    <row r="1" spans="1:2" x14ac:dyDescent="0.2">
      <c r="A1" s="18" t="s">
        <v>231</v>
      </c>
      <c r="B1" s="18" t="s">
        <v>232</v>
      </c>
    </row>
    <row r="2" spans="1:2" x14ac:dyDescent="0.2">
      <c r="A2" s="19" t="s">
        <v>226</v>
      </c>
      <c r="B2" s="19">
        <v>0.3</v>
      </c>
    </row>
    <row r="3" spans="1:2" x14ac:dyDescent="0.2">
      <c r="A3" s="19" t="s">
        <v>227</v>
      </c>
      <c r="B3" s="19">
        <v>0.25</v>
      </c>
    </row>
    <row r="4" spans="1:2" x14ac:dyDescent="0.2">
      <c r="A4" s="19" t="s">
        <v>229</v>
      </c>
      <c r="B4" s="19">
        <v>0.25</v>
      </c>
    </row>
    <row r="5" spans="1:2" x14ac:dyDescent="0.2">
      <c r="A5" s="19" t="s">
        <v>253</v>
      </c>
      <c r="B5" s="19">
        <v>0.1</v>
      </c>
    </row>
    <row r="6" spans="1:2" x14ac:dyDescent="0.2">
      <c r="A6" s="19" t="s">
        <v>230</v>
      </c>
      <c r="B6" s="19">
        <v>0.1</v>
      </c>
    </row>
    <row r="7" spans="1:2" x14ac:dyDescent="0.2">
      <c r="A7" s="20" t="s">
        <v>233</v>
      </c>
      <c r="B7" s="20">
        <f>SUM(B2:B6)</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249977111117893"/>
  </sheetPr>
  <dimension ref="A1:M15"/>
  <sheetViews>
    <sheetView tabSelected="1" workbookViewId="0">
      <pane xSplit="2" ySplit="2" topLeftCell="C9" activePane="bottomRight" state="frozen"/>
      <selection pane="topRight" activeCell="C1" sqref="C1"/>
      <selection pane="bottomLeft" activeCell="A3" sqref="A3"/>
      <selection pane="bottomRight" activeCell="F17" sqref="F17"/>
    </sheetView>
  </sheetViews>
  <sheetFormatPr baseColWidth="10" defaultRowHeight="16" x14ac:dyDescent="0.2"/>
  <cols>
    <col min="1" max="1" width="10.83203125" style="13" customWidth="1"/>
    <col min="2" max="2" width="35.83203125" customWidth="1"/>
    <col min="3" max="3" width="18.5" style="1" customWidth="1"/>
    <col min="4" max="5" width="18.5" style="6" customWidth="1"/>
    <col min="6" max="6" width="15.5" customWidth="1"/>
    <col min="7" max="7" width="17.6640625" customWidth="1"/>
    <col min="8" max="13" width="18.5" style="11" customWidth="1"/>
  </cols>
  <sheetData>
    <row r="1" spans="1:13" x14ac:dyDescent="0.2">
      <c r="C1" s="27" t="s">
        <v>234</v>
      </c>
      <c r="D1" s="27"/>
      <c r="E1" s="27"/>
      <c r="F1" s="27"/>
      <c r="G1" s="27"/>
      <c r="H1" s="28" t="s">
        <v>237</v>
      </c>
      <c r="I1" s="28"/>
      <c r="J1" s="28"/>
      <c r="K1" s="28"/>
      <c r="L1" s="28"/>
      <c r="M1" s="28"/>
    </row>
    <row r="2" spans="1:13" s="4" customFormat="1" ht="64" x14ac:dyDescent="0.2">
      <c r="A2" s="12" t="s">
        <v>235</v>
      </c>
      <c r="B2" s="9" t="s">
        <v>248</v>
      </c>
      <c r="C2" s="9" t="s">
        <v>226</v>
      </c>
      <c r="D2" s="9" t="s">
        <v>227</v>
      </c>
      <c r="E2" s="9" t="s">
        <v>229</v>
      </c>
      <c r="F2" s="9" t="s">
        <v>253</v>
      </c>
      <c r="G2" s="9" t="s">
        <v>230</v>
      </c>
      <c r="H2" s="10" t="s">
        <v>226</v>
      </c>
      <c r="I2" s="10" t="s">
        <v>227</v>
      </c>
      <c r="J2" s="10" t="s">
        <v>229</v>
      </c>
      <c r="K2" s="10" t="s">
        <v>253</v>
      </c>
      <c r="L2" s="10" t="s">
        <v>230</v>
      </c>
      <c r="M2" s="10" t="s">
        <v>236</v>
      </c>
    </row>
    <row r="3" spans="1:13" x14ac:dyDescent="0.2">
      <c r="A3" s="14">
        <f t="shared" ref="A3:A15" si="0">RANK(M3,M:M)</f>
        <v>1</v>
      </c>
      <c r="B3" t="s">
        <v>1047</v>
      </c>
      <c r="C3" s="1">
        <f>SUMIFS('Input - target event report'!H:H,'Input - target event report'!L:L,B3,'Input - target event report'!D:D, "Private Investment")</f>
        <v>175172473</v>
      </c>
      <c r="D3" s="6">
        <f>IF(E3&lt;2, "N/A", (_xlfn.MAXIFS('Input - target event report'!E:E,'Input - target event report'!L:L,B:B,'Input - target event report'!D:D,"Private Investment")-_xlfn.MINIFS('Input - target event report'!E:E,'Input - target event report'!L:L,B:B,'Input - target event report'!D:D,"Private Investment"))/(E3-1))</f>
        <v>32.698113207547166</v>
      </c>
      <c r="E3" s="6">
        <f>COUNTIFS('Input - target event report'!L:L,B3,'Input - target event report'!D:D, "Private Investment")</f>
        <v>54</v>
      </c>
      <c r="F3" s="26">
        <f>AVERAGEIF(INDEX('Input - companies list'!$A:$BG, 0, MATCH("Clusters 0",'Input - companies list'!$A$1:$BG$1, 0)),'Output - Cluster ranking'!B3,INDEX('Input - companies list'!$A:$BG, 0, MATCH("Flow",'Input - companies list'!$A$1:$BG$1, 0)))</f>
        <v>1.8708189198823938E-3</v>
      </c>
      <c r="G3" s="26">
        <f>AVERAGEIF(INDEX('Input - companies list'!$A:$BG, 0, MATCH("Clusters 0",'Input - companies list'!$A$1:$BG$1, 0)),'Output - Cluster ranking'!B3,INDEX('Input - companies list'!$A:$BG, 0, MATCH("Inter-Cluster Connectivity",'Input - companies list'!$A$1:$BG$1, 0)))</f>
        <v>8.8356378281751302E-2</v>
      </c>
      <c r="H3" s="11">
        <f t="shared" ref="H3:H15" si="1">IFERROR(PERCENTRANK(C:C,C3),0)</f>
        <v>1</v>
      </c>
      <c r="I3" s="11">
        <f t="shared" ref="I3:I15" si="2">IFERROR(1 - PERCENTRANK(D:D,D3),0)</f>
        <v>1</v>
      </c>
      <c r="J3" s="11">
        <f t="shared" ref="J3:J15" si="3">IFERROR(PERCENTRANK(E:E,E3),0)</f>
        <v>1</v>
      </c>
      <c r="K3" s="11">
        <f t="shared" ref="K3:K15" si="4">IFERROR(1 - PERCENTRANK(F:F,F3),0)</f>
        <v>0</v>
      </c>
      <c r="L3" s="11">
        <f t="shared" ref="L3:L15" si="5">IFERROR(PERCENTRANK(G:G,G3),0)</f>
        <v>0.16600000000000001</v>
      </c>
      <c r="M3" s="11">
        <f t="shared" ref="M3:M15" si="6">H3*weightA+I3*weightB+J3*weightC+K3*weightD+L3*weightE</f>
        <v>0.81659999999999999</v>
      </c>
    </row>
    <row r="4" spans="1:13" x14ac:dyDescent="0.2">
      <c r="A4" s="14">
        <f t="shared" si="0"/>
        <v>2</v>
      </c>
      <c r="B4" t="s">
        <v>1059</v>
      </c>
      <c r="C4" s="1">
        <f>SUMIFS('Input - target event report'!H:H,'Input - target event report'!L:L,B4,'Input - target event report'!D:D, "Private Investment")</f>
        <v>37654414</v>
      </c>
      <c r="D4" s="6">
        <f>IF(E4&lt;2, "N/A", (_xlfn.MAXIFS('Input - target event report'!E:E,'Input - target event report'!L:L,B:B,'Input - target event report'!D:D,"Private Investment")-_xlfn.MINIFS('Input - target event report'!E:E,'Input - target event report'!L:L,B:B,'Input - target event report'!D:D,"Private Investment"))/(E4-1))</f>
        <v>55.3</v>
      </c>
      <c r="E4" s="6">
        <f>COUNTIFS('Input - target event report'!L:L,B4,'Input - target event report'!D:D, "Private Investment")</f>
        <v>31</v>
      </c>
      <c r="F4" s="26">
        <f>AVERAGEIF(INDEX('Input - companies list'!$A:$BG, 0, MATCH("Clusters 0",'Input - companies list'!$A$1:$BG$1, 0)),'Output - Cluster ranking'!B4,INDEX('Input - companies list'!$A:$BG, 0, MATCH("Flow",'Input - companies list'!$A$1:$BG$1, 0)))</f>
        <v>1.3262414239452618E-3</v>
      </c>
      <c r="G4" s="26">
        <f>AVERAGEIF(INDEX('Input - companies list'!$A:$BG, 0, MATCH("Clusters 0",'Input - companies list'!$A$1:$BG$1, 0)),'Output - Cluster ranking'!B4,INDEX('Input - companies list'!$A:$BG, 0, MATCH("Inter-Cluster Connectivity",'Input - companies list'!$A$1:$BG$1, 0)))</f>
        <v>0.13943435791261868</v>
      </c>
      <c r="H4" s="11">
        <f t="shared" si="1"/>
        <v>0.66600000000000004</v>
      </c>
      <c r="I4" s="11">
        <f t="shared" si="2"/>
        <v>0.88900000000000001</v>
      </c>
      <c r="J4" s="11">
        <f t="shared" si="3"/>
        <v>0.91600000000000004</v>
      </c>
      <c r="K4" s="11">
        <f t="shared" si="4"/>
        <v>0.83399999999999996</v>
      </c>
      <c r="L4" s="11">
        <f t="shared" si="5"/>
        <v>0.75</v>
      </c>
      <c r="M4" s="11">
        <f t="shared" si="6"/>
        <v>0.80945</v>
      </c>
    </row>
    <row r="5" spans="1:13" x14ac:dyDescent="0.2">
      <c r="A5" s="14">
        <f t="shared" si="0"/>
        <v>13</v>
      </c>
      <c r="B5" t="s">
        <v>1074</v>
      </c>
      <c r="C5" s="1">
        <f>SUMIFS('Input - target event report'!H:H,'Input - target event report'!L:L,B5,'Input - target event report'!D:D, "Private Investment")</f>
        <v>0</v>
      </c>
      <c r="D5" s="6" t="str">
        <f>IF(E5&lt;2, "N/A", (_xlfn.MAXIFS('Input - target event report'!E:E,'Input - target event report'!L:L,B:B,'Input - target event report'!D:D,"Private Investment")-_xlfn.MINIFS('Input - target event report'!E:E,'Input - target event report'!L:L,B:B,'Input - target event report'!D:D,"Private Investment"))/(E5-1))</f>
        <v>N/A</v>
      </c>
      <c r="E5" s="6">
        <f>COUNTIFS('Input - target event report'!L:L,B5,'Input - target event report'!D:D, "Private Investment")</f>
        <v>1</v>
      </c>
      <c r="F5" s="26">
        <f>AVERAGEIF(INDEX('Input - companies list'!$A:$BG, 0, MATCH("Clusters 0",'Input - companies list'!$A$1:$BG$1, 0)),'Output - Cluster ranking'!B5,INDEX('Input - companies list'!$A:$BG, 0, MATCH("Flow",'Input - companies list'!$A$1:$BG$1, 0)))</f>
        <v>1.5072677410653506E-3</v>
      </c>
      <c r="G5" s="26">
        <f>AVERAGEIF(INDEX('Input - companies list'!$A:$BG, 0, MATCH("Clusters 0",'Input - companies list'!$A$1:$BG$1, 0)),'Output - Cluster ranking'!B5,INDEX('Input - companies list'!$A:$BG, 0, MATCH("Inter-Cluster Connectivity",'Input - companies list'!$A$1:$BG$1, 0)))</f>
        <v>9.8495267834890293E-2</v>
      </c>
      <c r="H5" s="11">
        <f t="shared" si="1"/>
        <v>0</v>
      </c>
      <c r="I5" s="11">
        <f t="shared" si="2"/>
        <v>0</v>
      </c>
      <c r="J5" s="11">
        <f t="shared" si="3"/>
        <v>0</v>
      </c>
      <c r="K5" s="11">
        <f t="shared" si="4"/>
        <v>0.41700000000000004</v>
      </c>
      <c r="L5" s="11">
        <f t="shared" si="5"/>
        <v>0.25</v>
      </c>
      <c r="M5" s="11">
        <f t="shared" si="6"/>
        <v>6.6700000000000009E-2</v>
      </c>
    </row>
    <row r="6" spans="1:13" x14ac:dyDescent="0.2">
      <c r="A6" s="14">
        <f t="shared" si="0"/>
        <v>9</v>
      </c>
      <c r="B6" t="s">
        <v>1083</v>
      </c>
      <c r="C6" s="1">
        <f>SUMIFS('Input - target event report'!H:H,'Input - target event report'!L:L,B6,'Input - target event report'!D:D, "Private Investment")</f>
        <v>43360324</v>
      </c>
      <c r="D6" s="6">
        <f>IF(E6&lt;2, "N/A", (_xlfn.MAXIFS('Input - target event report'!E:E,'Input - target event report'!L:L,B:B,'Input - target event report'!D:D,"Private Investment")-_xlfn.MINIFS('Input - target event report'!E:E,'Input - target event report'!L:L,B:B,'Input - target event report'!D:D,"Private Investment"))/(E6-1))</f>
        <v>206.875</v>
      </c>
      <c r="E6" s="6">
        <f>COUNTIFS('Input - target event report'!L:L,B6,'Input - target event report'!D:D, "Private Investment")</f>
        <v>9</v>
      </c>
      <c r="F6" s="26">
        <f>AVERAGEIF(INDEX('Input - companies list'!$A:$BG, 0, MATCH("Clusters 0",'Input - companies list'!$A$1:$BG$1, 0)),'Output - Cluster ranking'!B6,INDEX('Input - companies list'!$A:$BG, 0, MATCH("Flow",'Input - companies list'!$A$1:$BG$1, 0)))</f>
        <v>1.8293985581034474E-3</v>
      </c>
      <c r="G6" s="26">
        <f>AVERAGEIF(INDEX('Input - companies list'!$A:$BG, 0, MATCH("Clusters 0",'Input - companies list'!$A$1:$BG$1, 0)),'Output - Cluster ranking'!B6,INDEX('Input - companies list'!$A:$BG, 0, MATCH("Inter-Cluster Connectivity",'Input - companies list'!$A$1:$BG$1, 0)))</f>
        <v>7.9144620811287314E-2</v>
      </c>
      <c r="H6" s="11">
        <f t="shared" si="1"/>
        <v>0.75</v>
      </c>
      <c r="I6" s="11">
        <f t="shared" si="2"/>
        <v>0.11199999999999999</v>
      </c>
      <c r="J6" s="11">
        <f t="shared" si="3"/>
        <v>0.33300000000000002</v>
      </c>
      <c r="K6" s="11">
        <f t="shared" si="4"/>
        <v>8.3999999999999964E-2</v>
      </c>
      <c r="L6" s="11">
        <f t="shared" si="5"/>
        <v>8.3000000000000004E-2</v>
      </c>
      <c r="M6" s="11">
        <f t="shared" si="6"/>
        <v>0.35294999999999999</v>
      </c>
    </row>
    <row r="7" spans="1:13" x14ac:dyDescent="0.2">
      <c r="A7" s="14">
        <f t="shared" si="0"/>
        <v>8</v>
      </c>
      <c r="B7" t="s">
        <v>1096</v>
      </c>
      <c r="C7" s="1">
        <f>SUMIFS('Input - target event report'!H:H,'Input - target event report'!L:L,B7,'Input - target event report'!D:D, "Private Investment")</f>
        <v>37204058</v>
      </c>
      <c r="D7" s="6" t="str">
        <f>IF(E7&lt;2, "N/A", (_xlfn.MAXIFS('Input - target event report'!E:E,'Input - target event report'!L:L,B:B,'Input - target event report'!D:D,"Private Investment")-_xlfn.MINIFS('Input - target event report'!E:E,'Input - target event report'!L:L,B:B,'Input - target event report'!D:D,"Private Investment"))/(E7-1))</f>
        <v>N/A</v>
      </c>
      <c r="E7" s="6">
        <f>COUNTIFS('Input - target event report'!L:L,B7,'Input - target event report'!D:D, "Private Investment")</f>
        <v>1</v>
      </c>
      <c r="F7" s="26">
        <f>AVERAGEIF(INDEX('Input - companies list'!$A:$BG, 0, MATCH("Clusters 0",'Input - companies list'!$A$1:$BG$1, 0)),'Output - Cluster ranking'!B7,INDEX('Input - companies list'!$A:$BG, 0, MATCH("Flow",'Input - companies list'!$A$1:$BG$1, 0)))</f>
        <v>1.1737388482748277E-3</v>
      </c>
      <c r="G7" s="26">
        <f>AVERAGEIF(INDEX('Input - companies list'!$A:$BG, 0, MATCH("Clusters 0",'Input - companies list'!$A$1:$BG$1, 0)),'Output - Cluster ranking'!B7,INDEX('Input - companies list'!$A:$BG, 0, MATCH("Inter-Cluster Connectivity",'Input - companies list'!$A$1:$BG$1, 0)))</f>
        <v>0.18532913165266088</v>
      </c>
      <c r="H7" s="11">
        <f t="shared" si="1"/>
        <v>0.58299999999999996</v>
      </c>
      <c r="I7" s="11">
        <f t="shared" si="2"/>
        <v>0</v>
      </c>
      <c r="J7" s="11">
        <f t="shared" si="3"/>
        <v>0</v>
      </c>
      <c r="K7" s="11">
        <f t="shared" si="4"/>
        <v>0.91700000000000004</v>
      </c>
      <c r="L7" s="11">
        <f t="shared" si="5"/>
        <v>1</v>
      </c>
      <c r="M7" s="11">
        <f t="shared" si="6"/>
        <v>0.36659999999999993</v>
      </c>
    </row>
    <row r="8" spans="1:13" x14ac:dyDescent="0.2">
      <c r="A8" s="14">
        <f t="shared" si="0"/>
        <v>10</v>
      </c>
      <c r="B8" t="s">
        <v>1106</v>
      </c>
      <c r="C8" s="1">
        <f>SUMIFS('Input - target event report'!H:H,'Input - target event report'!L:L,B8,'Input - target event report'!D:D, "Private Investment")</f>
        <v>10356576</v>
      </c>
      <c r="D8" s="6">
        <f>IF(E8&lt;2, "N/A", (_xlfn.MAXIFS('Input - target event report'!E:E,'Input - target event report'!L:L,B:B,'Input - target event report'!D:D,"Private Investment")-_xlfn.MINIFS('Input - target event report'!E:E,'Input - target event report'!L:L,B:B,'Input - target event report'!D:D,"Private Investment"))/(E8-1))</f>
        <v>155.375</v>
      </c>
      <c r="E8" s="6">
        <f>COUNTIFS('Input - target event report'!L:L,B8,'Input - target event report'!D:D, "Private Investment")</f>
        <v>9</v>
      </c>
      <c r="F8" s="26">
        <f>AVERAGEIF(INDEX('Input - companies list'!$A:$BG, 0, MATCH("Clusters 0",'Input - companies list'!$A$1:$BG$1, 0)),'Output - Cluster ranking'!B8,INDEX('Input - companies list'!$A:$BG, 0, MATCH("Flow",'Input - companies list'!$A$1:$BG$1, 0)))</f>
        <v>1.433471440029565E-3</v>
      </c>
      <c r="G8" s="26">
        <f>AVERAGEIF(INDEX('Input - companies list'!$A:$BG, 0, MATCH("Clusters 0",'Input - companies list'!$A$1:$BG$1, 0)),'Output - Cluster ranking'!B8,INDEX('Input - companies list'!$A:$BG, 0, MATCH("Inter-Cluster Connectivity",'Input - companies list'!$A$1:$BG$1, 0)))</f>
        <v>9.9444444444444335E-2</v>
      </c>
      <c r="H8" s="11">
        <f t="shared" si="1"/>
        <v>0.16600000000000001</v>
      </c>
      <c r="I8" s="11">
        <f t="shared" si="2"/>
        <v>0.33399999999999996</v>
      </c>
      <c r="J8" s="11">
        <f t="shared" si="3"/>
        <v>0.33300000000000002</v>
      </c>
      <c r="K8" s="11">
        <f t="shared" si="4"/>
        <v>0.66700000000000004</v>
      </c>
      <c r="L8" s="11">
        <f t="shared" si="5"/>
        <v>0.33300000000000002</v>
      </c>
      <c r="M8" s="11">
        <f t="shared" si="6"/>
        <v>0.31655</v>
      </c>
    </row>
    <row r="9" spans="1:13" x14ac:dyDescent="0.2">
      <c r="A9" s="14">
        <f t="shared" si="0"/>
        <v>11</v>
      </c>
      <c r="B9" t="s">
        <v>1115</v>
      </c>
      <c r="C9" s="1">
        <f>SUMIFS('Input - target event report'!H:H,'Input - target event report'!L:L,B9,'Input - target event report'!D:D, "Private Investment")</f>
        <v>20153131</v>
      </c>
      <c r="D9" s="6" t="str">
        <f>IF(E9&lt;2, "N/A", (_xlfn.MAXIFS('Input - target event report'!E:E,'Input - target event report'!L:L,B:B,'Input - target event report'!D:D,"Private Investment")-_xlfn.MINIFS('Input - target event report'!E:E,'Input - target event report'!L:L,B:B,'Input - target event report'!D:D,"Private Investment"))/(E9-1))</f>
        <v>N/A</v>
      </c>
      <c r="E9" s="6">
        <f>COUNTIFS('Input - target event report'!L:L,B9,'Input - target event report'!D:D, "Private Investment")</f>
        <v>1</v>
      </c>
      <c r="F9" s="26">
        <f>AVERAGEIF(INDEX('Input - companies list'!$A:$BG, 0, MATCH("Clusters 0",'Input - companies list'!$A$1:$BG$1, 0)),'Output - Cluster ranking'!B9,INDEX('Input - companies list'!$A:$BG, 0, MATCH("Flow",'Input - companies list'!$A$1:$BG$1, 0)))</f>
        <v>9.4921887932838663E-4</v>
      </c>
      <c r="G9" s="26">
        <f>AVERAGEIF(INDEX('Input - companies list'!$A:$BG, 0, MATCH("Clusters 0",'Input - companies list'!$A$1:$BG$1, 0)),'Output - Cluster ranking'!B9,INDEX('Input - companies list'!$A:$BG, 0, MATCH("Inter-Cluster Connectivity",'Input - companies list'!$A$1:$BG$1, 0)))</f>
        <v>0.10533333333333328</v>
      </c>
      <c r="H9" s="11">
        <f t="shared" si="1"/>
        <v>0.33300000000000002</v>
      </c>
      <c r="I9" s="11">
        <f t="shared" si="2"/>
        <v>0</v>
      </c>
      <c r="J9" s="11">
        <f t="shared" si="3"/>
        <v>0</v>
      </c>
      <c r="K9" s="11">
        <f t="shared" si="4"/>
        <v>1</v>
      </c>
      <c r="L9" s="11">
        <f t="shared" si="5"/>
        <v>0.5</v>
      </c>
      <c r="M9" s="11">
        <f t="shared" si="6"/>
        <v>0.24990000000000001</v>
      </c>
    </row>
    <row r="10" spans="1:13" x14ac:dyDescent="0.2">
      <c r="A10" s="14">
        <f t="shared" si="0"/>
        <v>7</v>
      </c>
      <c r="B10" t="s">
        <v>1122</v>
      </c>
      <c r="C10" s="1">
        <f>SUMIFS('Input - target event report'!H:H,'Input - target event report'!L:L,B10,'Input - target event report'!D:D, "Private Investment")</f>
        <v>10941372</v>
      </c>
      <c r="D10" s="6">
        <f>IF(E10&lt;2, "N/A", (_xlfn.MAXIFS('Input - target event report'!E:E,'Input - target event report'!L:L,B:B,'Input - target event report'!D:D,"Private Investment")-_xlfn.MINIFS('Input - target event report'!E:E,'Input - target event report'!L:L,B:B,'Input - target event report'!D:D,"Private Investment"))/(E10-1))</f>
        <v>98.625</v>
      </c>
      <c r="E10" s="6">
        <f>COUNTIFS('Input - target event report'!L:L,B10,'Input - target event report'!D:D, "Private Investment")</f>
        <v>9</v>
      </c>
      <c r="F10" s="26">
        <f>AVERAGEIF(INDEX('Input - companies list'!$A:$BG, 0, MATCH("Clusters 0",'Input - companies list'!$A$1:$BG$1, 0)),'Output - Cluster ranking'!B10,INDEX('Input - companies list'!$A:$BG, 0, MATCH("Flow",'Input - companies list'!$A$1:$BG$1, 0)))</f>
        <v>1.4417087934340662E-3</v>
      </c>
      <c r="G10" s="26">
        <f>AVERAGEIF(INDEX('Input - companies list'!$A:$BG, 0, MATCH("Clusters 0",'Input - companies list'!$A$1:$BG$1, 0)),'Output - Cluster ranking'!B10,INDEX('Input - companies list'!$A:$BG, 0, MATCH("Inter-Cluster Connectivity",'Input - companies list'!$A$1:$BG$1, 0)))</f>
        <v>0.14758880720419174</v>
      </c>
      <c r="H10" s="11">
        <f t="shared" si="1"/>
        <v>0.25</v>
      </c>
      <c r="I10" s="11">
        <f t="shared" si="2"/>
        <v>0.44499999999999995</v>
      </c>
      <c r="J10" s="11">
        <f t="shared" si="3"/>
        <v>0.33300000000000002</v>
      </c>
      <c r="K10" s="11">
        <f t="shared" si="4"/>
        <v>0.58400000000000007</v>
      </c>
      <c r="L10" s="11">
        <f t="shared" si="5"/>
        <v>0.83299999999999996</v>
      </c>
      <c r="M10" s="11">
        <f t="shared" si="6"/>
        <v>0.41119999999999995</v>
      </c>
    </row>
    <row r="11" spans="1:13" x14ac:dyDescent="0.2">
      <c r="A11" s="14">
        <f t="shared" si="0"/>
        <v>3</v>
      </c>
      <c r="B11" t="s">
        <v>1130</v>
      </c>
      <c r="C11" s="1">
        <f>SUMIFS('Input - target event report'!H:H,'Input - target event report'!L:L,B11,'Input - target event report'!D:D, "Private Investment")</f>
        <v>88059356</v>
      </c>
      <c r="D11" s="6">
        <f>IF(E11&lt;2, "N/A", (_xlfn.MAXIFS('Input - target event report'!E:E,'Input - target event report'!L:L,B:B,'Input - target event report'!D:D,"Private Investment")-_xlfn.MINIFS('Input - target event report'!E:E,'Input - target event report'!L:L,B:B,'Input - target event report'!D:D,"Private Investment"))/(E11-1))</f>
        <v>56.04</v>
      </c>
      <c r="E11" s="6">
        <f>COUNTIFS('Input - target event report'!L:L,B11,'Input - target event report'!D:D, "Private Investment")</f>
        <v>26</v>
      </c>
      <c r="F11" s="26">
        <f>AVERAGEIF(INDEX('Input - companies list'!$A:$BG, 0, MATCH("Clusters 0",'Input - companies list'!$A$1:$BG$1, 0)),'Output - Cluster ranking'!B11,INDEX('Input - companies list'!$A:$BG, 0, MATCH("Flow",'Input - companies list'!$A$1:$BG$1, 0)))</f>
        <v>1.6120033112876232E-3</v>
      </c>
      <c r="G11" s="26">
        <f>AVERAGEIF(INDEX('Input - companies list'!$A:$BG, 0, MATCH("Clusters 0",'Input - companies list'!$A$1:$BG$1, 0)),'Output - Cluster ranking'!B11,INDEX('Input - companies list'!$A:$BG, 0, MATCH("Inter-Cluster Connectivity",'Input - companies list'!$A$1:$BG$1, 0)))</f>
        <v>0.10066526610644241</v>
      </c>
      <c r="H11" s="11">
        <f t="shared" si="1"/>
        <v>0.91600000000000004</v>
      </c>
      <c r="I11" s="11">
        <f t="shared" si="2"/>
        <v>0.77800000000000002</v>
      </c>
      <c r="J11" s="11">
        <f t="shared" si="3"/>
        <v>0.83299999999999996</v>
      </c>
      <c r="K11" s="11">
        <f t="shared" si="4"/>
        <v>0.25</v>
      </c>
      <c r="L11" s="11">
        <f t="shared" si="5"/>
        <v>0.41599999999999998</v>
      </c>
      <c r="M11" s="11">
        <f t="shared" si="6"/>
        <v>0.74414999999999998</v>
      </c>
    </row>
    <row r="12" spans="1:13" x14ac:dyDescent="0.2">
      <c r="A12" s="14">
        <f t="shared" si="0"/>
        <v>5</v>
      </c>
      <c r="B12" t="s">
        <v>1158</v>
      </c>
      <c r="C12" s="1">
        <f>SUMIFS('Input - target event report'!H:H,'Input - target event report'!L:L,B12,'Input - target event report'!D:D, "Private Investment")</f>
        <v>26043986</v>
      </c>
      <c r="D12" s="6">
        <f>IF(E12&lt;2, "N/A", (_xlfn.MAXIFS('Input - target event report'!E:E,'Input - target event report'!L:L,B:B,'Input - target event report'!D:D,"Private Investment")-_xlfn.MINIFS('Input - target event report'!E:E,'Input - target event report'!L:L,B:B,'Input - target event report'!D:D,"Private Investment"))/(E12-1))</f>
        <v>62.041666666666664</v>
      </c>
      <c r="E12" s="6">
        <f>COUNTIFS('Input - target event report'!L:L,B12,'Input - target event report'!D:D, "Private Investment")</f>
        <v>25</v>
      </c>
      <c r="F12" s="26">
        <f>AVERAGEIF(INDEX('Input - companies list'!$A:$BG, 0, MATCH("Clusters 0",'Input - companies list'!$A$1:$BG$1, 0)),'Output - Cluster ranking'!B12,INDEX('Input - companies list'!$A:$BG, 0, MATCH("Flow",'Input - companies list'!$A$1:$BG$1, 0)))</f>
        <v>1.790426709669879E-3</v>
      </c>
      <c r="G12" s="26">
        <f>AVERAGEIF(INDEX('Input - companies list'!$A:$BG, 0, MATCH("Clusters 0",'Input - companies list'!$A$1:$BG$1, 0)),'Output - Cluster ranking'!B12,INDEX('Input - companies list'!$A:$BG, 0, MATCH("Inter-Cluster Connectivity",'Input - companies list'!$A$1:$BG$1, 0)))</f>
        <v>4.81481481481481E-2</v>
      </c>
      <c r="H12" s="11">
        <f t="shared" si="1"/>
        <v>0.41599999999999998</v>
      </c>
      <c r="I12" s="11">
        <f t="shared" si="2"/>
        <v>0.66700000000000004</v>
      </c>
      <c r="J12" s="11">
        <f t="shared" si="3"/>
        <v>0.75</v>
      </c>
      <c r="K12" s="11">
        <f t="shared" si="4"/>
        <v>0.16700000000000004</v>
      </c>
      <c r="L12" s="11">
        <f t="shared" si="5"/>
        <v>0</v>
      </c>
      <c r="M12" s="11">
        <f t="shared" si="6"/>
        <v>0.49574999999999997</v>
      </c>
    </row>
    <row r="13" spans="1:13" x14ac:dyDescent="0.2">
      <c r="A13" s="14">
        <f t="shared" si="0"/>
        <v>12</v>
      </c>
      <c r="B13" t="s">
        <v>1172</v>
      </c>
      <c r="C13" s="1">
        <f>SUMIFS('Input - target event report'!H:H,'Input - target event report'!L:L,B13,'Input - target event report'!D:D, "Private Investment")</f>
        <v>1100000</v>
      </c>
      <c r="D13" s="6">
        <f>IF(E13&lt;2, "N/A", (_xlfn.MAXIFS('Input - target event report'!E:E,'Input - target event report'!L:L,B:B,'Input - target event report'!D:D,"Private Investment")-_xlfn.MINIFS('Input - target event report'!E:E,'Input - target event report'!L:L,B:B,'Input - target event report'!D:D,"Private Investment"))/(E13-1))</f>
        <v>291.66666666666669</v>
      </c>
      <c r="E13" s="6">
        <f>COUNTIFS('Input - target event report'!L:L,B13,'Input - target event report'!D:D, "Private Investment")</f>
        <v>4</v>
      </c>
      <c r="F13" s="26">
        <f>AVERAGEIF(INDEX('Input - companies list'!$A:$BG, 0, MATCH("Clusters 0",'Input - companies list'!$A$1:$BG$1, 0)),'Output - Cluster ranking'!B13,INDEX('Input - companies list'!$A:$BG, 0, MATCH("Flow",'Input - companies list'!$A$1:$BG$1, 0)))</f>
        <v>1.4481228678242335E-3</v>
      </c>
      <c r="G13" s="26">
        <f>AVERAGEIF(INDEX('Input - companies list'!$A:$BG, 0, MATCH("Clusters 0",'Input - companies list'!$A$1:$BG$1, 0)),'Output - Cluster ranking'!B13,INDEX('Input - companies list'!$A:$BG, 0, MATCH("Inter-Cluster Connectivity",'Input - companies list'!$A$1:$BG$1, 0)))</f>
        <v>0.1186227352894018</v>
      </c>
      <c r="H13" s="11">
        <f t="shared" si="1"/>
        <v>8.3000000000000004E-2</v>
      </c>
      <c r="I13" s="11">
        <f t="shared" si="2"/>
        <v>0</v>
      </c>
      <c r="J13" s="11">
        <f t="shared" si="3"/>
        <v>0.25</v>
      </c>
      <c r="K13" s="11">
        <f t="shared" si="4"/>
        <v>0.5</v>
      </c>
      <c r="L13" s="11">
        <f t="shared" si="5"/>
        <v>0.66600000000000004</v>
      </c>
      <c r="M13" s="11">
        <f t="shared" si="6"/>
        <v>0.20400000000000001</v>
      </c>
    </row>
    <row r="14" spans="1:13" x14ac:dyDescent="0.2">
      <c r="A14" s="14">
        <f t="shared" si="0"/>
        <v>6</v>
      </c>
      <c r="B14" t="s">
        <v>1205</v>
      </c>
      <c r="C14" s="1">
        <f>SUMIFS('Input - target event report'!H:H,'Input - target event report'!L:L,B14,'Input - target event report'!D:D, "Private Investment")</f>
        <v>32358788</v>
      </c>
      <c r="D14" s="6">
        <f>IF(E14&lt;2, "N/A", (_xlfn.MAXIFS('Input - target event report'!E:E,'Input - target event report'!L:L,B:B,'Input - target event report'!D:D,"Private Investment")-_xlfn.MINIFS('Input - target event report'!E:E,'Input - target event report'!L:L,B:B,'Input - target event report'!D:D,"Private Investment"))/(E14-1))</f>
        <v>191.125</v>
      </c>
      <c r="E14" s="6">
        <f>COUNTIFS('Input - target event report'!L:L,B14,'Input - target event report'!D:D, "Private Investment")</f>
        <v>9</v>
      </c>
      <c r="F14" s="26">
        <f>AVERAGEIF(INDEX('Input - companies list'!$A:$BG, 0, MATCH("Clusters 0",'Input - companies list'!$A$1:$BG$1, 0)),'Output - Cluster ranking'!B14,INDEX('Input - companies list'!$A:$BG, 0, MATCH("Flow",'Input - companies list'!$A$1:$BG$1, 0)))</f>
        <v>1.5817332439082262E-3</v>
      </c>
      <c r="G14" s="26">
        <f>AVERAGEIF(INDEX('Input - companies list'!$A:$BG, 0, MATCH("Clusters 0",'Input - companies list'!$A$1:$BG$1, 0)),'Output - Cluster ranking'!B14,INDEX('Input - companies list'!$A:$BG, 0, MATCH("Inter-Cluster Connectivity",'Input - companies list'!$A$1:$BG$1, 0)))</f>
        <v>0.16662981116106096</v>
      </c>
      <c r="H14" s="11">
        <f t="shared" si="1"/>
        <v>0.5</v>
      </c>
      <c r="I14" s="11">
        <f t="shared" si="2"/>
        <v>0.22299999999999998</v>
      </c>
      <c r="J14" s="11">
        <f t="shared" si="3"/>
        <v>0.33300000000000002</v>
      </c>
      <c r="K14" s="11">
        <f t="shared" si="4"/>
        <v>0.33399999999999996</v>
      </c>
      <c r="L14" s="11">
        <f t="shared" si="5"/>
        <v>0.91600000000000004</v>
      </c>
      <c r="M14" s="11">
        <f t="shared" si="6"/>
        <v>0.41399999999999998</v>
      </c>
    </row>
    <row r="15" spans="1:13" x14ac:dyDescent="0.2">
      <c r="A15" s="14">
        <f t="shared" si="0"/>
        <v>4</v>
      </c>
      <c r="B15" t="s">
        <v>1221</v>
      </c>
      <c r="C15" s="1">
        <f>SUMIFS('Input - target event report'!H:H,'Input - target event report'!L:L,B15,'Input - target event report'!D:D, "Private Investment")</f>
        <v>77014566</v>
      </c>
      <c r="D15" s="6">
        <f>IF(E15&lt;2, "N/A", (_xlfn.MAXIFS('Input - target event report'!E:E,'Input - target event report'!L:L,B:B,'Input - target event report'!D:D,"Private Investment")-_xlfn.MINIFS('Input - target event report'!E:E,'Input - target event report'!L:L,B:B,'Input - target event report'!D:D,"Private Investment"))/(E15-1))</f>
        <v>88.473684210526315</v>
      </c>
      <c r="E15" s="6">
        <f>COUNTIFS('Input - target event report'!L:L,B15,'Input - target event report'!D:D, "Private Investment")</f>
        <v>20</v>
      </c>
      <c r="F15" s="26">
        <f>AVERAGEIF(INDEX('Input - companies list'!$A:$BG, 0, MATCH("Clusters 0",'Input - companies list'!$A$1:$BG$1, 0)),'Output - Cluster ranking'!B15,INDEX('Input - companies list'!$A:$BG, 0, MATCH("Flow",'Input - companies list'!$A$1:$BG$1, 0)))</f>
        <v>1.3595039081039369E-3</v>
      </c>
      <c r="G15" s="26">
        <f>AVERAGEIF(INDEX('Input - companies list'!$A:$BG, 0, MATCH("Clusters 0",'Input - companies list'!$A$1:$BG$1, 0)),'Output - Cluster ranking'!B15,INDEX('Input - companies list'!$A:$BG, 0, MATCH("Inter-Cluster Connectivity",'Input - companies list'!$A$1:$BG$1, 0)))</f>
        <v>0.11516385661122494</v>
      </c>
      <c r="H15" s="11">
        <f t="shared" si="1"/>
        <v>0.83299999999999996</v>
      </c>
      <c r="I15" s="11">
        <f t="shared" si="2"/>
        <v>0.55600000000000005</v>
      </c>
      <c r="J15" s="11">
        <f t="shared" si="3"/>
        <v>0.66600000000000004</v>
      </c>
      <c r="K15" s="11">
        <f t="shared" si="4"/>
        <v>0.75</v>
      </c>
      <c r="L15" s="11">
        <f t="shared" si="5"/>
        <v>0.58299999999999996</v>
      </c>
      <c r="M15" s="11">
        <f t="shared" si="6"/>
        <v>0.68870000000000009</v>
      </c>
    </row>
  </sheetData>
  <autoFilter ref="A2:M15"/>
  <mergeCells count="2">
    <mergeCell ref="C1:G1"/>
    <mergeCell ref="H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Input - companies list</vt:lpstr>
      <vt:lpstr>Input - target event report</vt:lpstr>
      <vt:lpstr>Weights - Company ranking</vt:lpstr>
      <vt:lpstr>Output  - Company ranking</vt:lpstr>
      <vt:lpstr>Weights - Cluster ranking</vt:lpstr>
      <vt:lpstr>Output - Cluster ranking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2017-09-19T00:25:46Z</dcterms:created>
  <dcterms:modified xsi:type="dcterms:W3CDTF">2017-11-01T00:40:09Z</dcterms:modified>
</cp:coreProperties>
</file>