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792" windowHeight="9444"/>
  </bookViews>
  <sheets>
    <sheet name="Tabelle1" sheetId="1" r:id="rId1"/>
    <sheet name="Tabelle2" sheetId="2" r:id="rId2"/>
    <sheet name="SIM SOurce Lzpkt und Planfr+10" sheetId="3" r:id="rId3"/>
  </sheets>
  <definedNames>
    <definedName name="ANK">Tabelle1!$C$2:$C$69</definedName>
    <definedName name="BAZ">Tabelle1!$F$2:$F$69</definedName>
    <definedName name="d">Tabelle1!$M$3:$AT$70</definedName>
    <definedName name="Re">Tabelle1!$AY$3:$CF$70</definedName>
  </definedNames>
  <calcPr calcId="145621"/>
</workbook>
</file>

<file path=xl/calcChain.xml><?xml version="1.0" encoding="utf-8"?>
<calcChain xmlns="http://schemas.openxmlformats.org/spreadsheetml/2006/main">
  <c r="G25" i="1" l="1"/>
  <c r="B25" i="1" s="1"/>
  <c r="G26" i="1"/>
  <c r="G28" i="1" s="1"/>
  <c r="G27" i="1"/>
  <c r="G29" i="1" s="1"/>
  <c r="G24" i="1"/>
  <c r="B24" i="1" s="1"/>
  <c r="D2" i="1"/>
  <c r="B20" i="1"/>
  <c r="B21" i="1"/>
  <c r="B22" i="1"/>
  <c r="B23" i="1"/>
  <c r="G31" i="1" l="1"/>
  <c r="B29" i="1"/>
  <c r="G30" i="1"/>
  <c r="B28" i="1"/>
  <c r="B27" i="1"/>
  <c r="B26" i="1"/>
  <c r="G33" i="1" l="1"/>
  <c r="B31" i="1"/>
  <c r="B30" i="1"/>
  <c r="G32" i="1"/>
  <c r="B33" i="1" l="1"/>
  <c r="G35" i="1"/>
  <c r="G34" i="1"/>
  <c r="B32" i="1"/>
  <c r="G37" i="1" l="1"/>
  <c r="B35" i="1"/>
  <c r="G36" i="1"/>
  <c r="B34" i="1"/>
  <c r="G39" i="1" l="1"/>
  <c r="B37" i="1"/>
  <c r="G38" i="1"/>
  <c r="B36" i="1"/>
  <c r="B38" i="1" l="1"/>
  <c r="G40" i="1"/>
  <c r="G41" i="1"/>
  <c r="B39" i="1"/>
  <c r="G42" i="1" l="1"/>
  <c r="B40" i="1"/>
  <c r="B41" i="1"/>
  <c r="G43" i="1"/>
  <c r="CH4" i="1"/>
  <c r="CV4" i="1" s="1"/>
  <c r="CH5" i="1"/>
  <c r="CV5" i="1" s="1"/>
  <c r="CH6" i="1"/>
  <c r="CV6" i="1" s="1"/>
  <c r="CH7" i="1"/>
  <c r="CV7" i="1" s="1"/>
  <c r="CH8" i="1"/>
  <c r="CV8" i="1" s="1"/>
  <c r="CH9" i="1"/>
  <c r="CW9" i="1" s="1"/>
  <c r="CH10" i="1"/>
  <c r="CH11" i="1"/>
  <c r="CV11" i="1" s="1"/>
  <c r="CH12" i="1"/>
  <c r="CW12" i="1" s="1"/>
  <c r="CH13" i="1"/>
  <c r="CV13" i="1" s="1"/>
  <c r="CH14" i="1"/>
  <c r="CV14" i="1" s="1"/>
  <c r="CH15" i="1"/>
  <c r="CW15" i="1" s="1"/>
  <c r="CH16" i="1"/>
  <c r="CV16" i="1" s="1"/>
  <c r="CH17" i="1"/>
  <c r="CW17" i="1" s="1"/>
  <c r="CH18" i="1"/>
  <c r="CH19" i="1"/>
  <c r="CH20" i="1"/>
  <c r="CW20" i="1" s="1"/>
  <c r="CH21" i="1"/>
  <c r="CV21" i="1" s="1"/>
  <c r="CH22" i="1"/>
  <c r="CW22" i="1" s="1"/>
  <c r="CH23" i="1"/>
  <c r="CW23" i="1" s="1"/>
  <c r="CH24" i="1"/>
  <c r="CW24" i="1" s="1"/>
  <c r="CH25" i="1"/>
  <c r="CW25" i="1" s="1"/>
  <c r="CH26" i="1"/>
  <c r="CH27" i="1"/>
  <c r="CH28" i="1"/>
  <c r="CV28" i="1" s="1"/>
  <c r="CH29" i="1"/>
  <c r="CW29" i="1" s="1"/>
  <c r="CH30" i="1"/>
  <c r="CV30" i="1" s="1"/>
  <c r="CH31" i="1"/>
  <c r="CW31" i="1" s="1"/>
  <c r="CH32" i="1"/>
  <c r="CV32" i="1" s="1"/>
  <c r="CH33" i="1"/>
  <c r="CW33" i="1" s="1"/>
  <c r="CH34" i="1"/>
  <c r="CH35" i="1"/>
  <c r="CH36" i="1"/>
  <c r="CV36" i="1" s="1"/>
  <c r="CH37" i="1"/>
  <c r="CW37" i="1" s="1"/>
  <c r="CH38" i="1"/>
  <c r="CW38" i="1" s="1"/>
  <c r="CH39" i="1"/>
  <c r="CW39" i="1" s="1"/>
  <c r="CH40" i="1"/>
  <c r="CH41" i="1"/>
  <c r="CH42" i="1"/>
  <c r="CH43" i="1"/>
  <c r="CH44" i="1"/>
  <c r="CV44" i="1" s="1"/>
  <c r="CH45" i="1"/>
  <c r="CV45" i="1" s="1"/>
  <c r="CH46" i="1"/>
  <c r="CW46" i="1" s="1"/>
  <c r="CH47" i="1"/>
  <c r="CW47" i="1" s="1"/>
  <c r="CH48" i="1"/>
  <c r="CV48" i="1" s="1"/>
  <c r="CH49" i="1"/>
  <c r="CH50" i="1"/>
  <c r="CH51" i="1"/>
  <c r="CH52" i="1"/>
  <c r="CW52" i="1" s="1"/>
  <c r="CH53" i="1"/>
  <c r="CW53" i="1" s="1"/>
  <c r="CH54" i="1"/>
  <c r="CV54" i="1" s="1"/>
  <c r="CH55" i="1"/>
  <c r="CW55" i="1" s="1"/>
  <c r="CH56" i="1"/>
  <c r="CW56" i="1" s="1"/>
  <c r="CH57" i="1"/>
  <c r="CH58" i="1"/>
  <c r="CH59" i="1"/>
  <c r="CH60" i="1"/>
  <c r="CV60" i="1" s="1"/>
  <c r="CH61" i="1"/>
  <c r="CW61" i="1" s="1"/>
  <c r="CH62" i="1"/>
  <c r="CV62" i="1" s="1"/>
  <c r="CH63" i="1"/>
  <c r="CW63" i="1" s="1"/>
  <c r="CH64" i="1"/>
  <c r="CV64" i="1" s="1"/>
  <c r="CH65" i="1"/>
  <c r="CH66" i="1"/>
  <c r="CH67" i="1"/>
  <c r="CH68" i="1"/>
  <c r="CV68" i="1" s="1"/>
  <c r="CH69" i="1"/>
  <c r="CW69" i="1" s="1"/>
  <c r="CH70" i="1"/>
  <c r="CW70" i="1" s="1"/>
  <c r="CH3" i="1"/>
  <c r="CV3" i="1" s="1"/>
  <c r="AV4" i="1"/>
  <c r="AV5" i="1"/>
  <c r="AV6" i="1"/>
  <c r="AV7" i="1"/>
  <c r="AV8" i="1"/>
  <c r="AV9" i="1"/>
  <c r="AV10" i="1"/>
  <c r="CW10" i="1" s="1"/>
  <c r="AV11" i="1"/>
  <c r="AV12" i="1"/>
  <c r="AV13" i="1"/>
  <c r="AV14" i="1"/>
  <c r="AV15" i="1"/>
  <c r="AV16" i="1"/>
  <c r="AV17" i="1"/>
  <c r="CV17" i="1" s="1"/>
  <c r="AV18" i="1"/>
  <c r="CW18" i="1" s="1"/>
  <c r="AV19" i="1"/>
  <c r="AV20" i="1"/>
  <c r="AV21" i="1"/>
  <c r="AV22" i="1"/>
  <c r="AV23" i="1"/>
  <c r="AV24" i="1"/>
  <c r="AV25" i="1"/>
  <c r="CV25" i="1" s="1"/>
  <c r="AV26" i="1"/>
  <c r="CW26" i="1" s="1"/>
  <c r="AV27" i="1"/>
  <c r="AV28" i="1"/>
  <c r="AV29" i="1"/>
  <c r="AV30" i="1"/>
  <c r="AV31" i="1"/>
  <c r="AV32" i="1"/>
  <c r="AV33" i="1"/>
  <c r="CV33" i="1" s="1"/>
  <c r="AV34" i="1"/>
  <c r="CW34" i="1" s="1"/>
  <c r="AV35" i="1"/>
  <c r="AV36" i="1"/>
  <c r="AV37" i="1"/>
  <c r="AV38" i="1"/>
  <c r="AV39" i="1"/>
  <c r="AV40" i="1"/>
  <c r="AV41" i="1"/>
  <c r="CW41" i="1" s="1"/>
  <c r="AV42" i="1"/>
  <c r="AV43" i="1"/>
  <c r="AV44" i="1"/>
  <c r="AV45" i="1"/>
  <c r="AV46" i="1"/>
  <c r="AV47" i="1"/>
  <c r="AV48" i="1"/>
  <c r="AV49" i="1"/>
  <c r="CW49" i="1" s="1"/>
  <c r="AV50" i="1"/>
  <c r="AV51" i="1"/>
  <c r="AV52" i="1"/>
  <c r="AV53" i="1"/>
  <c r="AV54" i="1"/>
  <c r="AV55" i="1"/>
  <c r="AV56" i="1"/>
  <c r="AV57" i="1"/>
  <c r="CW57" i="1" s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3" i="1"/>
  <c r="CW4" i="1"/>
  <c r="CW5" i="1"/>
  <c r="CW6" i="1"/>
  <c r="CW7" i="1"/>
  <c r="CW8" i="1"/>
  <c r="CW40" i="1"/>
  <c r="CV10" i="1"/>
  <c r="CV12" i="1"/>
  <c r="CV20" i="1"/>
  <c r="CV22" i="1"/>
  <c r="CV24" i="1"/>
  <c r="CV40" i="1"/>
  <c r="CV56" i="1"/>
  <c r="CM3" i="1"/>
  <c r="CV52" i="1" l="1"/>
  <c r="CW44" i="1"/>
  <c r="CW36" i="1"/>
  <c r="CW28" i="1"/>
  <c r="CV70" i="1"/>
  <c r="CW62" i="1"/>
  <c r="CV46" i="1"/>
  <c r="CW54" i="1"/>
  <c r="CW30" i="1"/>
  <c r="CV38" i="1"/>
  <c r="CV55" i="1"/>
  <c r="CW14" i="1"/>
  <c r="CW45" i="1"/>
  <c r="CV63" i="1"/>
  <c r="CV47" i="1"/>
  <c r="CV31" i="1"/>
  <c r="CV23" i="1"/>
  <c r="CV15" i="1"/>
  <c r="CV39" i="1"/>
  <c r="CW68" i="1"/>
  <c r="CW60" i="1"/>
  <c r="CW21" i="1"/>
  <c r="CV61" i="1"/>
  <c r="CW13" i="1"/>
  <c r="CV53" i="1"/>
  <c r="CV29" i="1"/>
  <c r="CV9" i="1"/>
  <c r="CV37" i="1"/>
  <c r="CW65" i="1"/>
  <c r="CV69" i="1"/>
  <c r="G45" i="1"/>
  <c r="B43" i="1"/>
  <c r="G44" i="1"/>
  <c r="B42" i="1"/>
  <c r="CW32" i="1"/>
  <c r="CW59" i="1"/>
  <c r="CW51" i="1"/>
  <c r="CW35" i="1"/>
  <c r="CW19" i="1"/>
  <c r="CW64" i="1"/>
  <c r="CW16" i="1"/>
  <c r="CW66" i="1"/>
  <c r="CW58" i="1"/>
  <c r="CW50" i="1"/>
  <c r="CW42" i="1"/>
  <c r="CW67" i="1"/>
  <c r="CW43" i="1"/>
  <c r="CW27" i="1"/>
  <c r="CW11" i="1"/>
  <c r="CW48" i="1"/>
  <c r="CW3" i="1"/>
  <c r="CV67" i="1"/>
  <c r="CV51" i="1"/>
  <c r="CV43" i="1"/>
  <c r="CV27" i="1"/>
  <c r="CV19" i="1"/>
  <c r="CV66" i="1"/>
  <c r="CV58" i="1"/>
  <c r="CV50" i="1"/>
  <c r="CV42" i="1"/>
  <c r="CV34" i="1"/>
  <c r="CV26" i="1"/>
  <c r="CV18" i="1"/>
  <c r="CV65" i="1"/>
  <c r="CV57" i="1"/>
  <c r="CV49" i="1"/>
  <c r="CV41" i="1"/>
  <c r="CV59" i="1"/>
  <c r="CV35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AY7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46" i="1" l="1"/>
  <c r="B44" i="1"/>
  <c r="G47" i="1"/>
  <c r="B45" i="1"/>
  <c r="CM4" i="1"/>
  <c r="G49" i="1" l="1"/>
  <c r="B47" i="1"/>
  <c r="B46" i="1"/>
  <c r="G48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B49" i="1" l="1"/>
  <c r="G51" i="1"/>
  <c r="B48" i="1"/>
  <c r="G50" i="1"/>
  <c r="CT3" i="1"/>
  <c r="G53" i="1" l="1"/>
  <c r="B51" i="1"/>
  <c r="G52" i="1"/>
  <c r="B50" i="1"/>
  <c r="CT24" i="1"/>
  <c r="G54" i="1" l="1"/>
  <c r="B52" i="1"/>
  <c r="C52" i="1" s="1"/>
  <c r="G55" i="1"/>
  <c r="B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2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5" i="1"/>
  <c r="CT26" i="1"/>
  <c r="CT27" i="1"/>
  <c r="CT28" i="1"/>
  <c r="CT29" i="1"/>
  <c r="CT30" i="1"/>
  <c r="CO4" i="1"/>
  <c r="CP4" i="1"/>
  <c r="CO5" i="1" s="1"/>
  <c r="G57" i="1" l="1"/>
  <c r="B55" i="1"/>
  <c r="C55" i="1" s="1"/>
  <c r="B54" i="1"/>
  <c r="C54" i="1" s="1"/>
  <c r="G56" i="1"/>
  <c r="CP5" i="1"/>
  <c r="B57" i="1" l="1"/>
  <c r="C57" i="1" s="1"/>
  <c r="G59" i="1"/>
  <c r="G58" i="1"/>
  <c r="B56" i="1"/>
  <c r="C56" i="1" s="1"/>
  <c r="CO6" i="1"/>
  <c r="CP6" i="1"/>
  <c r="G61" i="1" l="1"/>
  <c r="B59" i="1"/>
  <c r="C59" i="1" s="1"/>
  <c r="G60" i="1"/>
  <c r="B58" i="1"/>
  <c r="C58" i="1" s="1"/>
  <c r="CO7" i="1"/>
  <c r="CP7" i="1"/>
  <c r="G62" i="1" l="1"/>
  <c r="B60" i="1"/>
  <c r="C60" i="1" s="1"/>
  <c r="G63" i="1"/>
  <c r="B61" i="1"/>
  <c r="C61" i="1" s="1"/>
  <c r="CO8" i="1"/>
  <c r="CP8" i="1"/>
  <c r="G65" i="1" l="1"/>
  <c r="B63" i="1"/>
  <c r="C63" i="1" s="1"/>
  <c r="G64" i="1"/>
  <c r="B62" i="1"/>
  <c r="C62" i="1" s="1"/>
  <c r="CO9" i="1"/>
  <c r="CP9" i="1"/>
  <c r="G66" i="1" l="1"/>
  <c r="B64" i="1"/>
  <c r="C64" i="1" s="1"/>
  <c r="B65" i="1"/>
  <c r="C65" i="1" s="1"/>
  <c r="G67" i="1"/>
  <c r="CP10" i="1"/>
  <c r="CO10" i="1"/>
  <c r="G69" i="1" l="1"/>
  <c r="B69" i="1" s="1"/>
  <c r="C69" i="1" s="1"/>
  <c r="B67" i="1"/>
  <c r="C67" i="1" s="1"/>
  <c r="G68" i="1"/>
  <c r="B68" i="1" s="1"/>
  <c r="C68" i="1" s="1"/>
  <c r="B66" i="1"/>
  <c r="C66" i="1" s="1"/>
  <c r="CP11" i="1"/>
  <c r="CO11" i="1"/>
  <c r="CO12" i="1" l="1"/>
  <c r="CP12" i="1"/>
  <c r="CO13" i="1" l="1"/>
  <c r="CP13" i="1"/>
  <c r="CO14" i="1" l="1"/>
  <c r="CP14" i="1"/>
  <c r="CO15" i="1" l="1"/>
  <c r="CP15" i="1"/>
  <c r="CO16" i="1" l="1"/>
  <c r="CP16" i="1"/>
  <c r="CO17" i="1" l="1"/>
  <c r="CP17" i="1"/>
  <c r="CO18" i="1" l="1"/>
  <c r="CP18" i="1"/>
  <c r="CO19" i="1" l="1"/>
  <c r="CP19" i="1"/>
  <c r="CO20" i="1" l="1"/>
  <c r="CP20" i="1"/>
  <c r="CO21" i="1" l="1"/>
  <c r="CP21" i="1"/>
  <c r="CO22" i="1" l="1"/>
  <c r="CP22" i="1"/>
  <c r="CO23" i="1" l="1"/>
  <c r="CP23" i="1"/>
  <c r="CO24" i="1" l="1"/>
  <c r="CP24" i="1"/>
  <c r="CO25" i="1" l="1"/>
  <c r="CP25" i="1"/>
  <c r="CP26" i="1" l="1"/>
  <c r="CO26" i="1"/>
  <c r="CP27" i="1" l="1"/>
  <c r="CO27" i="1"/>
  <c r="E67" i="2"/>
  <c r="E38" i="2"/>
  <c r="E30" i="2"/>
  <c r="E27" i="2"/>
  <c r="E17" i="2"/>
  <c r="E15" i="2"/>
  <c r="AP11" i="2"/>
  <c r="AP10" i="2"/>
  <c r="AP12" i="2" s="1"/>
  <c r="F3" i="2"/>
  <c r="F4" i="2" s="1"/>
  <c r="G2" i="2"/>
  <c r="CO28" i="1" l="1"/>
  <c r="CP28" i="1"/>
  <c r="G3" i="2"/>
  <c r="F5" i="2"/>
  <c r="G4" i="2"/>
  <c r="G5" i="2" l="1"/>
  <c r="F6" i="2"/>
  <c r="F7" i="2" l="1"/>
  <c r="G6" i="2"/>
  <c r="F8" i="2" l="1"/>
  <c r="G7" i="2"/>
  <c r="F9" i="2" l="1"/>
  <c r="G8" i="2"/>
  <c r="G9" i="2" l="1"/>
  <c r="F10" i="2"/>
  <c r="F11" i="2" l="1"/>
  <c r="G10" i="2"/>
  <c r="F12" i="2" l="1"/>
  <c r="G11" i="2"/>
  <c r="F13" i="2" l="1"/>
  <c r="G12" i="2"/>
  <c r="G13" i="2" l="1"/>
  <c r="F14" i="2"/>
  <c r="F15" i="2" l="1"/>
  <c r="G14" i="2"/>
  <c r="F16" i="2" l="1"/>
  <c r="G15" i="2"/>
  <c r="F17" i="2" l="1"/>
  <c r="G16" i="2"/>
  <c r="F18" i="2" l="1"/>
  <c r="G17" i="2"/>
  <c r="G18" i="2" l="1"/>
  <c r="F19" i="2"/>
  <c r="F20" i="2" l="1"/>
  <c r="G19" i="2"/>
  <c r="G20" i="2" l="1"/>
  <c r="F21" i="2"/>
  <c r="F22" i="2" l="1"/>
  <c r="G21" i="2"/>
  <c r="G22" i="2" l="1"/>
  <c r="F23" i="2"/>
  <c r="F24" i="2" l="1"/>
  <c r="G23" i="2"/>
  <c r="G24" i="2" l="1"/>
  <c r="F25" i="2"/>
  <c r="F26" i="2" l="1"/>
  <c r="G25" i="2"/>
  <c r="G26" i="2" l="1"/>
  <c r="F27" i="2"/>
  <c r="F28" i="2" l="1"/>
  <c r="G27" i="2"/>
  <c r="F29" i="2" l="1"/>
  <c r="G28" i="2"/>
  <c r="F30" i="2" l="1"/>
  <c r="G29" i="2"/>
  <c r="F31" i="2" l="1"/>
  <c r="G30" i="2"/>
  <c r="G31" i="2" l="1"/>
  <c r="F32" i="2"/>
  <c r="F33" i="2" l="1"/>
  <c r="G32" i="2"/>
  <c r="G33" i="2" l="1"/>
  <c r="F34" i="2"/>
  <c r="F35" i="2" l="1"/>
  <c r="G34" i="2"/>
  <c r="G35" i="2" l="1"/>
  <c r="F36" i="2"/>
  <c r="F37" i="2" l="1"/>
  <c r="G36" i="2"/>
  <c r="G37" i="2" l="1"/>
  <c r="F38" i="2"/>
  <c r="F39" i="2" l="1"/>
  <c r="G38" i="2"/>
  <c r="F40" i="2" l="1"/>
  <c r="G39" i="2"/>
  <c r="F41" i="2" l="1"/>
  <c r="G40" i="2"/>
  <c r="F42" i="2" l="1"/>
  <c r="G41" i="2"/>
  <c r="F43" i="2" l="1"/>
  <c r="G42" i="2"/>
  <c r="F44" i="2" l="1"/>
  <c r="G43" i="2"/>
  <c r="F45" i="2" l="1"/>
  <c r="G44" i="2"/>
  <c r="F46" i="2" l="1"/>
  <c r="G45" i="2"/>
  <c r="F47" i="2" l="1"/>
  <c r="G46" i="2"/>
  <c r="F48" i="2" l="1"/>
  <c r="G47" i="2"/>
  <c r="F49" i="2" l="1"/>
  <c r="G48" i="2"/>
  <c r="F50" i="2" l="1"/>
  <c r="G49" i="2"/>
  <c r="F51" i="2" l="1"/>
  <c r="G50" i="2"/>
  <c r="F52" i="2" l="1"/>
  <c r="G51" i="2"/>
  <c r="F53" i="2" l="1"/>
  <c r="G52" i="2"/>
  <c r="F54" i="2" l="1"/>
  <c r="G53" i="2"/>
  <c r="F55" i="2" l="1"/>
  <c r="G54" i="2"/>
  <c r="F56" i="2" l="1"/>
  <c r="G55" i="2"/>
  <c r="F57" i="2" l="1"/>
  <c r="G56" i="2"/>
  <c r="F58" i="2" l="1"/>
  <c r="G57" i="2"/>
  <c r="F59" i="2" l="1"/>
  <c r="G58" i="2"/>
  <c r="F60" i="2" l="1"/>
  <c r="G59" i="2"/>
  <c r="F61" i="2" l="1"/>
  <c r="G60" i="2"/>
  <c r="F62" i="2" l="1"/>
  <c r="G61" i="2"/>
  <c r="F63" i="2" l="1"/>
  <c r="G62" i="2"/>
  <c r="F64" i="2" l="1"/>
  <c r="G63" i="2"/>
  <c r="F65" i="2" l="1"/>
  <c r="G64" i="2"/>
  <c r="F66" i="2" l="1"/>
  <c r="G65" i="2"/>
  <c r="G66" i="2" l="1"/>
  <c r="F67" i="2"/>
  <c r="F68" i="2" l="1"/>
  <c r="G67" i="2"/>
  <c r="G68" i="2" l="1"/>
  <c r="F69" i="2"/>
  <c r="F70" i="2" l="1"/>
  <c r="G70" i="2" s="1"/>
  <c r="G69" i="2"/>
</calcChain>
</file>

<file path=xl/comments1.xml><?xml version="1.0" encoding="utf-8"?>
<comments xmlns="http://schemas.openxmlformats.org/spreadsheetml/2006/main">
  <authors>
    <author>Windows-Benutzer</author>
  </authors>
  <commentList>
    <comment ref="CM7" authorId="0">
      <text>
        <r>
          <rPr>
            <b/>
            <sz val="8"/>
            <color indexed="81"/>
            <rFont val="Tahoma"/>
            <family val="2"/>
          </rPr>
          <t>Windows-Benutzer:</t>
        </r>
        <r>
          <rPr>
            <sz val="8"/>
            <color indexed="81"/>
            <rFont val="Tahoma"/>
            <family val="2"/>
          </rPr>
          <t xml:space="preserve">
P22 kommt erst 127 an
Nebenbedingung in LP!</t>
        </r>
      </text>
    </comment>
  </commentList>
</comments>
</file>

<file path=xl/sharedStrings.xml><?xml version="1.0" encoding="utf-8"?>
<sst xmlns="http://schemas.openxmlformats.org/spreadsheetml/2006/main" count="431" uniqueCount="173">
  <si>
    <t>Auftragsnummer</t>
  </si>
  <si>
    <t>Ankunftszeitpunkt</t>
  </si>
  <si>
    <t>Lieferzpkt</t>
  </si>
  <si>
    <t>d</t>
  </si>
  <si>
    <t>Perioden</t>
  </si>
  <si>
    <t>Produkte</t>
  </si>
  <si>
    <t>Periods</t>
  </si>
  <si>
    <t>Capacity</t>
  </si>
  <si>
    <t>Reparatur</t>
  </si>
  <si>
    <t>Dauer</t>
  </si>
  <si>
    <t>Ausfallzeit</t>
  </si>
  <si>
    <t>cf</t>
  </si>
  <si>
    <t>cw</t>
  </si>
  <si>
    <t>bo</t>
  </si>
  <si>
    <t>Summe C</t>
  </si>
  <si>
    <t>Summe BAZ</t>
  </si>
  <si>
    <t>BAZ</t>
  </si>
  <si>
    <t>BAZ960</t>
  </si>
  <si>
    <t>A141</t>
  </si>
  <si>
    <t>A161</t>
  </si>
  <si>
    <t>A261</t>
  </si>
  <si>
    <t>A291</t>
  </si>
  <si>
    <t>A371</t>
  </si>
  <si>
    <t>A661</t>
  </si>
  <si>
    <t>Produkt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</si>
  <si>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</si>
  <si>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</si>
  <si>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</si>
  <si>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</si>
  <si>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</si>
  <si>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</si>
  <si>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</si>
  <si>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</si>
  <si>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</si>
  <si>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</si>
  <si>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</si>
  <si>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</si>
  <si>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</si>
  <si>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</si>
  <si>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</si>
  <si>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</si>
  <si>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</si>
  <si>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</si>
  <si>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</si>
  <si>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</si>
  <si>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</si>
  <si>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</si>
  <si>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</si>
  <si>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</si>
  <si>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</si>
  <si>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</si>
  <si>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</si>
  <si>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</si>
  <si>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</si>
  <si>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</si>
  <si>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</si>
  <si>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</si>
  <si>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</si>
  <si>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</si>
  <si>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</si>
  <si>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</si>
  <si>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</si>
  <si>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</si>
  <si>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</si>
  <si>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</si>
  <si>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</si>
  <si>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</si>
  <si>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</si>
  <si>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</si>
  <si>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</si>
  <si>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</si>
  <si>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</si>
  <si>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</si>
  <si>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</si>
  <si>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</si>
  <si>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</si>
  <si>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</si>
  <si>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Prod</t>
  </si>
  <si>
    <t xml:space="preserve"> &lt;- Perioden -&gt;</t>
  </si>
  <si>
    <t>DEMAND</t>
  </si>
  <si>
    <t>Release</t>
  </si>
  <si>
    <t>ZFK</t>
  </si>
  <si>
    <t>ArrivalTime</t>
  </si>
  <si>
    <t>Periode</t>
  </si>
  <si>
    <t>Releasetime</t>
  </si>
  <si>
    <t>von</t>
  </si>
  <si>
    <t>bis</t>
  </si>
  <si>
    <t>Periode (LP größer als)</t>
  </si>
  <si>
    <t>Alle sofort im Pool</t>
  </si>
  <si>
    <t>Release erst nanch ankunft</t>
  </si>
  <si>
    <t>letztes Produkt</t>
  </si>
  <si>
    <t>Optimal35</t>
  </si>
  <si>
    <t>OPTIMAL17</t>
  </si>
  <si>
    <t>ItemName</t>
  </si>
  <si>
    <t>ItemType</t>
  </si>
  <si>
    <t>Quantity</t>
  </si>
  <si>
    <t>Lieferzeitpunkt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</si>
  <si>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</si>
  <si>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</si>
  <si>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</si>
  <si>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</si>
  <si>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</si>
  <si>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</si>
  <si>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</si>
  <si>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</si>
  <si>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</si>
  <si>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</si>
  <si>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</si>
  <si>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</si>
  <si>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</si>
  <si>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</si>
  <si>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</si>
  <si>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</si>
  <si>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</si>
  <si>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</si>
  <si>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</si>
  <si>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</si>
  <si>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</si>
  <si>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</si>
  <si>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</si>
  <si>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</si>
  <si>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</si>
  <si>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</si>
  <si>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</si>
  <si>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</si>
  <si>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</si>
  <si>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</si>
  <si>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</si>
  <si>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</si>
  <si>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</si>
  <si>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</si>
  <si>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</si>
  <si>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</si>
  <si>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</si>
  <si>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</si>
  <si>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</si>
  <si>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</si>
  <si>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</si>
  <si>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</si>
  <si>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</si>
  <si>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</si>
  <si>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</si>
  <si>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</si>
  <si>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</si>
  <si>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</si>
  <si>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</si>
  <si>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</si>
  <si>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</si>
  <si>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</si>
  <si>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</si>
  <si>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Planfreigabezeitpunkt</t>
  </si>
  <si>
    <t>Ankunft</t>
  </si>
  <si>
    <t>DD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</si>
  <si>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</si>
  <si>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</si>
  <si>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</si>
  <si>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</si>
  <si>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</si>
  <si>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</si>
  <si>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</si>
  <si>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</si>
  <si>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</si>
  <si>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</si>
  <si>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</si>
  <si>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</si>
  <si>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</si>
  <si>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</si>
  <si>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</si>
  <si>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</si>
  <si>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D</t>
  </si>
  <si>
    <t>R</t>
  </si>
  <si>
    <t>D-R</t>
  </si>
  <si>
    <t>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</si>
</sst>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right" wrapText="1"/>
    </xf>
    <xf numFmtId="0" fontId="2" fillId="3" borderId="0" xfId="1" applyFont="1" applyFill="1" applyBorder="1" applyAlignment="1">
      <alignment horizontal="right" wrapText="1"/>
    </xf>
    <xf numFmtId="0" fontId="0" fillId="0" borderId="0" xfId="0" applyFill="1"/>
    <xf numFmtId="0" fontId="2" fillId="2" borderId="5" xfId="3" applyFont="1" applyFill="1" applyBorder="1" applyAlignment="1">
      <alignment horizontal="center"/>
    </xf>
    <xf numFmtId="0" fontId="2" fillId="2" borderId="2" xfId="3" applyFont="1" applyFill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2" fillId="2" borderId="0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2" fillId="0" borderId="1" xfId="1" applyFont="1" applyFill="1" applyBorder="1" applyAlignment="1">
      <alignment horizontal="center" wrapText="1"/>
    </xf>
    <xf numFmtId="0" fontId="2" fillId="0" borderId="1" xfId="2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43" fontId="2" fillId="0" borderId="0" xfId="4" applyFont="1" applyFill="1" applyBorder="1" applyAlignment="1">
      <alignment horizontal="right" wrapText="1"/>
    </xf>
    <xf numFmtId="43" fontId="2" fillId="0" borderId="0" xfId="1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</cellXfs>
  <cellStyles count="5">
    <cellStyle name="Komma" xfId="4" builtinId="3"/>
    <cellStyle name="Standard" xfId="0" builtinId="0"/>
    <cellStyle name="Standard_EXVERT D SLauf2" xfId="3"/>
    <cellStyle name="Standard_Tabelle1" xfId="1"/>
    <cellStyle name="Standard_Tabelle1_1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11"/>
  <sheetViews>
    <sheetView tabSelected="1" topLeftCell="AX2" zoomScale="85" zoomScaleNormal="85" workbookViewId="0">
      <selection activeCell="AY10" sqref="AY10"/>
    </sheetView>
  </sheetViews>
  <sheetFormatPr baseColWidth="10" defaultRowHeight="14.4" x14ac:dyDescent="0.3"/>
  <cols>
    <col min="1" max="1" width="14.5546875" style="20" bestFit="1" customWidth="1"/>
    <col min="2" max="2" width="10.5546875" style="20" bestFit="1" customWidth="1"/>
    <col min="3" max="3" width="10.5546875" style="20" customWidth="1"/>
    <col min="4" max="4" width="9" bestFit="1" customWidth="1"/>
    <col min="5" max="5" width="7.33203125" bestFit="1" customWidth="1"/>
    <col min="6" max="6" width="6.109375" bestFit="1" customWidth="1"/>
    <col min="7" max="7" width="6.109375" style="33" customWidth="1"/>
    <col min="8" max="8" width="5.109375" customWidth="1"/>
    <col min="9" max="9" width="7.44140625" style="9" bestFit="1" customWidth="1"/>
    <col min="10" max="10" width="7.6640625" style="9" bestFit="1" customWidth="1"/>
    <col min="11" max="11" width="11.5546875" style="9" customWidth="1"/>
    <col min="12" max="12" width="8.33203125" style="9" customWidth="1"/>
    <col min="13" max="26" width="3" customWidth="1"/>
    <col min="27" max="27" width="4.33203125" customWidth="1"/>
    <col min="28" max="42" width="3" customWidth="1"/>
    <col min="43" max="47" width="3" bestFit="1" customWidth="1"/>
    <col min="48" max="48" width="7.88671875" customWidth="1"/>
    <col min="49" max="50" width="6.44140625" customWidth="1"/>
    <col min="51" max="59" width="2" customWidth="1"/>
    <col min="60" max="85" width="3" customWidth="1"/>
    <col min="86" max="86" width="11.5546875" customWidth="1"/>
    <col min="88" max="88" width="11.5546875" style="31"/>
    <col min="90" max="90" width="11.5546875" style="33"/>
  </cols>
  <sheetData>
    <row r="1" spans="1:101" x14ac:dyDescent="0.3">
      <c r="A1" s="2" t="s">
        <v>0</v>
      </c>
      <c r="B1" s="19" t="s">
        <v>82</v>
      </c>
      <c r="C1" s="22" t="s">
        <v>87</v>
      </c>
      <c r="D1" s="2" t="s">
        <v>2</v>
      </c>
      <c r="E1" s="18" t="s">
        <v>24</v>
      </c>
      <c r="F1" t="s">
        <v>16</v>
      </c>
      <c r="G1" s="33" t="s">
        <v>151</v>
      </c>
      <c r="H1" s="16" t="s">
        <v>152</v>
      </c>
      <c r="I1" s="9" t="s">
        <v>11</v>
      </c>
      <c r="J1" s="3">
        <v>6</v>
      </c>
      <c r="K1" s="9" t="s">
        <v>79</v>
      </c>
      <c r="L1" s="17"/>
      <c r="M1" s="44" t="s">
        <v>78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W1" s="9" t="s">
        <v>80</v>
      </c>
      <c r="AX1" s="17"/>
      <c r="AY1" s="44" t="s">
        <v>78</v>
      </c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K1" s="35" t="s">
        <v>92</v>
      </c>
      <c r="CL1" s="35" t="s">
        <v>91</v>
      </c>
      <c r="CM1" s="9"/>
      <c r="CN1" s="3"/>
    </row>
    <row r="2" spans="1:101" x14ac:dyDescent="0.3">
      <c r="A2" s="24">
        <v>1</v>
      </c>
      <c r="B2" s="19">
        <v>0</v>
      </c>
      <c r="C2" s="20">
        <f>IF(B2/10-ROUND(B2/10,0)&gt;0,ROUND(B2/10,0)+1,ROUND(B2/10,0))</f>
        <v>0</v>
      </c>
      <c r="D2" s="24">
        <f>H2-100</f>
        <v>10</v>
      </c>
      <c r="E2" s="18">
        <v>1</v>
      </c>
      <c r="F2">
        <v>7.2528130710000003</v>
      </c>
      <c r="G2" s="33">
        <v>19</v>
      </c>
      <c r="H2" s="33">
        <v>110</v>
      </c>
      <c r="I2" s="9" t="s">
        <v>12</v>
      </c>
      <c r="J2" s="3">
        <v>4</v>
      </c>
      <c r="K2" s="3"/>
      <c r="L2" s="19" t="s">
        <v>77</v>
      </c>
      <c r="M2" s="19">
        <v>1</v>
      </c>
      <c r="N2" s="19">
        <v>2</v>
      </c>
      <c r="O2" s="19">
        <v>3</v>
      </c>
      <c r="P2" s="19">
        <v>4</v>
      </c>
      <c r="Q2" s="19">
        <v>5</v>
      </c>
      <c r="R2" s="19">
        <v>6</v>
      </c>
      <c r="S2" s="19">
        <v>7</v>
      </c>
      <c r="T2" s="19">
        <v>8</v>
      </c>
      <c r="U2" s="19">
        <v>9</v>
      </c>
      <c r="V2" s="19">
        <v>10</v>
      </c>
      <c r="W2" s="19">
        <v>11</v>
      </c>
      <c r="X2" s="19">
        <v>12</v>
      </c>
      <c r="Y2" s="19">
        <v>13</v>
      </c>
      <c r="Z2" s="19">
        <v>14</v>
      </c>
      <c r="AA2" s="19">
        <v>15</v>
      </c>
      <c r="AB2" s="19">
        <v>16</v>
      </c>
      <c r="AC2" s="19">
        <v>17</v>
      </c>
      <c r="AD2" s="19">
        <v>18</v>
      </c>
      <c r="AE2" s="19">
        <v>19</v>
      </c>
      <c r="AF2" s="19">
        <v>20</v>
      </c>
      <c r="AG2" s="19">
        <v>21</v>
      </c>
      <c r="AH2" s="19">
        <v>22</v>
      </c>
      <c r="AI2" s="19">
        <v>23</v>
      </c>
      <c r="AJ2" s="19">
        <v>24</v>
      </c>
      <c r="AK2" s="19">
        <v>25</v>
      </c>
      <c r="AL2" s="19">
        <v>26</v>
      </c>
      <c r="AM2" s="19">
        <v>27</v>
      </c>
      <c r="AN2" s="19">
        <v>28</v>
      </c>
      <c r="AO2" s="19">
        <v>29</v>
      </c>
      <c r="AP2" s="19">
        <v>30</v>
      </c>
      <c r="AQ2" s="19">
        <v>31</v>
      </c>
      <c r="AR2" s="19">
        <v>32</v>
      </c>
      <c r="AS2" s="19">
        <v>33</v>
      </c>
      <c r="AT2" s="19">
        <v>34</v>
      </c>
      <c r="AU2" s="19">
        <v>35</v>
      </c>
      <c r="AV2" s="14" t="s">
        <v>169</v>
      </c>
      <c r="AW2" s="3"/>
      <c r="AX2" s="19" t="s">
        <v>77</v>
      </c>
      <c r="AY2" s="19">
        <v>1</v>
      </c>
      <c r="AZ2" s="19">
        <v>2</v>
      </c>
      <c r="BA2" s="19">
        <v>3</v>
      </c>
      <c r="BB2" s="19">
        <v>4</v>
      </c>
      <c r="BC2" s="19">
        <v>5</v>
      </c>
      <c r="BD2" s="19">
        <v>6</v>
      </c>
      <c r="BE2" s="19">
        <v>7</v>
      </c>
      <c r="BF2" s="19">
        <v>8</v>
      </c>
      <c r="BG2" s="19">
        <v>9</v>
      </c>
      <c r="BH2" s="19">
        <v>10</v>
      </c>
      <c r="BI2" s="19">
        <v>11</v>
      </c>
      <c r="BJ2" s="19">
        <v>12</v>
      </c>
      <c r="BK2" s="19">
        <v>13</v>
      </c>
      <c r="BL2" s="19">
        <v>14</v>
      </c>
      <c r="BM2" s="19">
        <v>15</v>
      </c>
      <c r="BN2" s="19">
        <v>16</v>
      </c>
      <c r="BO2" s="19">
        <v>17</v>
      </c>
      <c r="BP2" s="19">
        <v>18</v>
      </c>
      <c r="BQ2" s="19">
        <v>19</v>
      </c>
      <c r="BR2" s="19">
        <v>20</v>
      </c>
      <c r="BS2" s="19">
        <v>21</v>
      </c>
      <c r="BT2" s="19">
        <v>22</v>
      </c>
      <c r="BU2" s="19">
        <v>23</v>
      </c>
      <c r="BV2" s="19">
        <v>24</v>
      </c>
      <c r="BW2" s="19">
        <v>25</v>
      </c>
      <c r="BX2" s="19">
        <v>26</v>
      </c>
      <c r="BY2" s="19">
        <v>27</v>
      </c>
      <c r="BZ2" s="19">
        <v>28</v>
      </c>
      <c r="CA2" s="19">
        <v>29</v>
      </c>
      <c r="CB2" s="19">
        <v>30</v>
      </c>
      <c r="CC2" s="19">
        <v>31</v>
      </c>
      <c r="CD2" s="19">
        <v>32</v>
      </c>
      <c r="CE2" s="19">
        <v>33</v>
      </c>
      <c r="CF2" s="19">
        <v>34</v>
      </c>
      <c r="CG2" s="19">
        <v>35</v>
      </c>
      <c r="CH2" s="14" t="s">
        <v>170</v>
      </c>
      <c r="CI2" s="19" t="s">
        <v>77</v>
      </c>
      <c r="CJ2" s="40" t="s">
        <v>83</v>
      </c>
      <c r="CK2" s="35" t="s">
        <v>83</v>
      </c>
      <c r="CL2" s="35" t="s">
        <v>83</v>
      </c>
      <c r="CM2" t="s">
        <v>84</v>
      </c>
      <c r="CN2" s="23" t="s">
        <v>83</v>
      </c>
      <c r="CO2" s="23" t="s">
        <v>85</v>
      </c>
      <c r="CP2" s="23" t="s">
        <v>86</v>
      </c>
      <c r="CR2" t="s">
        <v>77</v>
      </c>
      <c r="CS2" t="s">
        <v>84</v>
      </c>
      <c r="CU2" s="19" t="s">
        <v>77</v>
      </c>
      <c r="CV2" t="s">
        <v>171</v>
      </c>
      <c r="CW2" t="s">
        <v>172</v>
      </c>
    </row>
    <row r="3" spans="1:101" x14ac:dyDescent="0.3">
      <c r="A3" s="24">
        <v>2</v>
      </c>
      <c r="B3" s="19">
        <v>0</v>
      </c>
      <c r="C3" s="20">
        <f t="shared" ref="C3:C66" si="0">IF(B3/10-ROUND(B3/10,0)&gt;0,ROUND(B3/10,0)+1,ROUND(B3/10,0))</f>
        <v>0</v>
      </c>
      <c r="D3" s="24">
        <f t="shared" ref="D3:D66" si="1">H3-100</f>
        <v>10</v>
      </c>
      <c r="E3" s="18">
        <v>2</v>
      </c>
      <c r="F3">
        <v>1.690540629</v>
      </c>
      <c r="G3" s="33">
        <v>19</v>
      </c>
      <c r="H3" s="33">
        <v>110</v>
      </c>
      <c r="I3" s="9" t="s">
        <v>13</v>
      </c>
      <c r="J3" s="3">
        <v>20</v>
      </c>
      <c r="K3" s="3"/>
      <c r="L3" s="19" t="s">
        <v>25</v>
      </c>
      <c r="M3" s="18">
        <v>1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33">
        <f>IF(M3=1,1,IF(N3=1,2,IF(O3=1,3,IF(P3=1,4,IF(Q3=1,5,IF(R3=1,6,IF(S3=1,7,IF(T3=1,8,IF(U3=1,9,IF(V3=1,10,IF(W3=1,11,IF(X3=1,12,IF(Y3=1,13,IF(Z3=1,14,IF(AA3=1,15,IF(AB3=1,16,IF(AC3=1,17,IF(AD3=1,18,IF(AE3=1,19,IF(AF3=1,20,IF(AG3=1,21,IF(AH3=1,22,IF(AI3=1,23,IF(AJ3=1,24,IF(AK3=1,25,IF(AL3=1,26,IF(AM3=1,27,IF(AN3=1,28,IF(AO3=1,29,IF(AP3=1,30,IF(AQ3=1,31,IF(AR3=1,32,IF(AS3=1,33,IF(AT3=1,34,IF(AU3=1,35,0)))))))))))))))))))))))))))))))))))</f>
        <v>1</v>
      </c>
      <c r="AW3" s="3"/>
      <c r="AX3" s="19" t="s">
        <v>25</v>
      </c>
      <c r="AY3" s="20">
        <v>1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40">
        <v>0</v>
      </c>
      <c r="BQ3" s="40">
        <v>0</v>
      </c>
      <c r="BR3" s="40">
        <v>0</v>
      </c>
      <c r="BS3" s="40">
        <v>0</v>
      </c>
      <c r="BT3" s="40">
        <v>0</v>
      </c>
      <c r="BU3" s="40">
        <v>0</v>
      </c>
      <c r="BV3" s="40">
        <v>0</v>
      </c>
      <c r="BW3" s="40">
        <v>0</v>
      </c>
      <c r="BX3" s="40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33">
        <f>IF(AY3=1,1,IF(AZ3=1,2,IF(BA3=1,3,IF(BB3=1,4,IF(BC3=1,5,IF(BD3=1,6,IF(BE3=1,7,IF(BF3=1,8,IF(BG3=1,9,IF(BH3=1,10,IF(BI3=1,11,IF(BJ3=1,12,IF(BK3=1,13,IF(BL3=1,14,IF(BM3=1,15,IF(BN3=1,16,IF(BO3=1,17,IF(BP3=1,18,IF(BQ3=1,19,IF(BR3=1,20,IF(BS3=1,21,IF(BT3=1,22,IF(BU3=1,23,IF(BV3=1,24,IF(BW3=1,25,IF(BX3=1,26,IF(BY3=1,27,IF(BZ3=1,28,IF(CA3=1,29,IF(CB3=1,30,IF(CC3=1,31,IF(CD3=1,32,IF(CE3=1,33,IF(CF3=1,34,IF(CG3=1,35,0)))))))))))))))))))))))))))))))))))</f>
        <v>1</v>
      </c>
      <c r="CI3" s="19" t="s">
        <v>25</v>
      </c>
      <c r="CJ3" s="34">
        <v>1</v>
      </c>
      <c r="CK3" s="36">
        <v>1</v>
      </c>
      <c r="CL3" s="36">
        <v>10</v>
      </c>
      <c r="CM3" s="39">
        <f>CJ3*10-10</f>
        <v>0</v>
      </c>
      <c r="CN3" s="23">
        <v>1</v>
      </c>
      <c r="CO3" s="23">
        <v>0</v>
      </c>
      <c r="CP3" s="23">
        <v>10</v>
      </c>
      <c r="CR3" s="30">
        <v>1</v>
      </c>
      <c r="CS3" s="32"/>
      <c r="CT3">
        <f t="shared" ref="CT3:CT30" si="2">CS3-B2</f>
        <v>0</v>
      </c>
      <c r="CU3" s="19" t="s">
        <v>25</v>
      </c>
      <c r="CV3">
        <f>(AV3-CH3)*10+1</f>
        <v>1</v>
      </c>
      <c r="CW3">
        <f>AV3-CH3</f>
        <v>0</v>
      </c>
    </row>
    <row r="4" spans="1:101" ht="13.8" customHeight="1" x14ac:dyDescent="0.3">
      <c r="A4" s="24">
        <v>3</v>
      </c>
      <c r="B4" s="19">
        <v>0</v>
      </c>
      <c r="C4" s="20">
        <f t="shared" si="0"/>
        <v>0</v>
      </c>
      <c r="D4" s="24">
        <f t="shared" si="1"/>
        <v>20</v>
      </c>
      <c r="E4" s="18">
        <v>3</v>
      </c>
      <c r="F4">
        <v>4.8991262520000003</v>
      </c>
      <c r="G4" s="33">
        <v>29</v>
      </c>
      <c r="H4" s="33">
        <v>120</v>
      </c>
      <c r="I4" s="9" t="s">
        <v>81</v>
      </c>
      <c r="J4" s="28"/>
      <c r="K4" s="3" t="s">
        <v>88</v>
      </c>
      <c r="L4" s="19" t="s">
        <v>26</v>
      </c>
      <c r="M4" s="18">
        <v>1</v>
      </c>
      <c r="N4" s="42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33">
        <f t="shared" ref="AV4:AV67" si="3">IF(M4=1,1,IF(N4=1,2,IF(O4=1,3,IF(P4=1,4,IF(Q4=1,5,IF(R4=1,6,IF(S4=1,7,IF(T4=1,8,IF(U4=1,9,IF(V4=1,10,IF(W4=1,11,IF(X4=1,12,IF(Y4=1,13,IF(Z4=1,14,IF(AA4=1,15,IF(AB4=1,16,IF(AC4=1,17,IF(AD4=1,18,IF(AE4=1,19,IF(AF4=1,20,IF(AG4=1,21,IF(AH4=1,22,IF(AI4=1,23,IF(AJ4=1,24,IF(AK4=1,25,IF(AL4=1,26,IF(AM4=1,27,IF(AN4=1,28,IF(AO4=1,29,IF(AP4=1,30,IF(AQ4=1,31,IF(AR4=1,32,IF(AS4=1,33,IF(AT4=1,34,IF(AU4=1,35,0)))))))))))))))))))))))))))))))))))</f>
        <v>1</v>
      </c>
      <c r="AW4" s="3"/>
      <c r="AX4" s="19" t="s">
        <v>26</v>
      </c>
      <c r="AY4" s="20">
        <v>1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40">
        <v>0</v>
      </c>
      <c r="BQ4" s="40">
        <v>0</v>
      </c>
      <c r="BR4" s="40">
        <v>0</v>
      </c>
      <c r="BS4" s="40">
        <v>0</v>
      </c>
      <c r="BT4" s="40">
        <v>0</v>
      </c>
      <c r="BU4" s="40">
        <v>0</v>
      </c>
      <c r="BV4" s="40">
        <v>0</v>
      </c>
      <c r="BW4" s="40">
        <v>0</v>
      </c>
      <c r="BX4" s="40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33">
        <f t="shared" ref="CH4:CH67" si="4">IF(AY4=1,1,IF(AZ4=1,2,IF(BA4=1,3,IF(BB4=1,4,IF(BC4=1,5,IF(BD4=1,6,IF(BE4=1,7,IF(BF4=1,8,IF(BG4=1,9,IF(BH4=1,10,IF(BI4=1,11,IF(BJ4=1,12,IF(BK4=1,13,IF(BL4=1,14,IF(BM4=1,15,IF(BN4=1,16,IF(BO4=1,17,IF(BP4=1,18,IF(BQ4=1,19,IF(BR4=1,20,IF(BS4=1,21,IF(BT4=1,22,IF(BU4=1,23,IF(BV4=1,24,IF(BW4=1,25,IF(BX4=1,26,IF(BY4=1,27,IF(BZ4=1,28,IF(CA4=1,29,IF(CB4=1,30,IF(CC4=1,31,IF(CD4=1,32,IF(CE4=1,33,IF(CF4=1,34,IF(CG4=1,35,0)))))))))))))))))))))))))))))))))))</f>
        <v>1</v>
      </c>
      <c r="CI4" s="19" t="s">
        <v>26</v>
      </c>
      <c r="CJ4" s="34">
        <v>1</v>
      </c>
      <c r="CK4" s="36">
        <v>1</v>
      </c>
      <c r="CL4" s="36">
        <v>10</v>
      </c>
      <c r="CM4" s="40">
        <f>CJ4*10-10</f>
        <v>0</v>
      </c>
      <c r="CN4" s="23">
        <v>2</v>
      </c>
      <c r="CO4" s="23">
        <f>CP3</f>
        <v>10</v>
      </c>
      <c r="CP4" s="23">
        <f>CP3+10</f>
        <v>20</v>
      </c>
      <c r="CR4" s="30">
        <v>2</v>
      </c>
      <c r="CS4" s="32"/>
      <c r="CT4">
        <f t="shared" si="2"/>
        <v>0</v>
      </c>
      <c r="CU4" s="19" t="s">
        <v>26</v>
      </c>
      <c r="CV4" s="33">
        <f t="shared" ref="CV4:CV67" si="5">(AV4-CH4)*10+1</f>
        <v>1</v>
      </c>
      <c r="CW4" s="33">
        <f t="shared" ref="CW4:CW67" si="6">AV4-CH4</f>
        <v>0</v>
      </c>
    </row>
    <row r="5" spans="1:101" ht="16.8" customHeight="1" x14ac:dyDescent="0.3">
      <c r="A5" s="24">
        <v>4</v>
      </c>
      <c r="B5" s="19">
        <v>0</v>
      </c>
      <c r="C5" s="20">
        <f t="shared" si="0"/>
        <v>0</v>
      </c>
      <c r="D5" s="24">
        <f t="shared" si="1"/>
        <v>20</v>
      </c>
      <c r="E5" s="18">
        <v>4</v>
      </c>
      <c r="F5">
        <v>1.238415534</v>
      </c>
      <c r="G5" s="33">
        <v>29</v>
      </c>
      <c r="H5" s="33">
        <v>120</v>
      </c>
      <c r="I5" s="9" t="s">
        <v>81</v>
      </c>
      <c r="J5" s="28"/>
      <c r="K5" s="3" t="s">
        <v>89</v>
      </c>
      <c r="L5" s="19" t="s">
        <v>27</v>
      </c>
      <c r="M5" s="18">
        <v>0</v>
      </c>
      <c r="N5" s="42">
        <v>1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33">
        <f t="shared" si="3"/>
        <v>2</v>
      </c>
      <c r="AW5" s="3"/>
      <c r="AX5" s="19" t="s">
        <v>27</v>
      </c>
      <c r="AY5" s="20">
        <v>1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40">
        <v>0</v>
      </c>
      <c r="BQ5" s="40">
        <v>0</v>
      </c>
      <c r="BR5" s="40">
        <v>0</v>
      </c>
      <c r="BS5" s="40">
        <v>0</v>
      </c>
      <c r="BT5" s="40">
        <v>0</v>
      </c>
      <c r="BU5" s="40">
        <v>0</v>
      </c>
      <c r="BV5" s="40">
        <v>0</v>
      </c>
      <c r="BW5" s="40">
        <v>0</v>
      </c>
      <c r="BX5" s="40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33">
        <f t="shared" si="4"/>
        <v>1</v>
      </c>
      <c r="CI5" s="19" t="s">
        <v>27</v>
      </c>
      <c r="CJ5" s="34">
        <v>1</v>
      </c>
      <c r="CK5" s="36">
        <v>3</v>
      </c>
      <c r="CL5" s="36">
        <v>12</v>
      </c>
      <c r="CM5" s="40">
        <f t="shared" ref="CM5:CM54" si="7">CJ5*10-10</f>
        <v>0</v>
      </c>
      <c r="CN5" s="23">
        <v>3</v>
      </c>
      <c r="CO5" s="23">
        <f t="shared" ref="CO5:CO28" si="8">CP4</f>
        <v>20</v>
      </c>
      <c r="CP5" s="23">
        <f t="shared" ref="CP5:CP28" si="9">CP4+10</f>
        <v>30</v>
      </c>
      <c r="CR5" s="30">
        <v>3</v>
      </c>
      <c r="CS5" s="32"/>
      <c r="CT5">
        <f t="shared" si="2"/>
        <v>0</v>
      </c>
      <c r="CU5" s="19" t="s">
        <v>27</v>
      </c>
      <c r="CV5" s="33">
        <f t="shared" si="5"/>
        <v>11</v>
      </c>
      <c r="CW5" s="33">
        <f t="shared" si="6"/>
        <v>1</v>
      </c>
    </row>
    <row r="6" spans="1:101" s="9" customFormat="1" x14ac:dyDescent="0.3">
      <c r="A6" s="24">
        <v>5</v>
      </c>
      <c r="B6" s="19">
        <v>0</v>
      </c>
      <c r="C6" s="20">
        <f t="shared" si="0"/>
        <v>0</v>
      </c>
      <c r="D6" s="24">
        <f t="shared" si="1"/>
        <v>30</v>
      </c>
      <c r="E6" s="18">
        <v>5</v>
      </c>
      <c r="F6">
        <v>0.96731395259999997</v>
      </c>
      <c r="G6" s="33">
        <v>39</v>
      </c>
      <c r="H6" s="33">
        <v>130</v>
      </c>
      <c r="J6" s="3"/>
      <c r="K6" s="3"/>
      <c r="L6" s="19" t="s">
        <v>28</v>
      </c>
      <c r="M6" s="18">
        <v>0</v>
      </c>
      <c r="N6" s="42">
        <v>1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33">
        <f t="shared" si="3"/>
        <v>2</v>
      </c>
      <c r="AW6" s="3"/>
      <c r="AX6" s="19" t="s">
        <v>28</v>
      </c>
      <c r="AY6" s="20">
        <v>1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40">
        <v>0</v>
      </c>
      <c r="BQ6" s="40">
        <v>0</v>
      </c>
      <c r="BR6" s="40">
        <v>0</v>
      </c>
      <c r="BS6" s="40">
        <v>0</v>
      </c>
      <c r="BT6" s="40">
        <v>0</v>
      </c>
      <c r="BU6" s="40">
        <v>0</v>
      </c>
      <c r="BV6" s="40">
        <v>0</v>
      </c>
      <c r="BW6" s="40">
        <v>0</v>
      </c>
      <c r="BX6" s="40">
        <v>0</v>
      </c>
      <c r="BY6" s="42">
        <v>0</v>
      </c>
      <c r="BZ6" s="42">
        <v>0</v>
      </c>
      <c r="CA6" s="42">
        <v>0</v>
      </c>
      <c r="CB6" s="42">
        <v>0</v>
      </c>
      <c r="CC6" s="42">
        <v>0</v>
      </c>
      <c r="CD6" s="42">
        <v>0</v>
      </c>
      <c r="CE6" s="42">
        <v>0</v>
      </c>
      <c r="CF6" s="42">
        <v>0</v>
      </c>
      <c r="CG6" s="42">
        <v>0</v>
      </c>
      <c r="CH6" s="33">
        <f t="shared" si="4"/>
        <v>1</v>
      </c>
      <c r="CI6" s="19" t="s">
        <v>28</v>
      </c>
      <c r="CJ6" s="34">
        <v>3</v>
      </c>
      <c r="CK6" s="36">
        <v>3</v>
      </c>
      <c r="CL6" s="36">
        <v>12</v>
      </c>
      <c r="CM6" s="40">
        <f t="shared" si="7"/>
        <v>20</v>
      </c>
      <c r="CN6" s="23">
        <v>4</v>
      </c>
      <c r="CO6" s="23">
        <f t="shared" si="8"/>
        <v>30</v>
      </c>
      <c r="CP6" s="23">
        <f t="shared" si="9"/>
        <v>40</v>
      </c>
      <c r="CR6" s="31">
        <v>4</v>
      </c>
      <c r="CS6" s="32"/>
      <c r="CT6">
        <f t="shared" si="2"/>
        <v>0</v>
      </c>
      <c r="CU6" s="19" t="s">
        <v>28</v>
      </c>
      <c r="CV6" s="33">
        <f t="shared" si="5"/>
        <v>11</v>
      </c>
      <c r="CW6" s="33">
        <f t="shared" si="6"/>
        <v>1</v>
      </c>
    </row>
    <row r="7" spans="1:101" s="9" customFormat="1" x14ac:dyDescent="0.3">
      <c r="A7" s="24">
        <v>6</v>
      </c>
      <c r="B7" s="19">
        <v>0</v>
      </c>
      <c r="C7" s="20">
        <f t="shared" si="0"/>
        <v>0</v>
      </c>
      <c r="D7" s="24">
        <f t="shared" si="1"/>
        <v>30</v>
      </c>
      <c r="E7" s="18">
        <v>6</v>
      </c>
      <c r="F7">
        <v>2.7154313719999998</v>
      </c>
      <c r="G7" s="33">
        <v>39</v>
      </c>
      <c r="H7" s="33">
        <v>130</v>
      </c>
      <c r="J7" s="3"/>
      <c r="K7" s="3"/>
      <c r="L7" s="19" t="s">
        <v>29</v>
      </c>
      <c r="M7" s="18">
        <v>0</v>
      </c>
      <c r="N7" s="18">
        <v>0</v>
      </c>
      <c r="O7" s="42">
        <v>1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33">
        <f t="shared" si="3"/>
        <v>3</v>
      </c>
      <c r="AW7" s="3"/>
      <c r="AX7" s="19" t="s">
        <v>29</v>
      </c>
      <c r="AY7" s="20">
        <v>0</v>
      </c>
      <c r="AZ7" s="20">
        <v>0</v>
      </c>
      <c r="BA7" s="20">
        <v>1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40">
        <v>0</v>
      </c>
      <c r="BQ7" s="40">
        <v>0</v>
      </c>
      <c r="BR7" s="40">
        <v>0</v>
      </c>
      <c r="BS7" s="40">
        <v>0</v>
      </c>
      <c r="BT7" s="40">
        <v>0</v>
      </c>
      <c r="BU7" s="40">
        <v>0</v>
      </c>
      <c r="BV7" s="40">
        <v>0</v>
      </c>
      <c r="BW7" s="40">
        <v>0</v>
      </c>
      <c r="BX7" s="40">
        <v>0</v>
      </c>
      <c r="BY7" s="42">
        <v>0</v>
      </c>
      <c r="BZ7" s="42">
        <v>0</v>
      </c>
      <c r="CA7" s="42">
        <v>0</v>
      </c>
      <c r="CB7" s="42">
        <v>0</v>
      </c>
      <c r="CC7" s="42">
        <v>0</v>
      </c>
      <c r="CD7" s="42">
        <v>0</v>
      </c>
      <c r="CE7" s="42">
        <v>0</v>
      </c>
      <c r="CF7" s="42">
        <v>0</v>
      </c>
      <c r="CG7" s="42">
        <v>0</v>
      </c>
      <c r="CH7" s="33">
        <f t="shared" si="4"/>
        <v>3</v>
      </c>
      <c r="CI7" s="19" t="s">
        <v>29</v>
      </c>
      <c r="CJ7" s="34">
        <v>5</v>
      </c>
      <c r="CK7" s="36">
        <v>5</v>
      </c>
      <c r="CL7" s="37">
        <v>14</v>
      </c>
      <c r="CM7" s="40">
        <f t="shared" si="7"/>
        <v>40</v>
      </c>
      <c r="CN7" s="23">
        <v>5</v>
      </c>
      <c r="CO7" s="23">
        <f t="shared" si="8"/>
        <v>40</v>
      </c>
      <c r="CP7" s="23">
        <f t="shared" si="9"/>
        <v>50</v>
      </c>
      <c r="CR7" s="31">
        <v>5</v>
      </c>
      <c r="CS7" s="32"/>
      <c r="CT7">
        <f t="shared" si="2"/>
        <v>0</v>
      </c>
      <c r="CU7" s="19" t="s">
        <v>29</v>
      </c>
      <c r="CV7" s="33">
        <f t="shared" si="5"/>
        <v>1</v>
      </c>
      <c r="CW7" s="33">
        <f t="shared" si="6"/>
        <v>0</v>
      </c>
    </row>
    <row r="8" spans="1:101" s="9" customFormat="1" x14ac:dyDescent="0.3">
      <c r="A8" s="24">
        <v>7</v>
      </c>
      <c r="B8" s="19">
        <v>0</v>
      </c>
      <c r="C8" s="20">
        <f t="shared" si="0"/>
        <v>0</v>
      </c>
      <c r="D8" s="24">
        <f t="shared" si="1"/>
        <v>40</v>
      </c>
      <c r="E8" s="18">
        <v>7</v>
      </c>
      <c r="F8">
        <v>5.5778067609999997</v>
      </c>
      <c r="G8" s="33">
        <v>49</v>
      </c>
      <c r="H8" s="33">
        <v>140</v>
      </c>
      <c r="J8" s="3"/>
      <c r="K8" s="3"/>
      <c r="L8" s="19" t="s">
        <v>30</v>
      </c>
      <c r="M8" s="18">
        <v>0</v>
      </c>
      <c r="N8" s="18">
        <v>0</v>
      </c>
      <c r="O8" s="42">
        <v>1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2">
        <v>0</v>
      </c>
      <c r="AL8" s="42">
        <v>0</v>
      </c>
      <c r="AM8" s="42">
        <v>0</v>
      </c>
      <c r="AN8" s="42">
        <v>0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0</v>
      </c>
      <c r="AU8" s="42">
        <v>0</v>
      </c>
      <c r="AV8" s="33">
        <f t="shared" si="3"/>
        <v>3</v>
      </c>
      <c r="AW8" s="3"/>
      <c r="AX8" s="19" t="s">
        <v>30</v>
      </c>
      <c r="AY8" s="20">
        <v>0</v>
      </c>
      <c r="AZ8" s="20">
        <v>0</v>
      </c>
      <c r="BA8" s="20">
        <v>1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40">
        <v>0</v>
      </c>
      <c r="BQ8" s="40">
        <v>0</v>
      </c>
      <c r="BR8" s="40">
        <v>0</v>
      </c>
      <c r="BS8" s="40">
        <v>0</v>
      </c>
      <c r="BT8" s="40">
        <v>0</v>
      </c>
      <c r="BU8" s="40">
        <v>0</v>
      </c>
      <c r="BV8" s="40">
        <v>0</v>
      </c>
      <c r="BW8" s="40">
        <v>0</v>
      </c>
      <c r="BX8" s="40">
        <v>0</v>
      </c>
      <c r="BY8" s="42">
        <v>0</v>
      </c>
      <c r="BZ8" s="42">
        <v>0</v>
      </c>
      <c r="CA8" s="42">
        <v>0</v>
      </c>
      <c r="CB8" s="42">
        <v>0</v>
      </c>
      <c r="CC8" s="42">
        <v>0</v>
      </c>
      <c r="CD8" s="42">
        <v>0</v>
      </c>
      <c r="CE8" s="42">
        <v>0</v>
      </c>
      <c r="CF8" s="42">
        <v>0</v>
      </c>
      <c r="CG8" s="42">
        <v>0</v>
      </c>
      <c r="CH8" s="33">
        <f t="shared" si="4"/>
        <v>3</v>
      </c>
      <c r="CI8" s="19" t="s">
        <v>30</v>
      </c>
      <c r="CJ8" s="34">
        <v>6</v>
      </c>
      <c r="CK8" s="36">
        <v>6</v>
      </c>
      <c r="CL8" s="36">
        <v>15</v>
      </c>
      <c r="CM8" s="40">
        <f t="shared" si="7"/>
        <v>50</v>
      </c>
      <c r="CN8" s="23">
        <v>6</v>
      </c>
      <c r="CO8" s="23">
        <f t="shared" si="8"/>
        <v>50</v>
      </c>
      <c r="CP8" s="23">
        <f t="shared" si="9"/>
        <v>60</v>
      </c>
      <c r="CR8" s="31">
        <v>6</v>
      </c>
      <c r="CS8" s="32"/>
      <c r="CT8">
        <f t="shared" si="2"/>
        <v>0</v>
      </c>
      <c r="CU8" s="19" t="s">
        <v>30</v>
      </c>
      <c r="CV8" s="33">
        <f t="shared" si="5"/>
        <v>1</v>
      </c>
      <c r="CW8" s="33">
        <f t="shared" si="6"/>
        <v>0</v>
      </c>
    </row>
    <row r="9" spans="1:101" s="9" customFormat="1" x14ac:dyDescent="0.3">
      <c r="A9" s="24">
        <v>8</v>
      </c>
      <c r="B9" s="19">
        <v>0</v>
      </c>
      <c r="C9" s="20">
        <f t="shared" si="0"/>
        <v>0</v>
      </c>
      <c r="D9" s="24">
        <f t="shared" si="1"/>
        <v>40</v>
      </c>
      <c r="E9" s="18">
        <v>8</v>
      </c>
      <c r="F9">
        <v>5.5267582270000002</v>
      </c>
      <c r="G9" s="33">
        <v>49</v>
      </c>
      <c r="H9" s="33">
        <v>140</v>
      </c>
      <c r="J9" s="3"/>
      <c r="K9" s="3"/>
      <c r="L9" s="19" t="s">
        <v>31</v>
      </c>
      <c r="M9" s="18">
        <v>0</v>
      </c>
      <c r="N9" s="18">
        <v>0</v>
      </c>
      <c r="O9" s="42">
        <v>0</v>
      </c>
      <c r="P9" s="42">
        <v>1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33">
        <f t="shared" si="3"/>
        <v>4</v>
      </c>
      <c r="AW9" s="3"/>
      <c r="AX9" s="19" t="s">
        <v>31</v>
      </c>
      <c r="AY9" s="20">
        <v>0</v>
      </c>
      <c r="AZ9" s="20">
        <v>0</v>
      </c>
      <c r="BA9" s="20">
        <v>0</v>
      </c>
      <c r="BB9" s="20">
        <v>1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40">
        <v>0</v>
      </c>
      <c r="BQ9" s="40">
        <v>0</v>
      </c>
      <c r="BR9" s="40">
        <v>0</v>
      </c>
      <c r="BS9" s="40">
        <v>0</v>
      </c>
      <c r="BT9" s="40">
        <v>0</v>
      </c>
      <c r="BU9" s="40">
        <v>0</v>
      </c>
      <c r="BV9" s="40">
        <v>0</v>
      </c>
      <c r="BW9" s="40">
        <v>0</v>
      </c>
      <c r="BX9" s="40">
        <v>0</v>
      </c>
      <c r="BY9" s="42">
        <v>0</v>
      </c>
      <c r="BZ9" s="42">
        <v>0</v>
      </c>
      <c r="CA9" s="42">
        <v>0</v>
      </c>
      <c r="CB9" s="42">
        <v>0</v>
      </c>
      <c r="CC9" s="42">
        <v>0</v>
      </c>
      <c r="CD9" s="42">
        <v>0</v>
      </c>
      <c r="CE9" s="42">
        <v>0</v>
      </c>
      <c r="CF9" s="42">
        <v>0</v>
      </c>
      <c r="CG9" s="42">
        <v>0</v>
      </c>
      <c r="CH9" s="33">
        <f t="shared" si="4"/>
        <v>4</v>
      </c>
      <c r="CI9" s="19" t="s">
        <v>31</v>
      </c>
      <c r="CJ9" s="34">
        <v>5</v>
      </c>
      <c r="CK9" s="36">
        <v>5</v>
      </c>
      <c r="CL9" s="36">
        <v>14</v>
      </c>
      <c r="CM9" s="40">
        <f t="shared" si="7"/>
        <v>40</v>
      </c>
      <c r="CN9" s="23">
        <v>7</v>
      </c>
      <c r="CO9" s="23">
        <f t="shared" si="8"/>
        <v>60</v>
      </c>
      <c r="CP9" s="23">
        <f t="shared" si="9"/>
        <v>70</v>
      </c>
      <c r="CR9" s="31">
        <v>7</v>
      </c>
      <c r="CS9" s="32"/>
      <c r="CT9">
        <f t="shared" si="2"/>
        <v>0</v>
      </c>
      <c r="CU9" s="19" t="s">
        <v>31</v>
      </c>
      <c r="CV9" s="33">
        <f t="shared" si="5"/>
        <v>1</v>
      </c>
      <c r="CW9" s="33">
        <f t="shared" si="6"/>
        <v>0</v>
      </c>
    </row>
    <row r="10" spans="1:101" s="9" customFormat="1" x14ac:dyDescent="0.3">
      <c r="A10" s="24">
        <v>9</v>
      </c>
      <c r="B10" s="19">
        <v>0</v>
      </c>
      <c r="C10" s="20">
        <f t="shared" si="0"/>
        <v>0</v>
      </c>
      <c r="D10" s="24">
        <f t="shared" si="1"/>
        <v>50</v>
      </c>
      <c r="E10" s="18">
        <v>9</v>
      </c>
      <c r="F10">
        <v>8.0944376770000002</v>
      </c>
      <c r="G10" s="33">
        <v>59</v>
      </c>
      <c r="H10" s="33">
        <v>150</v>
      </c>
      <c r="J10" s="29"/>
      <c r="K10" s="3"/>
      <c r="L10" s="19" t="s">
        <v>32</v>
      </c>
      <c r="M10" s="18">
        <v>0</v>
      </c>
      <c r="N10" s="18">
        <v>0</v>
      </c>
      <c r="O10" s="42">
        <v>0</v>
      </c>
      <c r="P10" s="42">
        <v>1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33">
        <f t="shared" si="3"/>
        <v>4</v>
      </c>
      <c r="AW10" s="3"/>
      <c r="AX10" s="19" t="s">
        <v>32</v>
      </c>
      <c r="AY10" s="20">
        <v>0</v>
      </c>
      <c r="AZ10" s="20">
        <v>0</v>
      </c>
      <c r="BA10" s="20">
        <v>1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40">
        <v>0</v>
      </c>
      <c r="BQ10" s="40">
        <v>0</v>
      </c>
      <c r="BR10" s="40">
        <v>0</v>
      </c>
      <c r="BS10" s="40">
        <v>0</v>
      </c>
      <c r="BT10" s="40">
        <v>0</v>
      </c>
      <c r="BU10" s="40">
        <v>0</v>
      </c>
      <c r="BV10" s="40">
        <v>0</v>
      </c>
      <c r="BW10" s="40">
        <v>0</v>
      </c>
      <c r="BX10" s="40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33">
        <f t="shared" si="4"/>
        <v>3</v>
      </c>
      <c r="CI10" s="19" t="s">
        <v>32</v>
      </c>
      <c r="CJ10" s="34">
        <v>6</v>
      </c>
      <c r="CK10" s="36">
        <v>6</v>
      </c>
      <c r="CL10" s="36">
        <v>15</v>
      </c>
      <c r="CM10" s="40">
        <f t="shared" si="7"/>
        <v>50</v>
      </c>
      <c r="CN10" s="23">
        <v>8</v>
      </c>
      <c r="CO10" s="23">
        <f t="shared" si="8"/>
        <v>70</v>
      </c>
      <c r="CP10" s="23">
        <f t="shared" si="9"/>
        <v>80</v>
      </c>
      <c r="CR10" s="31">
        <v>8</v>
      </c>
      <c r="CS10" s="32"/>
      <c r="CT10">
        <f t="shared" si="2"/>
        <v>0</v>
      </c>
      <c r="CU10" s="19" t="s">
        <v>32</v>
      </c>
      <c r="CV10" s="33">
        <f t="shared" si="5"/>
        <v>11</v>
      </c>
      <c r="CW10" s="33">
        <f t="shared" si="6"/>
        <v>1</v>
      </c>
    </row>
    <row r="11" spans="1:101" s="9" customFormat="1" x14ac:dyDescent="0.3">
      <c r="A11" s="24">
        <v>10</v>
      </c>
      <c r="B11" s="19">
        <v>0</v>
      </c>
      <c r="C11" s="20">
        <f t="shared" si="0"/>
        <v>0</v>
      </c>
      <c r="D11" s="24">
        <f t="shared" si="1"/>
        <v>50</v>
      </c>
      <c r="E11" s="18">
        <v>10</v>
      </c>
      <c r="F11">
        <v>6.0189445900000003</v>
      </c>
      <c r="G11" s="33">
        <v>59</v>
      </c>
      <c r="H11" s="33">
        <v>150</v>
      </c>
      <c r="J11" s="3"/>
      <c r="K11" s="3"/>
      <c r="L11" s="19" t="s">
        <v>33</v>
      </c>
      <c r="M11" s="18">
        <v>0</v>
      </c>
      <c r="N11" s="18">
        <v>0</v>
      </c>
      <c r="O11" s="42">
        <v>0</v>
      </c>
      <c r="P11" s="42">
        <v>0</v>
      </c>
      <c r="Q11" s="42">
        <v>1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33">
        <f t="shared" si="3"/>
        <v>5</v>
      </c>
      <c r="AW11" s="3"/>
      <c r="AX11" s="19" t="s">
        <v>33</v>
      </c>
      <c r="AY11" s="20">
        <v>0</v>
      </c>
      <c r="AZ11" s="20">
        <v>0</v>
      </c>
      <c r="BA11" s="20">
        <v>0</v>
      </c>
      <c r="BB11" s="20">
        <v>0</v>
      </c>
      <c r="BC11" s="20">
        <v>1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0">
        <v>0</v>
      </c>
      <c r="BX11" s="40">
        <v>0</v>
      </c>
      <c r="BY11" s="42">
        <v>0</v>
      </c>
      <c r="BZ11" s="42">
        <v>0</v>
      </c>
      <c r="CA11" s="42">
        <v>0</v>
      </c>
      <c r="CB11" s="42">
        <v>0</v>
      </c>
      <c r="CC11" s="42">
        <v>0</v>
      </c>
      <c r="CD11" s="42">
        <v>0</v>
      </c>
      <c r="CE11" s="42">
        <v>0</v>
      </c>
      <c r="CF11" s="42">
        <v>0</v>
      </c>
      <c r="CG11" s="42">
        <v>0</v>
      </c>
      <c r="CH11" s="33">
        <f t="shared" si="4"/>
        <v>5</v>
      </c>
      <c r="CI11" s="19" t="s">
        <v>33</v>
      </c>
      <c r="CJ11" s="34">
        <v>7</v>
      </c>
      <c r="CK11" s="36">
        <v>7</v>
      </c>
      <c r="CL11" s="36">
        <v>16</v>
      </c>
      <c r="CM11" s="40">
        <f t="shared" si="7"/>
        <v>60</v>
      </c>
      <c r="CN11" s="23">
        <v>9</v>
      </c>
      <c r="CO11" s="23">
        <f t="shared" si="8"/>
        <v>80</v>
      </c>
      <c r="CP11" s="23">
        <f t="shared" si="9"/>
        <v>90</v>
      </c>
      <c r="CR11" s="31">
        <v>9</v>
      </c>
      <c r="CS11" s="32"/>
      <c r="CT11">
        <f t="shared" si="2"/>
        <v>0</v>
      </c>
      <c r="CU11" s="19" t="s">
        <v>33</v>
      </c>
      <c r="CV11" s="33">
        <f>(AV11-CH11)*10+1</f>
        <v>1</v>
      </c>
      <c r="CW11" s="33">
        <f t="shared" si="6"/>
        <v>0</v>
      </c>
    </row>
    <row r="12" spans="1:101" s="9" customFormat="1" x14ac:dyDescent="0.3">
      <c r="A12" s="24">
        <v>11</v>
      </c>
      <c r="B12" s="19">
        <v>0</v>
      </c>
      <c r="C12" s="20">
        <f t="shared" si="0"/>
        <v>0</v>
      </c>
      <c r="D12" s="24">
        <f t="shared" si="1"/>
        <v>60</v>
      </c>
      <c r="E12" s="18">
        <v>11</v>
      </c>
      <c r="F12">
        <v>6.9669873400000002</v>
      </c>
      <c r="G12" s="33">
        <v>69</v>
      </c>
      <c r="H12" s="33">
        <v>160</v>
      </c>
      <c r="J12" s="3"/>
      <c r="K12" s="3"/>
      <c r="L12" s="19" t="s">
        <v>34</v>
      </c>
      <c r="M12" s="18">
        <v>0</v>
      </c>
      <c r="N12" s="18">
        <v>0</v>
      </c>
      <c r="O12" s="42">
        <v>0</v>
      </c>
      <c r="P12" s="42">
        <v>0</v>
      </c>
      <c r="Q12" s="42">
        <v>1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33">
        <f t="shared" si="3"/>
        <v>5</v>
      </c>
      <c r="AW12" s="3"/>
      <c r="AX12" s="19" t="s">
        <v>34</v>
      </c>
      <c r="AY12" s="20">
        <v>0</v>
      </c>
      <c r="AZ12" s="20">
        <v>0</v>
      </c>
      <c r="BA12" s="20">
        <v>0</v>
      </c>
      <c r="BB12" s="20">
        <v>1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40">
        <v>0</v>
      </c>
      <c r="BQ12" s="40">
        <v>0</v>
      </c>
      <c r="BR12" s="40">
        <v>0</v>
      </c>
      <c r="BS12" s="40">
        <v>0</v>
      </c>
      <c r="BT12" s="40">
        <v>0</v>
      </c>
      <c r="BU12" s="40">
        <v>0</v>
      </c>
      <c r="BV12" s="40">
        <v>0</v>
      </c>
      <c r="BW12" s="40">
        <v>0</v>
      </c>
      <c r="BX12" s="40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33">
        <f t="shared" si="4"/>
        <v>4</v>
      </c>
      <c r="CI12" s="19" t="s">
        <v>34</v>
      </c>
      <c r="CJ12" s="34">
        <v>7</v>
      </c>
      <c r="CK12" s="36">
        <v>7</v>
      </c>
      <c r="CL12" s="36">
        <v>16</v>
      </c>
      <c r="CM12" s="40">
        <f t="shared" si="7"/>
        <v>60</v>
      </c>
      <c r="CN12" s="23">
        <v>10</v>
      </c>
      <c r="CO12" s="23">
        <f t="shared" si="8"/>
        <v>90</v>
      </c>
      <c r="CP12" s="23">
        <f t="shared" si="9"/>
        <v>100</v>
      </c>
      <c r="CR12" s="31">
        <v>10</v>
      </c>
      <c r="CS12" s="32"/>
      <c r="CT12">
        <f t="shared" si="2"/>
        <v>0</v>
      </c>
      <c r="CU12" s="19" t="s">
        <v>34</v>
      </c>
      <c r="CV12" s="33">
        <f t="shared" si="5"/>
        <v>11</v>
      </c>
      <c r="CW12" s="33">
        <f t="shared" si="6"/>
        <v>1</v>
      </c>
    </row>
    <row r="13" spans="1:101" s="9" customFormat="1" x14ac:dyDescent="0.3">
      <c r="A13" s="24">
        <v>12</v>
      </c>
      <c r="B13" s="19">
        <v>0</v>
      </c>
      <c r="C13" s="20">
        <f t="shared" si="0"/>
        <v>0</v>
      </c>
      <c r="D13" s="24">
        <f t="shared" si="1"/>
        <v>60</v>
      </c>
      <c r="E13" s="18">
        <v>12</v>
      </c>
      <c r="F13">
        <v>4.7022912740000002</v>
      </c>
      <c r="G13" s="33">
        <v>69</v>
      </c>
      <c r="H13" s="33">
        <v>160</v>
      </c>
      <c r="J13" s="3"/>
      <c r="K13" s="3"/>
      <c r="L13" s="19" t="s">
        <v>35</v>
      </c>
      <c r="M13" s="18">
        <v>0</v>
      </c>
      <c r="N13" s="18">
        <v>0</v>
      </c>
      <c r="O13" s="42">
        <v>0</v>
      </c>
      <c r="P13" s="42">
        <v>0</v>
      </c>
      <c r="Q13" s="42">
        <v>0</v>
      </c>
      <c r="R13" s="42">
        <v>1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33">
        <f t="shared" si="3"/>
        <v>6</v>
      </c>
      <c r="AW13" s="3"/>
      <c r="AX13" s="19" t="s">
        <v>35</v>
      </c>
      <c r="AY13" s="20">
        <v>0</v>
      </c>
      <c r="AZ13" s="20">
        <v>1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40">
        <v>0</v>
      </c>
      <c r="BQ13" s="40">
        <v>0</v>
      </c>
      <c r="BR13" s="40">
        <v>0</v>
      </c>
      <c r="BS13" s="40">
        <v>0</v>
      </c>
      <c r="BT13" s="40">
        <v>0</v>
      </c>
      <c r="BU13" s="40">
        <v>0</v>
      </c>
      <c r="BV13" s="40">
        <v>0</v>
      </c>
      <c r="BW13" s="40">
        <v>0</v>
      </c>
      <c r="BX13" s="40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33">
        <f t="shared" si="4"/>
        <v>2</v>
      </c>
      <c r="CI13" s="19" t="s">
        <v>35</v>
      </c>
      <c r="CJ13" s="34">
        <v>8</v>
      </c>
      <c r="CK13" s="36">
        <v>8</v>
      </c>
      <c r="CL13" s="36">
        <v>17</v>
      </c>
      <c r="CM13" s="40">
        <f t="shared" si="7"/>
        <v>70</v>
      </c>
      <c r="CN13" s="23">
        <v>11</v>
      </c>
      <c r="CO13" s="23">
        <f t="shared" si="8"/>
        <v>100</v>
      </c>
      <c r="CP13" s="23">
        <f t="shared" si="9"/>
        <v>110</v>
      </c>
      <c r="CR13" s="31">
        <v>11</v>
      </c>
      <c r="CS13" s="32"/>
      <c r="CT13">
        <f t="shared" si="2"/>
        <v>0</v>
      </c>
      <c r="CU13" s="19" t="s">
        <v>35</v>
      </c>
      <c r="CV13" s="33">
        <f t="shared" si="5"/>
        <v>41</v>
      </c>
      <c r="CW13" s="33">
        <f t="shared" si="6"/>
        <v>4</v>
      </c>
    </row>
    <row r="14" spans="1:101" s="9" customFormat="1" x14ac:dyDescent="0.3">
      <c r="A14" s="24">
        <v>13</v>
      </c>
      <c r="B14" s="19">
        <v>0</v>
      </c>
      <c r="C14" s="20">
        <f t="shared" si="0"/>
        <v>0</v>
      </c>
      <c r="D14" s="24">
        <f t="shared" si="1"/>
        <v>70</v>
      </c>
      <c r="E14" s="18">
        <v>13</v>
      </c>
      <c r="F14">
        <v>6.5684293919999996</v>
      </c>
      <c r="G14" s="33">
        <v>79</v>
      </c>
      <c r="H14" s="33">
        <v>170</v>
      </c>
      <c r="J14" s="3"/>
      <c r="K14" s="3"/>
      <c r="L14" s="19" t="s">
        <v>36</v>
      </c>
      <c r="M14" s="18">
        <v>0</v>
      </c>
      <c r="N14" s="18">
        <v>0</v>
      </c>
      <c r="O14" s="42">
        <v>0</v>
      </c>
      <c r="P14" s="42">
        <v>0</v>
      </c>
      <c r="Q14" s="42">
        <v>0</v>
      </c>
      <c r="R14" s="42">
        <v>1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33">
        <f t="shared" si="3"/>
        <v>6</v>
      </c>
      <c r="AW14" s="3"/>
      <c r="AX14" s="19" t="s">
        <v>36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1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40">
        <v>0</v>
      </c>
      <c r="BQ14" s="40">
        <v>0</v>
      </c>
      <c r="BR14" s="40">
        <v>0</v>
      </c>
      <c r="BS14" s="40">
        <v>0</v>
      </c>
      <c r="BT14" s="40">
        <v>0</v>
      </c>
      <c r="BU14" s="40">
        <v>0</v>
      </c>
      <c r="BV14" s="40">
        <v>0</v>
      </c>
      <c r="BW14" s="40">
        <v>0</v>
      </c>
      <c r="BX14" s="40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33">
        <f t="shared" si="4"/>
        <v>6</v>
      </c>
      <c r="CI14" s="19" t="s">
        <v>36</v>
      </c>
      <c r="CJ14" s="34">
        <v>8</v>
      </c>
      <c r="CK14" s="36">
        <v>8</v>
      </c>
      <c r="CL14" s="36">
        <v>17</v>
      </c>
      <c r="CM14" s="40">
        <f t="shared" si="7"/>
        <v>70</v>
      </c>
      <c r="CN14" s="23">
        <v>12</v>
      </c>
      <c r="CO14" s="23">
        <f t="shared" si="8"/>
        <v>110</v>
      </c>
      <c r="CP14" s="23">
        <f t="shared" si="9"/>
        <v>120</v>
      </c>
      <c r="CR14" s="31">
        <v>12</v>
      </c>
      <c r="CS14" s="32"/>
      <c r="CT14">
        <f t="shared" si="2"/>
        <v>0</v>
      </c>
      <c r="CU14" s="19" t="s">
        <v>36</v>
      </c>
      <c r="CV14" s="33">
        <f t="shared" si="5"/>
        <v>1</v>
      </c>
      <c r="CW14" s="33">
        <f t="shared" si="6"/>
        <v>0</v>
      </c>
    </row>
    <row r="15" spans="1:101" s="9" customFormat="1" x14ac:dyDescent="0.3">
      <c r="A15" s="24">
        <v>14</v>
      </c>
      <c r="B15" s="19">
        <v>0</v>
      </c>
      <c r="C15" s="20">
        <f t="shared" si="0"/>
        <v>0</v>
      </c>
      <c r="D15" s="24">
        <f t="shared" si="1"/>
        <v>70</v>
      </c>
      <c r="E15" s="18">
        <v>14</v>
      </c>
      <c r="F15">
        <v>11.410765639999999</v>
      </c>
      <c r="G15" s="33">
        <v>79</v>
      </c>
      <c r="H15" s="33">
        <v>170</v>
      </c>
      <c r="J15" s="3"/>
      <c r="K15" s="3"/>
      <c r="L15" s="19" t="s">
        <v>37</v>
      </c>
      <c r="M15" s="18">
        <v>0</v>
      </c>
      <c r="N15" s="18">
        <v>0</v>
      </c>
      <c r="O15" s="42">
        <v>0</v>
      </c>
      <c r="P15" s="42">
        <v>0</v>
      </c>
      <c r="Q15" s="42">
        <v>0</v>
      </c>
      <c r="R15" s="42">
        <v>0</v>
      </c>
      <c r="S15" s="42">
        <v>1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33">
        <f t="shared" si="3"/>
        <v>7</v>
      </c>
      <c r="AW15" s="3"/>
      <c r="AX15" s="19" t="s">
        <v>37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1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40">
        <v>0</v>
      </c>
      <c r="BQ15" s="40">
        <v>0</v>
      </c>
      <c r="BR15" s="40">
        <v>0</v>
      </c>
      <c r="BS15" s="40">
        <v>0</v>
      </c>
      <c r="BT15" s="40">
        <v>0</v>
      </c>
      <c r="BU15" s="40">
        <v>0</v>
      </c>
      <c r="BV15" s="40">
        <v>0</v>
      </c>
      <c r="BW15" s="40">
        <v>0</v>
      </c>
      <c r="BX15" s="40">
        <v>0</v>
      </c>
      <c r="BY15" s="42">
        <v>0</v>
      </c>
      <c r="BZ15" s="42">
        <v>0</v>
      </c>
      <c r="CA15" s="42">
        <v>0</v>
      </c>
      <c r="CB15" s="42">
        <v>0</v>
      </c>
      <c r="CC15" s="42">
        <v>0</v>
      </c>
      <c r="CD15" s="42">
        <v>0</v>
      </c>
      <c r="CE15" s="42">
        <v>0</v>
      </c>
      <c r="CF15" s="42">
        <v>0</v>
      </c>
      <c r="CG15" s="42">
        <v>0</v>
      </c>
      <c r="CH15" s="33">
        <f t="shared" si="4"/>
        <v>7</v>
      </c>
      <c r="CI15" s="19" t="s">
        <v>37</v>
      </c>
      <c r="CJ15" s="34">
        <v>9</v>
      </c>
      <c r="CK15" s="36">
        <v>9</v>
      </c>
      <c r="CL15" s="36">
        <v>18</v>
      </c>
      <c r="CM15" s="40">
        <f t="shared" si="7"/>
        <v>80</v>
      </c>
      <c r="CN15" s="23">
        <v>13</v>
      </c>
      <c r="CO15" s="23">
        <f t="shared" si="8"/>
        <v>120</v>
      </c>
      <c r="CP15" s="23">
        <f t="shared" si="9"/>
        <v>130</v>
      </c>
      <c r="CR15" s="31">
        <v>13</v>
      </c>
      <c r="CS15" s="32"/>
      <c r="CT15">
        <f t="shared" si="2"/>
        <v>0</v>
      </c>
      <c r="CU15" s="19" t="s">
        <v>37</v>
      </c>
      <c r="CV15" s="33">
        <f t="shared" si="5"/>
        <v>1</v>
      </c>
      <c r="CW15" s="33">
        <f t="shared" si="6"/>
        <v>0</v>
      </c>
    </row>
    <row r="16" spans="1:101" s="9" customFormat="1" x14ac:dyDescent="0.3">
      <c r="A16" s="24">
        <v>15</v>
      </c>
      <c r="B16" s="19">
        <v>0</v>
      </c>
      <c r="C16" s="20">
        <f t="shared" si="0"/>
        <v>0</v>
      </c>
      <c r="D16" s="24">
        <f t="shared" si="1"/>
        <v>80</v>
      </c>
      <c r="E16" s="18">
        <v>15</v>
      </c>
      <c r="F16">
        <v>4.1781500710000001</v>
      </c>
      <c r="G16" s="33">
        <v>89</v>
      </c>
      <c r="H16" s="33">
        <v>180</v>
      </c>
      <c r="J16" s="3"/>
      <c r="K16" s="3"/>
      <c r="L16" s="19" t="s">
        <v>38</v>
      </c>
      <c r="M16" s="18">
        <v>0</v>
      </c>
      <c r="N16" s="18">
        <v>0</v>
      </c>
      <c r="O16" s="42">
        <v>0</v>
      </c>
      <c r="P16" s="42">
        <v>0</v>
      </c>
      <c r="Q16" s="42">
        <v>0</v>
      </c>
      <c r="R16" s="42">
        <v>0</v>
      </c>
      <c r="S16" s="42">
        <v>1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33">
        <f t="shared" si="3"/>
        <v>7</v>
      </c>
      <c r="AW16" s="3"/>
      <c r="AX16" s="19" t="s">
        <v>38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1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40">
        <v>0</v>
      </c>
      <c r="BX16" s="40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33">
        <f t="shared" si="4"/>
        <v>6</v>
      </c>
      <c r="CI16" s="19" t="s">
        <v>38</v>
      </c>
      <c r="CJ16" s="34">
        <v>10</v>
      </c>
      <c r="CK16" s="36">
        <v>10</v>
      </c>
      <c r="CL16" s="36">
        <v>19</v>
      </c>
      <c r="CM16" s="40">
        <f t="shared" si="7"/>
        <v>90</v>
      </c>
      <c r="CN16" s="23">
        <v>14</v>
      </c>
      <c r="CO16" s="23">
        <f t="shared" si="8"/>
        <v>130</v>
      </c>
      <c r="CP16" s="23">
        <f t="shared" si="9"/>
        <v>140</v>
      </c>
      <c r="CR16" s="31">
        <v>14</v>
      </c>
      <c r="CS16" s="32"/>
      <c r="CT16">
        <f t="shared" si="2"/>
        <v>0</v>
      </c>
      <c r="CU16" s="19" t="s">
        <v>38</v>
      </c>
      <c r="CV16" s="33">
        <f t="shared" si="5"/>
        <v>11</v>
      </c>
      <c r="CW16" s="33">
        <f t="shared" si="6"/>
        <v>1</v>
      </c>
    </row>
    <row r="17" spans="1:101" s="9" customFormat="1" x14ac:dyDescent="0.3">
      <c r="A17" s="24">
        <v>16</v>
      </c>
      <c r="B17" s="19">
        <v>0</v>
      </c>
      <c r="C17" s="20">
        <f t="shared" si="0"/>
        <v>0</v>
      </c>
      <c r="D17" s="24">
        <f t="shared" si="1"/>
        <v>80</v>
      </c>
      <c r="E17" s="18">
        <v>16</v>
      </c>
      <c r="F17">
        <v>6.3985692260000002</v>
      </c>
      <c r="G17" s="33">
        <v>89</v>
      </c>
      <c r="H17" s="33">
        <v>180</v>
      </c>
      <c r="J17" s="3"/>
      <c r="K17" s="3"/>
      <c r="L17" s="19" t="s">
        <v>39</v>
      </c>
      <c r="M17" s="18">
        <v>0</v>
      </c>
      <c r="N17" s="18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1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33">
        <f t="shared" si="3"/>
        <v>8</v>
      </c>
      <c r="AW17" s="3"/>
      <c r="AX17" s="19" t="s">
        <v>39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1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40">
        <v>0</v>
      </c>
      <c r="BX17" s="40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33">
        <f t="shared" si="4"/>
        <v>8</v>
      </c>
      <c r="CI17" s="19" t="s">
        <v>39</v>
      </c>
      <c r="CJ17" s="34">
        <v>10</v>
      </c>
      <c r="CK17" s="36">
        <v>10</v>
      </c>
      <c r="CL17" s="37">
        <v>19</v>
      </c>
      <c r="CM17" s="40">
        <f t="shared" si="7"/>
        <v>90</v>
      </c>
      <c r="CN17" s="23">
        <v>15</v>
      </c>
      <c r="CO17" s="23">
        <f t="shared" si="8"/>
        <v>140</v>
      </c>
      <c r="CP17" s="23">
        <f t="shared" si="9"/>
        <v>150</v>
      </c>
      <c r="CR17" s="31">
        <v>15</v>
      </c>
      <c r="CS17" s="32"/>
      <c r="CT17">
        <f t="shared" si="2"/>
        <v>0</v>
      </c>
      <c r="CU17" s="19" t="s">
        <v>39</v>
      </c>
      <c r="CV17" s="33">
        <f t="shared" si="5"/>
        <v>1</v>
      </c>
      <c r="CW17" s="33">
        <f t="shared" si="6"/>
        <v>0</v>
      </c>
    </row>
    <row r="18" spans="1:101" s="9" customFormat="1" x14ac:dyDescent="0.3">
      <c r="A18" s="24">
        <v>17</v>
      </c>
      <c r="B18" s="19">
        <v>0</v>
      </c>
      <c r="C18" s="20">
        <f t="shared" si="0"/>
        <v>0</v>
      </c>
      <c r="D18" s="24">
        <f t="shared" si="1"/>
        <v>90</v>
      </c>
      <c r="E18" s="18">
        <v>17</v>
      </c>
      <c r="F18">
        <v>0.78007084120000003</v>
      </c>
      <c r="G18" s="33">
        <v>99</v>
      </c>
      <c r="H18" s="33">
        <v>190</v>
      </c>
      <c r="J18" s="3"/>
      <c r="K18" s="3"/>
      <c r="L18" s="19" t="s">
        <v>40</v>
      </c>
      <c r="M18" s="18">
        <v>0</v>
      </c>
      <c r="N18" s="18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1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33">
        <f t="shared" si="3"/>
        <v>8</v>
      </c>
      <c r="AW18" s="3"/>
      <c r="AX18" s="19" t="s">
        <v>40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1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40">
        <v>0</v>
      </c>
      <c r="BQ18" s="40">
        <v>0</v>
      </c>
      <c r="BR18" s="40">
        <v>0</v>
      </c>
      <c r="BS18" s="40">
        <v>0</v>
      </c>
      <c r="BT18" s="40">
        <v>0</v>
      </c>
      <c r="BU18" s="40">
        <v>0</v>
      </c>
      <c r="BV18" s="40">
        <v>0</v>
      </c>
      <c r="BW18" s="40">
        <v>0</v>
      </c>
      <c r="BX18" s="40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33">
        <f t="shared" si="4"/>
        <v>8</v>
      </c>
      <c r="CI18" s="19" t="s">
        <v>40</v>
      </c>
      <c r="CJ18" s="34">
        <v>11</v>
      </c>
      <c r="CK18" s="36">
        <v>11</v>
      </c>
      <c r="CL18" s="36">
        <v>20</v>
      </c>
      <c r="CM18" s="40">
        <f t="shared" si="7"/>
        <v>100</v>
      </c>
      <c r="CN18" s="23">
        <v>16</v>
      </c>
      <c r="CO18" s="23">
        <f t="shared" si="8"/>
        <v>150</v>
      </c>
      <c r="CP18" s="23">
        <f t="shared" si="9"/>
        <v>160</v>
      </c>
      <c r="CR18" s="31">
        <v>16</v>
      </c>
      <c r="CS18" s="32"/>
      <c r="CT18">
        <f t="shared" si="2"/>
        <v>0</v>
      </c>
      <c r="CU18" s="19" t="s">
        <v>40</v>
      </c>
      <c r="CV18" s="33">
        <f t="shared" si="5"/>
        <v>1</v>
      </c>
      <c r="CW18" s="33">
        <f t="shared" si="6"/>
        <v>0</v>
      </c>
    </row>
    <row r="19" spans="1:101" s="9" customFormat="1" x14ac:dyDescent="0.3">
      <c r="A19" s="24">
        <v>18</v>
      </c>
      <c r="B19" s="19">
        <v>0</v>
      </c>
      <c r="C19" s="20">
        <f t="shared" si="0"/>
        <v>0</v>
      </c>
      <c r="D19" s="24">
        <f t="shared" si="1"/>
        <v>90</v>
      </c>
      <c r="E19" s="18">
        <v>18</v>
      </c>
      <c r="F19">
        <v>4.0969153479999996</v>
      </c>
      <c r="G19" s="33">
        <v>99</v>
      </c>
      <c r="H19" s="33">
        <v>190</v>
      </c>
      <c r="J19" s="3"/>
      <c r="K19" s="3"/>
      <c r="L19" s="19" t="s">
        <v>41</v>
      </c>
      <c r="M19" s="18">
        <v>0</v>
      </c>
      <c r="N19" s="18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1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33">
        <f t="shared" si="3"/>
        <v>9</v>
      </c>
      <c r="AW19" s="3"/>
      <c r="AX19" s="19" t="s">
        <v>41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1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0</v>
      </c>
      <c r="CF19" s="42">
        <v>0</v>
      </c>
      <c r="CG19" s="42">
        <v>0</v>
      </c>
      <c r="CH19" s="33">
        <f t="shared" si="4"/>
        <v>9</v>
      </c>
      <c r="CI19" s="19" t="s">
        <v>41</v>
      </c>
      <c r="CJ19" s="34">
        <v>12</v>
      </c>
      <c r="CK19" s="36">
        <v>12</v>
      </c>
      <c r="CL19" s="36">
        <v>21</v>
      </c>
      <c r="CM19" s="40">
        <f t="shared" si="7"/>
        <v>110</v>
      </c>
      <c r="CN19" s="23">
        <v>17</v>
      </c>
      <c r="CO19" s="23">
        <f t="shared" si="8"/>
        <v>160</v>
      </c>
      <c r="CP19" s="23">
        <f t="shared" si="9"/>
        <v>170</v>
      </c>
      <c r="CR19" s="31">
        <v>17</v>
      </c>
      <c r="CS19" s="32"/>
      <c r="CT19">
        <f t="shared" si="2"/>
        <v>0</v>
      </c>
      <c r="CU19" s="19" t="s">
        <v>41</v>
      </c>
      <c r="CV19" s="33">
        <f t="shared" si="5"/>
        <v>1</v>
      </c>
      <c r="CW19" s="33">
        <f t="shared" si="6"/>
        <v>0</v>
      </c>
    </row>
    <row r="20" spans="1:101" s="9" customFormat="1" x14ac:dyDescent="0.3">
      <c r="A20" s="24">
        <v>19</v>
      </c>
      <c r="B20" s="19">
        <f t="shared" ref="B20:B69" si="10">G20-90</f>
        <v>9</v>
      </c>
      <c r="C20" s="20">
        <f t="shared" si="0"/>
        <v>1</v>
      </c>
      <c r="D20" s="24">
        <f t="shared" si="1"/>
        <v>100</v>
      </c>
      <c r="E20" s="18">
        <v>19</v>
      </c>
      <c r="F20">
        <v>4.3779486690000002</v>
      </c>
      <c r="G20" s="33">
        <v>99</v>
      </c>
      <c r="H20" s="33">
        <v>200</v>
      </c>
      <c r="J20" s="3"/>
      <c r="K20" s="3"/>
      <c r="L20" s="19" t="s">
        <v>42</v>
      </c>
      <c r="M20" s="18">
        <v>0</v>
      </c>
      <c r="N20" s="18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1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33">
        <f t="shared" si="3"/>
        <v>9</v>
      </c>
      <c r="AW20" s="3"/>
      <c r="AX20" s="19" t="s">
        <v>42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1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0</v>
      </c>
      <c r="CD20" s="42">
        <v>0</v>
      </c>
      <c r="CE20" s="42">
        <v>0</v>
      </c>
      <c r="CF20" s="42">
        <v>0</v>
      </c>
      <c r="CG20" s="42">
        <v>0</v>
      </c>
      <c r="CH20" s="33">
        <f t="shared" si="4"/>
        <v>9</v>
      </c>
      <c r="CI20" s="19" t="s">
        <v>42</v>
      </c>
      <c r="CJ20" s="34">
        <v>12</v>
      </c>
      <c r="CK20" s="36">
        <v>12</v>
      </c>
      <c r="CL20" s="36">
        <v>21</v>
      </c>
      <c r="CM20" s="40">
        <f t="shared" si="7"/>
        <v>110</v>
      </c>
      <c r="CN20" s="23">
        <v>18</v>
      </c>
      <c r="CO20" s="23">
        <f t="shared" si="8"/>
        <v>170</v>
      </c>
      <c r="CP20" s="23">
        <f t="shared" si="9"/>
        <v>180</v>
      </c>
      <c r="CR20" s="31">
        <v>18</v>
      </c>
      <c r="CS20" s="32"/>
      <c r="CT20">
        <f t="shared" si="2"/>
        <v>0</v>
      </c>
      <c r="CU20" s="19" t="s">
        <v>42</v>
      </c>
      <c r="CV20" s="33">
        <f t="shared" si="5"/>
        <v>1</v>
      </c>
      <c r="CW20" s="33">
        <f t="shared" si="6"/>
        <v>0</v>
      </c>
    </row>
    <row r="21" spans="1:101" s="9" customFormat="1" x14ac:dyDescent="0.3">
      <c r="A21" s="24">
        <v>20</v>
      </c>
      <c r="B21" s="19">
        <f t="shared" si="10"/>
        <v>9</v>
      </c>
      <c r="C21" s="20">
        <f t="shared" si="0"/>
        <v>1</v>
      </c>
      <c r="D21" s="24">
        <f t="shared" si="1"/>
        <v>100</v>
      </c>
      <c r="E21" s="18">
        <v>20</v>
      </c>
      <c r="F21">
        <v>9.2494462090000003</v>
      </c>
      <c r="G21" s="33">
        <v>99</v>
      </c>
      <c r="H21" s="33">
        <v>200</v>
      </c>
      <c r="J21" s="3"/>
      <c r="K21" s="3"/>
      <c r="L21" s="19" t="s">
        <v>43</v>
      </c>
      <c r="M21" s="18">
        <v>0</v>
      </c>
      <c r="N21" s="18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1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33">
        <f t="shared" si="3"/>
        <v>10</v>
      </c>
      <c r="AW21" s="3"/>
      <c r="AX21" s="19" t="s">
        <v>43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1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0</v>
      </c>
      <c r="CD21" s="42">
        <v>0</v>
      </c>
      <c r="CE21" s="42">
        <v>0</v>
      </c>
      <c r="CF21" s="42">
        <v>0</v>
      </c>
      <c r="CG21" s="42">
        <v>0</v>
      </c>
      <c r="CH21" s="33">
        <f t="shared" si="4"/>
        <v>10</v>
      </c>
      <c r="CI21" s="19" t="s">
        <v>43</v>
      </c>
      <c r="CJ21" s="34">
        <v>12</v>
      </c>
      <c r="CK21" s="36">
        <v>12</v>
      </c>
      <c r="CL21" s="36">
        <v>21</v>
      </c>
      <c r="CM21" s="40">
        <f t="shared" si="7"/>
        <v>110</v>
      </c>
      <c r="CN21" s="23">
        <v>19</v>
      </c>
      <c r="CO21" s="23">
        <f t="shared" si="8"/>
        <v>180</v>
      </c>
      <c r="CP21" s="23">
        <f t="shared" si="9"/>
        <v>190</v>
      </c>
      <c r="CR21" s="31">
        <v>19</v>
      </c>
      <c r="CS21" s="32"/>
      <c r="CT21">
        <f t="shared" si="2"/>
        <v>-9</v>
      </c>
      <c r="CU21" s="19" t="s">
        <v>43</v>
      </c>
      <c r="CV21" s="33">
        <f t="shared" si="5"/>
        <v>1</v>
      </c>
      <c r="CW21" s="33">
        <f t="shared" si="6"/>
        <v>0</v>
      </c>
    </row>
    <row r="22" spans="1:101" s="9" customFormat="1" x14ac:dyDescent="0.3">
      <c r="A22" s="24">
        <v>21</v>
      </c>
      <c r="B22" s="19">
        <f t="shared" si="10"/>
        <v>19</v>
      </c>
      <c r="C22" s="20">
        <f t="shared" si="0"/>
        <v>2</v>
      </c>
      <c r="D22" s="24">
        <f t="shared" si="1"/>
        <v>110</v>
      </c>
      <c r="E22" s="18">
        <v>21</v>
      </c>
      <c r="F22">
        <v>7.9534845289999998</v>
      </c>
      <c r="G22" s="33">
        <v>109</v>
      </c>
      <c r="H22" s="33">
        <v>210</v>
      </c>
      <c r="J22" s="3"/>
      <c r="K22" s="3"/>
      <c r="L22" s="19" t="s">
        <v>44</v>
      </c>
      <c r="M22" s="18">
        <v>0</v>
      </c>
      <c r="N22" s="18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1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33">
        <f t="shared" si="3"/>
        <v>10</v>
      </c>
      <c r="AW22" s="3"/>
      <c r="AX22" s="19" t="s">
        <v>44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1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0</v>
      </c>
      <c r="CD22" s="42">
        <v>0</v>
      </c>
      <c r="CE22" s="42">
        <v>0</v>
      </c>
      <c r="CF22" s="42">
        <v>0</v>
      </c>
      <c r="CG22" s="42">
        <v>0</v>
      </c>
      <c r="CH22" s="33">
        <f t="shared" si="4"/>
        <v>9</v>
      </c>
      <c r="CI22" s="19" t="s">
        <v>44</v>
      </c>
      <c r="CJ22" s="34">
        <v>13</v>
      </c>
      <c r="CK22" s="36">
        <v>13</v>
      </c>
      <c r="CL22" s="36">
        <v>22</v>
      </c>
      <c r="CM22" s="40">
        <f t="shared" si="7"/>
        <v>120</v>
      </c>
      <c r="CN22" s="23">
        <v>20</v>
      </c>
      <c r="CO22" s="23">
        <f t="shared" si="8"/>
        <v>190</v>
      </c>
      <c r="CP22" s="23">
        <f t="shared" si="9"/>
        <v>200</v>
      </c>
      <c r="CR22" s="31">
        <v>20</v>
      </c>
      <c r="CS22" s="32"/>
      <c r="CT22">
        <f t="shared" si="2"/>
        <v>-9</v>
      </c>
      <c r="CU22" s="19" t="s">
        <v>44</v>
      </c>
      <c r="CV22" s="33">
        <f t="shared" si="5"/>
        <v>11</v>
      </c>
      <c r="CW22" s="33">
        <f t="shared" si="6"/>
        <v>1</v>
      </c>
    </row>
    <row r="23" spans="1:101" s="9" customFormat="1" x14ac:dyDescent="0.3">
      <c r="A23" s="24">
        <v>22</v>
      </c>
      <c r="B23" s="19">
        <f t="shared" si="10"/>
        <v>19</v>
      </c>
      <c r="C23" s="20">
        <f t="shared" si="0"/>
        <v>2</v>
      </c>
      <c r="D23" s="24">
        <f t="shared" si="1"/>
        <v>110</v>
      </c>
      <c r="E23" s="18">
        <v>22</v>
      </c>
      <c r="F23">
        <v>2.6423001909999999</v>
      </c>
      <c r="G23" s="33">
        <v>109</v>
      </c>
      <c r="H23" s="33">
        <v>210</v>
      </c>
      <c r="J23" s="3"/>
      <c r="K23" s="3"/>
      <c r="L23" s="19" t="s">
        <v>45</v>
      </c>
      <c r="M23" s="18">
        <v>0</v>
      </c>
      <c r="N23" s="18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1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33">
        <f t="shared" si="3"/>
        <v>11</v>
      </c>
      <c r="AW23" s="3"/>
      <c r="AX23" s="19" t="s">
        <v>45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1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0</v>
      </c>
      <c r="CD23" s="42">
        <v>0</v>
      </c>
      <c r="CE23" s="42">
        <v>0</v>
      </c>
      <c r="CF23" s="42">
        <v>0</v>
      </c>
      <c r="CG23" s="42">
        <v>0</v>
      </c>
      <c r="CH23" s="33">
        <f t="shared" si="4"/>
        <v>11</v>
      </c>
      <c r="CI23" s="19" t="s">
        <v>45</v>
      </c>
      <c r="CJ23" s="34">
        <v>10</v>
      </c>
      <c r="CK23" s="38">
        <v>13</v>
      </c>
      <c r="CL23" s="38">
        <v>19</v>
      </c>
      <c r="CM23" s="40">
        <f t="shared" si="7"/>
        <v>90</v>
      </c>
      <c r="CN23" s="23">
        <v>21</v>
      </c>
      <c r="CO23" s="23">
        <f t="shared" si="8"/>
        <v>200</v>
      </c>
      <c r="CP23" s="23">
        <f t="shared" si="9"/>
        <v>210</v>
      </c>
      <c r="CR23" s="31">
        <v>21</v>
      </c>
      <c r="CS23" s="32"/>
      <c r="CT23">
        <f t="shared" si="2"/>
        <v>-19</v>
      </c>
      <c r="CU23" s="19" t="s">
        <v>45</v>
      </c>
      <c r="CV23" s="33">
        <f t="shared" si="5"/>
        <v>1</v>
      </c>
      <c r="CW23" s="33">
        <f t="shared" si="6"/>
        <v>0</v>
      </c>
    </row>
    <row r="24" spans="1:101" s="9" customFormat="1" x14ac:dyDescent="0.3">
      <c r="A24" s="24">
        <v>23</v>
      </c>
      <c r="B24" s="19">
        <f t="shared" si="10"/>
        <v>29</v>
      </c>
      <c r="C24" s="20">
        <f t="shared" si="0"/>
        <v>3</v>
      </c>
      <c r="D24" s="24">
        <f t="shared" si="1"/>
        <v>120</v>
      </c>
      <c r="E24" s="18">
        <v>23</v>
      </c>
      <c r="F24">
        <v>5.1053709769999998</v>
      </c>
      <c r="G24" s="33">
        <f>G22+10</f>
        <v>119</v>
      </c>
      <c r="H24" s="33">
        <v>220</v>
      </c>
      <c r="J24" s="3"/>
      <c r="K24" s="3"/>
      <c r="L24" s="19" t="s">
        <v>46</v>
      </c>
      <c r="M24" s="18">
        <v>0</v>
      </c>
      <c r="N24" s="18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1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33">
        <f t="shared" si="3"/>
        <v>11</v>
      </c>
      <c r="AW24" s="3"/>
      <c r="AX24" s="19" t="s">
        <v>46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1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  <c r="BW24" s="40">
        <v>0</v>
      </c>
      <c r="BX24" s="40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33">
        <f t="shared" si="4"/>
        <v>11</v>
      </c>
      <c r="CI24" s="19" t="s">
        <v>46</v>
      </c>
      <c r="CJ24" s="34">
        <v>7</v>
      </c>
      <c r="CK24" s="38">
        <v>9</v>
      </c>
      <c r="CL24" s="38">
        <v>16</v>
      </c>
      <c r="CM24" s="40">
        <f t="shared" si="7"/>
        <v>60</v>
      </c>
      <c r="CN24" s="23">
        <v>22</v>
      </c>
      <c r="CO24" s="23">
        <f t="shared" si="8"/>
        <v>210</v>
      </c>
      <c r="CP24" s="23">
        <f t="shared" si="9"/>
        <v>220</v>
      </c>
      <c r="CR24" s="31">
        <v>22</v>
      </c>
      <c r="CS24" s="32"/>
      <c r="CT24">
        <f t="shared" si="2"/>
        <v>-19</v>
      </c>
      <c r="CU24" s="19" t="s">
        <v>46</v>
      </c>
      <c r="CV24" s="33">
        <f t="shared" si="5"/>
        <v>1</v>
      </c>
      <c r="CW24" s="33">
        <f t="shared" si="6"/>
        <v>0</v>
      </c>
    </row>
    <row r="25" spans="1:101" s="9" customFormat="1" x14ac:dyDescent="0.3">
      <c r="A25" s="24">
        <v>24</v>
      </c>
      <c r="B25" s="19">
        <f t="shared" si="10"/>
        <v>29</v>
      </c>
      <c r="C25" s="20">
        <f t="shared" si="0"/>
        <v>3</v>
      </c>
      <c r="D25" s="24">
        <f t="shared" si="1"/>
        <v>120</v>
      </c>
      <c r="E25" s="18">
        <v>24</v>
      </c>
      <c r="F25">
        <v>1.346391565</v>
      </c>
      <c r="G25" s="33">
        <f t="shared" ref="G25:G69" si="11">G23+10</f>
        <v>119</v>
      </c>
      <c r="H25" s="33">
        <v>220</v>
      </c>
      <c r="J25" s="3"/>
      <c r="K25" s="3"/>
      <c r="L25" s="19" t="s">
        <v>47</v>
      </c>
      <c r="M25" s="18">
        <v>0</v>
      </c>
      <c r="N25" s="18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1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33">
        <f t="shared" si="3"/>
        <v>12</v>
      </c>
      <c r="AW25" s="3"/>
      <c r="AX25" s="19" t="s">
        <v>47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1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33">
        <f t="shared" si="4"/>
        <v>12</v>
      </c>
      <c r="CI25" s="19" t="s">
        <v>47</v>
      </c>
      <c r="CJ25" s="34">
        <v>14</v>
      </c>
      <c r="CK25" s="36">
        <v>14</v>
      </c>
      <c r="CL25" s="36">
        <v>23</v>
      </c>
      <c r="CM25" s="40">
        <f t="shared" si="7"/>
        <v>130</v>
      </c>
      <c r="CN25" s="23">
        <v>23</v>
      </c>
      <c r="CO25" s="23">
        <f t="shared" si="8"/>
        <v>220</v>
      </c>
      <c r="CP25" s="23">
        <f t="shared" si="9"/>
        <v>230</v>
      </c>
      <c r="CR25" s="31">
        <v>23</v>
      </c>
      <c r="CS25" s="32"/>
      <c r="CT25">
        <f t="shared" si="2"/>
        <v>-29</v>
      </c>
      <c r="CU25" s="19" t="s">
        <v>47</v>
      </c>
      <c r="CV25" s="33">
        <f t="shared" si="5"/>
        <v>1</v>
      </c>
      <c r="CW25" s="33">
        <f t="shared" si="6"/>
        <v>0</v>
      </c>
    </row>
    <row r="26" spans="1:101" s="9" customFormat="1" x14ac:dyDescent="0.3">
      <c r="A26" s="24">
        <v>25</v>
      </c>
      <c r="B26" s="19">
        <f t="shared" si="10"/>
        <v>39</v>
      </c>
      <c r="C26" s="20">
        <f t="shared" si="0"/>
        <v>4</v>
      </c>
      <c r="D26" s="24">
        <f t="shared" si="1"/>
        <v>130</v>
      </c>
      <c r="E26" s="18">
        <v>25</v>
      </c>
      <c r="F26">
        <v>1.3781693690000001</v>
      </c>
      <c r="G26" s="33">
        <f t="shared" si="11"/>
        <v>129</v>
      </c>
      <c r="H26" s="33">
        <v>230</v>
      </c>
      <c r="J26" s="3"/>
      <c r="K26" s="3"/>
      <c r="L26" s="19" t="s">
        <v>48</v>
      </c>
      <c r="M26" s="18">
        <v>0</v>
      </c>
      <c r="N26" s="18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1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33">
        <f t="shared" si="3"/>
        <v>12</v>
      </c>
      <c r="AW26" s="3"/>
      <c r="AX26" s="19" t="s">
        <v>48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1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0</v>
      </c>
      <c r="CD26" s="42">
        <v>0</v>
      </c>
      <c r="CE26" s="42">
        <v>0</v>
      </c>
      <c r="CF26" s="42">
        <v>0</v>
      </c>
      <c r="CG26" s="42">
        <v>0</v>
      </c>
      <c r="CH26" s="33">
        <f t="shared" si="4"/>
        <v>12</v>
      </c>
      <c r="CI26" s="19" t="s">
        <v>48</v>
      </c>
      <c r="CJ26" s="34">
        <v>14</v>
      </c>
      <c r="CK26" s="36">
        <v>14</v>
      </c>
      <c r="CL26" s="36">
        <v>23</v>
      </c>
      <c r="CM26" s="40">
        <f t="shared" si="7"/>
        <v>130</v>
      </c>
      <c r="CN26" s="23">
        <v>24</v>
      </c>
      <c r="CO26" s="23">
        <f t="shared" si="8"/>
        <v>230</v>
      </c>
      <c r="CP26" s="23">
        <f t="shared" si="9"/>
        <v>240</v>
      </c>
      <c r="CR26" s="31">
        <v>24</v>
      </c>
      <c r="CS26" s="32"/>
      <c r="CT26">
        <f t="shared" si="2"/>
        <v>-29</v>
      </c>
      <c r="CU26" s="19" t="s">
        <v>48</v>
      </c>
      <c r="CV26" s="33">
        <f t="shared" si="5"/>
        <v>1</v>
      </c>
      <c r="CW26" s="33">
        <f t="shared" si="6"/>
        <v>0</v>
      </c>
    </row>
    <row r="27" spans="1:101" s="9" customFormat="1" x14ac:dyDescent="0.3">
      <c r="A27" s="24">
        <v>26</v>
      </c>
      <c r="B27" s="19">
        <f t="shared" si="10"/>
        <v>39</v>
      </c>
      <c r="C27" s="20">
        <f t="shared" si="0"/>
        <v>4</v>
      </c>
      <c r="D27" s="24">
        <f t="shared" si="1"/>
        <v>130</v>
      </c>
      <c r="E27" s="18">
        <v>26</v>
      </c>
      <c r="F27">
        <v>1.611507639</v>
      </c>
      <c r="G27" s="33">
        <f t="shared" si="11"/>
        <v>129</v>
      </c>
      <c r="H27" s="33">
        <v>230</v>
      </c>
      <c r="J27" s="3"/>
      <c r="K27" s="3"/>
      <c r="L27" s="19" t="s">
        <v>49</v>
      </c>
      <c r="M27" s="18">
        <v>0</v>
      </c>
      <c r="N27" s="18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1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33">
        <f t="shared" si="3"/>
        <v>13</v>
      </c>
      <c r="AW27" s="3"/>
      <c r="AX27" s="19" t="s">
        <v>49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1</v>
      </c>
      <c r="BL27" s="20">
        <v>0</v>
      </c>
      <c r="BM27" s="20">
        <v>0</v>
      </c>
      <c r="BN27" s="20">
        <v>0</v>
      </c>
      <c r="BO27" s="2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0</v>
      </c>
      <c r="CD27" s="42">
        <v>0</v>
      </c>
      <c r="CE27" s="42">
        <v>0</v>
      </c>
      <c r="CF27" s="42">
        <v>0</v>
      </c>
      <c r="CG27" s="42">
        <v>0</v>
      </c>
      <c r="CH27" s="33">
        <f t="shared" si="4"/>
        <v>13</v>
      </c>
      <c r="CI27" s="19" t="s">
        <v>49</v>
      </c>
      <c r="CJ27" s="34">
        <v>15</v>
      </c>
      <c r="CK27" s="36">
        <v>15</v>
      </c>
      <c r="CL27" s="36">
        <v>24</v>
      </c>
      <c r="CM27" s="40">
        <f t="shared" si="7"/>
        <v>140</v>
      </c>
      <c r="CN27" s="23">
        <v>25</v>
      </c>
      <c r="CO27" s="23">
        <f t="shared" si="8"/>
        <v>240</v>
      </c>
      <c r="CP27" s="23">
        <f t="shared" si="9"/>
        <v>250</v>
      </c>
      <c r="CR27" s="31">
        <v>25</v>
      </c>
      <c r="CS27" s="32"/>
      <c r="CT27">
        <f t="shared" si="2"/>
        <v>-39</v>
      </c>
      <c r="CU27" s="19" t="s">
        <v>49</v>
      </c>
      <c r="CV27" s="33">
        <f t="shared" si="5"/>
        <v>1</v>
      </c>
      <c r="CW27" s="33">
        <f t="shared" si="6"/>
        <v>0</v>
      </c>
    </row>
    <row r="28" spans="1:101" s="9" customFormat="1" x14ac:dyDescent="0.3">
      <c r="A28" s="24">
        <v>27</v>
      </c>
      <c r="B28" s="19">
        <f t="shared" si="10"/>
        <v>49</v>
      </c>
      <c r="C28" s="20">
        <f t="shared" si="0"/>
        <v>5</v>
      </c>
      <c r="D28" s="24">
        <f t="shared" si="1"/>
        <v>140</v>
      </c>
      <c r="E28" s="18">
        <v>27</v>
      </c>
      <c r="F28">
        <v>3.873500199</v>
      </c>
      <c r="G28" s="33">
        <f t="shared" si="11"/>
        <v>139</v>
      </c>
      <c r="H28" s="33">
        <v>240</v>
      </c>
      <c r="J28" s="3"/>
      <c r="K28" s="3"/>
      <c r="L28" s="19" t="s">
        <v>50</v>
      </c>
      <c r="M28" s="18">
        <v>0</v>
      </c>
      <c r="N28" s="18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1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33">
        <f t="shared" si="3"/>
        <v>13</v>
      </c>
      <c r="AW28" s="3"/>
      <c r="AX28" s="19" t="s">
        <v>50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1</v>
      </c>
      <c r="BL28" s="20">
        <v>0</v>
      </c>
      <c r="BM28" s="20">
        <v>0</v>
      </c>
      <c r="BN28" s="20">
        <v>0</v>
      </c>
      <c r="BO28" s="20">
        <v>0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40">
        <v>0</v>
      </c>
      <c r="BW28" s="40">
        <v>0</v>
      </c>
      <c r="BX28" s="40">
        <v>0</v>
      </c>
      <c r="BY28" s="42">
        <v>0</v>
      </c>
      <c r="BZ28" s="42">
        <v>0</v>
      </c>
      <c r="CA28" s="42">
        <v>0</v>
      </c>
      <c r="CB28" s="42">
        <v>0</v>
      </c>
      <c r="CC28" s="42">
        <v>0</v>
      </c>
      <c r="CD28" s="42">
        <v>0</v>
      </c>
      <c r="CE28" s="42">
        <v>0</v>
      </c>
      <c r="CF28" s="42">
        <v>0</v>
      </c>
      <c r="CG28" s="42">
        <v>0</v>
      </c>
      <c r="CH28" s="33">
        <f t="shared" si="4"/>
        <v>13</v>
      </c>
      <c r="CI28" s="19" t="s">
        <v>50</v>
      </c>
      <c r="CJ28" s="34">
        <v>15</v>
      </c>
      <c r="CK28" s="38">
        <v>16</v>
      </c>
      <c r="CL28" s="38">
        <v>24</v>
      </c>
      <c r="CM28" s="40">
        <f t="shared" si="7"/>
        <v>140</v>
      </c>
      <c r="CN28" s="23">
        <v>26</v>
      </c>
      <c r="CO28" s="23">
        <f t="shared" si="8"/>
        <v>250</v>
      </c>
      <c r="CP28" s="23">
        <f t="shared" si="9"/>
        <v>260</v>
      </c>
      <c r="CR28" s="31">
        <v>26</v>
      </c>
      <c r="CS28" s="32"/>
      <c r="CT28">
        <f t="shared" si="2"/>
        <v>-39</v>
      </c>
      <c r="CU28" s="19" t="s">
        <v>50</v>
      </c>
      <c r="CV28" s="33">
        <f t="shared" si="5"/>
        <v>1</v>
      </c>
      <c r="CW28" s="33">
        <f t="shared" si="6"/>
        <v>0</v>
      </c>
    </row>
    <row r="29" spans="1:101" s="9" customFormat="1" x14ac:dyDescent="0.3">
      <c r="A29" s="24">
        <v>28</v>
      </c>
      <c r="B29" s="19">
        <f t="shared" si="10"/>
        <v>49</v>
      </c>
      <c r="C29" s="20">
        <f t="shared" si="0"/>
        <v>5</v>
      </c>
      <c r="D29" s="24">
        <f t="shared" si="1"/>
        <v>140</v>
      </c>
      <c r="E29" s="18">
        <v>28</v>
      </c>
      <c r="F29">
        <v>3.5753914440000001</v>
      </c>
      <c r="G29" s="33">
        <f t="shared" si="11"/>
        <v>139</v>
      </c>
      <c r="H29" s="33">
        <v>240</v>
      </c>
      <c r="J29" s="3"/>
      <c r="K29" s="3"/>
      <c r="L29" s="19" t="s">
        <v>51</v>
      </c>
      <c r="M29" s="18">
        <v>0</v>
      </c>
      <c r="N29" s="18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1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33">
        <f t="shared" si="3"/>
        <v>14</v>
      </c>
      <c r="AW29" s="3"/>
      <c r="AX29" s="19" t="s">
        <v>51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1</v>
      </c>
      <c r="BM29" s="20">
        <v>0</v>
      </c>
      <c r="BN29" s="20">
        <v>0</v>
      </c>
      <c r="BO29" s="20">
        <v>0</v>
      </c>
      <c r="BP29" s="40">
        <v>0</v>
      </c>
      <c r="BQ29" s="40">
        <v>0</v>
      </c>
      <c r="BR29" s="40">
        <v>0</v>
      </c>
      <c r="BS29" s="40">
        <v>0</v>
      </c>
      <c r="BT29" s="40">
        <v>0</v>
      </c>
      <c r="BU29" s="40">
        <v>0</v>
      </c>
      <c r="BV29" s="40">
        <v>0</v>
      </c>
      <c r="BW29" s="40">
        <v>0</v>
      </c>
      <c r="BX29" s="40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  <c r="CD29" s="42">
        <v>0</v>
      </c>
      <c r="CE29" s="42">
        <v>0</v>
      </c>
      <c r="CF29" s="42">
        <v>0</v>
      </c>
      <c r="CG29" s="42">
        <v>0</v>
      </c>
      <c r="CH29" s="33">
        <f t="shared" si="4"/>
        <v>14</v>
      </c>
      <c r="CI29" s="19" t="s">
        <v>51</v>
      </c>
      <c r="CJ29" s="34">
        <v>16</v>
      </c>
      <c r="CK29" s="36">
        <v>16</v>
      </c>
      <c r="CL29" s="36">
        <v>25</v>
      </c>
      <c r="CM29" s="40">
        <f t="shared" si="7"/>
        <v>150</v>
      </c>
      <c r="CR29" s="31">
        <v>27</v>
      </c>
      <c r="CS29" s="32"/>
      <c r="CT29">
        <f t="shared" si="2"/>
        <v>-49</v>
      </c>
      <c r="CU29" s="19" t="s">
        <v>51</v>
      </c>
      <c r="CV29" s="33">
        <f t="shared" si="5"/>
        <v>1</v>
      </c>
      <c r="CW29" s="33">
        <f t="shared" si="6"/>
        <v>0</v>
      </c>
    </row>
    <row r="30" spans="1:101" s="9" customFormat="1" x14ac:dyDescent="0.3">
      <c r="A30" s="24">
        <v>29</v>
      </c>
      <c r="B30" s="19">
        <f t="shared" si="10"/>
        <v>59</v>
      </c>
      <c r="C30" s="20">
        <f t="shared" si="0"/>
        <v>6</v>
      </c>
      <c r="D30" s="24">
        <f t="shared" si="1"/>
        <v>150</v>
      </c>
      <c r="E30" s="18">
        <v>29</v>
      </c>
      <c r="F30">
        <v>3.5190429920000001</v>
      </c>
      <c r="G30" s="33">
        <f t="shared" si="11"/>
        <v>149</v>
      </c>
      <c r="H30" s="33">
        <v>250</v>
      </c>
      <c r="J30" s="3"/>
      <c r="K30" s="3"/>
      <c r="L30" s="19" t="s">
        <v>52</v>
      </c>
      <c r="M30" s="18">
        <v>0</v>
      </c>
      <c r="N30" s="18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1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33">
        <f t="shared" si="3"/>
        <v>14</v>
      </c>
      <c r="AW30" s="3"/>
      <c r="AX30" s="19" t="s">
        <v>52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1</v>
      </c>
      <c r="BM30" s="20">
        <v>0</v>
      </c>
      <c r="BN30" s="20">
        <v>0</v>
      </c>
      <c r="BO30" s="20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40">
        <v>0</v>
      </c>
      <c r="BX30" s="40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0</v>
      </c>
      <c r="CD30" s="42">
        <v>0</v>
      </c>
      <c r="CE30" s="42">
        <v>0</v>
      </c>
      <c r="CF30" s="42">
        <v>0</v>
      </c>
      <c r="CG30" s="42">
        <v>0</v>
      </c>
      <c r="CH30" s="33">
        <f t="shared" si="4"/>
        <v>14</v>
      </c>
      <c r="CI30" s="19" t="s">
        <v>52</v>
      </c>
      <c r="CJ30" s="34">
        <v>17</v>
      </c>
      <c r="CK30" s="36">
        <v>17</v>
      </c>
      <c r="CL30" s="36">
        <v>26</v>
      </c>
      <c r="CM30" s="40">
        <f t="shared" si="7"/>
        <v>160</v>
      </c>
      <c r="CN30" s="9" t="s">
        <v>90</v>
      </c>
      <c r="CR30" s="31">
        <v>28</v>
      </c>
      <c r="CS30" s="32"/>
      <c r="CT30">
        <f t="shared" si="2"/>
        <v>-49</v>
      </c>
      <c r="CU30" s="19" t="s">
        <v>52</v>
      </c>
      <c r="CV30" s="33">
        <f t="shared" si="5"/>
        <v>1</v>
      </c>
      <c r="CW30" s="33">
        <f t="shared" si="6"/>
        <v>0</v>
      </c>
    </row>
    <row r="31" spans="1:101" s="9" customFormat="1" x14ac:dyDescent="0.3">
      <c r="A31" s="24">
        <v>30</v>
      </c>
      <c r="B31" s="19">
        <f t="shared" si="10"/>
        <v>59</v>
      </c>
      <c r="C31" s="20">
        <f t="shared" si="0"/>
        <v>6</v>
      </c>
      <c r="D31" s="24">
        <f t="shared" si="1"/>
        <v>150</v>
      </c>
      <c r="E31" s="18">
        <v>30</v>
      </c>
      <c r="F31">
        <v>5.1601543789999997</v>
      </c>
      <c r="G31" s="33">
        <f t="shared" si="11"/>
        <v>149</v>
      </c>
      <c r="H31" s="33">
        <v>250</v>
      </c>
      <c r="J31" s="3"/>
      <c r="K31" s="3"/>
      <c r="L31" s="19" t="s">
        <v>53</v>
      </c>
      <c r="M31" s="18">
        <v>0</v>
      </c>
      <c r="N31" s="18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1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33">
        <f t="shared" si="3"/>
        <v>15</v>
      </c>
      <c r="AW31" s="3"/>
      <c r="AX31" s="19" t="s">
        <v>53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1</v>
      </c>
      <c r="BN31" s="20">
        <v>0</v>
      </c>
      <c r="BO31" s="20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40">
        <v>0</v>
      </c>
      <c r="BW31" s="40">
        <v>0</v>
      </c>
      <c r="BX31" s="40">
        <v>0</v>
      </c>
      <c r="BY31" s="42">
        <v>0</v>
      </c>
      <c r="BZ31" s="42">
        <v>0</v>
      </c>
      <c r="CA31" s="42">
        <v>0</v>
      </c>
      <c r="CB31" s="42">
        <v>0</v>
      </c>
      <c r="CC31" s="42">
        <v>0</v>
      </c>
      <c r="CD31" s="42">
        <v>0</v>
      </c>
      <c r="CE31" s="42">
        <v>0</v>
      </c>
      <c r="CF31" s="42">
        <v>0</v>
      </c>
      <c r="CG31" s="42">
        <v>0</v>
      </c>
      <c r="CH31" s="33">
        <f t="shared" si="4"/>
        <v>15</v>
      </c>
      <c r="CI31" s="19" t="s">
        <v>53</v>
      </c>
      <c r="CJ31" s="34">
        <v>18</v>
      </c>
      <c r="CK31" s="26"/>
      <c r="CL31" s="37">
        <v>27</v>
      </c>
      <c r="CM31" s="27">
        <f t="shared" si="7"/>
        <v>170</v>
      </c>
      <c r="CR31" s="31">
        <v>29</v>
      </c>
      <c r="CS31" s="27"/>
      <c r="CT31"/>
      <c r="CU31" s="19" t="s">
        <v>53</v>
      </c>
      <c r="CV31" s="33">
        <f t="shared" si="5"/>
        <v>1</v>
      </c>
      <c r="CW31" s="33">
        <f t="shared" si="6"/>
        <v>0</v>
      </c>
    </row>
    <row r="32" spans="1:101" s="9" customFormat="1" x14ac:dyDescent="0.3">
      <c r="A32" s="24">
        <v>31</v>
      </c>
      <c r="B32" s="19">
        <f t="shared" si="10"/>
        <v>69</v>
      </c>
      <c r="C32" s="20">
        <f t="shared" si="0"/>
        <v>7</v>
      </c>
      <c r="D32" s="24">
        <f t="shared" si="1"/>
        <v>160</v>
      </c>
      <c r="E32" s="18">
        <v>31</v>
      </c>
      <c r="F32">
        <v>5.6464463279999997</v>
      </c>
      <c r="G32" s="33">
        <f t="shared" si="11"/>
        <v>159</v>
      </c>
      <c r="H32" s="33">
        <v>260</v>
      </c>
      <c r="J32" s="3"/>
      <c r="K32" s="3"/>
      <c r="L32" s="19" t="s">
        <v>54</v>
      </c>
      <c r="M32" s="18">
        <v>0</v>
      </c>
      <c r="N32" s="18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1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33">
        <f t="shared" si="3"/>
        <v>15</v>
      </c>
      <c r="AW32" s="3"/>
      <c r="AX32" s="19" t="s">
        <v>54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1</v>
      </c>
      <c r="BM32" s="20">
        <v>0</v>
      </c>
      <c r="BN32" s="20">
        <v>0</v>
      </c>
      <c r="BO32" s="20">
        <v>0</v>
      </c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40">
        <v>0</v>
      </c>
      <c r="BW32" s="40">
        <v>0</v>
      </c>
      <c r="BX32" s="40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E32" s="42">
        <v>0</v>
      </c>
      <c r="CF32" s="42">
        <v>0</v>
      </c>
      <c r="CG32" s="42">
        <v>0</v>
      </c>
      <c r="CH32" s="33">
        <f t="shared" si="4"/>
        <v>14</v>
      </c>
      <c r="CI32" s="19" t="s">
        <v>54</v>
      </c>
      <c r="CJ32" s="34">
        <v>18</v>
      </c>
      <c r="CK32" s="22"/>
      <c r="CL32" s="36">
        <v>27</v>
      </c>
      <c r="CM32" s="20">
        <f t="shared" si="7"/>
        <v>170</v>
      </c>
      <c r="CR32" s="31">
        <v>30</v>
      </c>
      <c r="CS32" s="21"/>
      <c r="CT32"/>
      <c r="CU32" s="19" t="s">
        <v>54</v>
      </c>
      <c r="CV32" s="33">
        <f t="shared" si="5"/>
        <v>11</v>
      </c>
      <c r="CW32" s="33">
        <f t="shared" si="6"/>
        <v>1</v>
      </c>
    </row>
    <row r="33" spans="1:101" s="9" customFormat="1" x14ac:dyDescent="0.3">
      <c r="A33" s="24">
        <v>32</v>
      </c>
      <c r="B33" s="19">
        <f t="shared" si="10"/>
        <v>69</v>
      </c>
      <c r="C33" s="20">
        <f t="shared" si="0"/>
        <v>7</v>
      </c>
      <c r="D33" s="24">
        <f t="shared" si="1"/>
        <v>160</v>
      </c>
      <c r="E33" s="18">
        <v>32</v>
      </c>
      <c r="F33">
        <v>2.4540971040000001</v>
      </c>
      <c r="G33" s="33">
        <f t="shared" si="11"/>
        <v>159</v>
      </c>
      <c r="H33" s="33">
        <v>260</v>
      </c>
      <c r="J33" s="3"/>
      <c r="K33" s="3"/>
      <c r="L33" s="19" t="s">
        <v>55</v>
      </c>
      <c r="M33" s="18">
        <v>0</v>
      </c>
      <c r="N33" s="18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1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33">
        <f t="shared" si="3"/>
        <v>16</v>
      </c>
      <c r="AW33" s="3"/>
      <c r="AX33" s="19" t="s">
        <v>55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1</v>
      </c>
      <c r="BN33" s="20">
        <v>0</v>
      </c>
      <c r="BO33" s="20">
        <v>0</v>
      </c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2">
        <v>0</v>
      </c>
      <c r="BZ33" s="42">
        <v>0</v>
      </c>
      <c r="CA33" s="42">
        <v>0</v>
      </c>
      <c r="CB33" s="42">
        <v>0</v>
      </c>
      <c r="CC33" s="42">
        <v>0</v>
      </c>
      <c r="CD33" s="42">
        <v>0</v>
      </c>
      <c r="CE33" s="42">
        <v>0</v>
      </c>
      <c r="CF33" s="42">
        <v>0</v>
      </c>
      <c r="CG33" s="42">
        <v>0</v>
      </c>
      <c r="CH33" s="33">
        <f t="shared" si="4"/>
        <v>15</v>
      </c>
      <c r="CI33" s="19" t="s">
        <v>55</v>
      </c>
      <c r="CJ33" s="34">
        <v>19</v>
      </c>
      <c r="CK33" s="22"/>
      <c r="CL33" s="36">
        <v>28</v>
      </c>
      <c r="CM33" s="20">
        <f t="shared" si="7"/>
        <v>180</v>
      </c>
      <c r="CR33" s="31">
        <v>31</v>
      </c>
      <c r="CS33" s="21"/>
      <c r="CT33"/>
      <c r="CU33" s="19" t="s">
        <v>55</v>
      </c>
      <c r="CV33" s="33">
        <f t="shared" si="5"/>
        <v>11</v>
      </c>
      <c r="CW33" s="33">
        <f t="shared" si="6"/>
        <v>1</v>
      </c>
    </row>
    <row r="34" spans="1:101" s="9" customFormat="1" x14ac:dyDescent="0.3">
      <c r="A34" s="24">
        <v>33</v>
      </c>
      <c r="B34" s="19">
        <f t="shared" si="10"/>
        <v>79</v>
      </c>
      <c r="C34" s="20">
        <f t="shared" si="0"/>
        <v>8</v>
      </c>
      <c r="D34" s="24">
        <f t="shared" si="1"/>
        <v>170</v>
      </c>
      <c r="E34" s="18">
        <v>33</v>
      </c>
      <c r="F34">
        <v>4.9393139650000002</v>
      </c>
      <c r="G34" s="33">
        <f t="shared" si="11"/>
        <v>169</v>
      </c>
      <c r="H34" s="33">
        <v>270</v>
      </c>
      <c r="J34" s="3"/>
      <c r="K34" s="3"/>
      <c r="L34" s="19" t="s">
        <v>56</v>
      </c>
      <c r="M34" s="18">
        <v>0</v>
      </c>
      <c r="N34" s="18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1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33">
        <f t="shared" si="3"/>
        <v>16</v>
      </c>
      <c r="AW34" s="3"/>
      <c r="AX34" s="19" t="s">
        <v>56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1</v>
      </c>
      <c r="BO34" s="20">
        <v>0</v>
      </c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0">
        <v>0</v>
      </c>
      <c r="BV34" s="40">
        <v>0</v>
      </c>
      <c r="BW34" s="40">
        <v>0</v>
      </c>
      <c r="BX34" s="40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E34" s="42">
        <v>0</v>
      </c>
      <c r="CF34" s="42">
        <v>0</v>
      </c>
      <c r="CG34" s="42">
        <v>0</v>
      </c>
      <c r="CH34" s="33">
        <f t="shared" si="4"/>
        <v>16</v>
      </c>
      <c r="CI34" s="19" t="s">
        <v>56</v>
      </c>
      <c r="CJ34" s="34">
        <v>19</v>
      </c>
      <c r="CK34" s="22"/>
      <c r="CL34" s="36">
        <v>28</v>
      </c>
      <c r="CM34" s="20">
        <f t="shared" si="7"/>
        <v>180</v>
      </c>
      <c r="CR34" s="31">
        <v>32</v>
      </c>
      <c r="CS34" s="21"/>
      <c r="CT34"/>
      <c r="CU34" s="19" t="s">
        <v>56</v>
      </c>
      <c r="CV34" s="33">
        <f t="shared" si="5"/>
        <v>1</v>
      </c>
      <c r="CW34" s="33">
        <f t="shared" si="6"/>
        <v>0</v>
      </c>
    </row>
    <row r="35" spans="1:101" s="9" customFormat="1" x14ac:dyDescent="0.3">
      <c r="A35" s="24">
        <v>34</v>
      </c>
      <c r="B35" s="19">
        <f t="shared" si="10"/>
        <v>79</v>
      </c>
      <c r="C35" s="20">
        <f t="shared" si="0"/>
        <v>8</v>
      </c>
      <c r="D35" s="24">
        <f t="shared" si="1"/>
        <v>170</v>
      </c>
      <c r="E35" s="18">
        <v>34</v>
      </c>
      <c r="F35">
        <v>5.77019533</v>
      </c>
      <c r="G35" s="33">
        <f t="shared" si="11"/>
        <v>169</v>
      </c>
      <c r="H35" s="33">
        <v>270</v>
      </c>
      <c r="J35" s="3"/>
      <c r="K35" s="3"/>
      <c r="L35" s="19" t="s">
        <v>57</v>
      </c>
      <c r="M35" s="18">
        <v>0</v>
      </c>
      <c r="N35" s="18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1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33">
        <f t="shared" si="3"/>
        <v>17</v>
      </c>
      <c r="AW35" s="3"/>
      <c r="AX35" s="19" t="s">
        <v>57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1</v>
      </c>
      <c r="BP35" s="40">
        <v>0</v>
      </c>
      <c r="BQ35" s="40">
        <v>0</v>
      </c>
      <c r="BR35" s="40">
        <v>0</v>
      </c>
      <c r="BS35" s="40">
        <v>0</v>
      </c>
      <c r="BT35" s="40">
        <v>0</v>
      </c>
      <c r="BU35" s="40">
        <v>0</v>
      </c>
      <c r="BV35" s="40">
        <v>0</v>
      </c>
      <c r="BW35" s="40">
        <v>0</v>
      </c>
      <c r="BX35" s="40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E35" s="42">
        <v>0</v>
      </c>
      <c r="CF35" s="42">
        <v>0</v>
      </c>
      <c r="CG35" s="42">
        <v>0</v>
      </c>
      <c r="CH35" s="33">
        <f t="shared" si="4"/>
        <v>17</v>
      </c>
      <c r="CI35" s="19" t="s">
        <v>57</v>
      </c>
      <c r="CJ35" s="34">
        <v>19</v>
      </c>
      <c r="CK35" s="22"/>
      <c r="CL35" s="36">
        <v>28</v>
      </c>
      <c r="CM35" s="20">
        <f t="shared" si="7"/>
        <v>180</v>
      </c>
      <c r="CR35" s="31">
        <v>33</v>
      </c>
      <c r="CS35" s="21"/>
      <c r="CT35"/>
      <c r="CU35" s="19" t="s">
        <v>57</v>
      </c>
      <c r="CV35" s="33">
        <f t="shared" si="5"/>
        <v>1</v>
      </c>
      <c r="CW35" s="33">
        <f t="shared" si="6"/>
        <v>0</v>
      </c>
    </row>
    <row r="36" spans="1:101" s="9" customFormat="1" x14ac:dyDescent="0.3">
      <c r="A36" s="24">
        <v>35</v>
      </c>
      <c r="B36" s="19">
        <f t="shared" si="10"/>
        <v>89</v>
      </c>
      <c r="C36" s="20">
        <f t="shared" si="0"/>
        <v>9</v>
      </c>
      <c r="D36" s="24">
        <f t="shared" si="1"/>
        <v>180</v>
      </c>
      <c r="E36" s="18">
        <v>35</v>
      </c>
      <c r="F36">
        <v>1.5007055929999999</v>
      </c>
      <c r="G36" s="33">
        <f t="shared" si="11"/>
        <v>179</v>
      </c>
      <c r="H36" s="33">
        <v>280</v>
      </c>
      <c r="J36" s="3"/>
      <c r="K36" s="3"/>
      <c r="L36" s="19" t="s">
        <v>58</v>
      </c>
      <c r="M36" s="18">
        <v>0</v>
      </c>
      <c r="N36" s="18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1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33">
        <f t="shared" si="3"/>
        <v>17</v>
      </c>
      <c r="AW36" s="3"/>
      <c r="AX36" s="19" t="s">
        <v>58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1</v>
      </c>
      <c r="BO36" s="20">
        <v>0</v>
      </c>
      <c r="BP36" s="40">
        <v>0</v>
      </c>
      <c r="BQ36" s="40">
        <v>0</v>
      </c>
      <c r="BR36" s="40">
        <v>0</v>
      </c>
      <c r="BS36" s="40">
        <v>0</v>
      </c>
      <c r="BT36" s="40">
        <v>0</v>
      </c>
      <c r="BU36" s="40">
        <v>0</v>
      </c>
      <c r="BV36" s="40">
        <v>0</v>
      </c>
      <c r="BW36" s="40">
        <v>0</v>
      </c>
      <c r="BX36" s="40">
        <v>0</v>
      </c>
      <c r="BY36" s="42">
        <v>0</v>
      </c>
      <c r="BZ36" s="42">
        <v>0</v>
      </c>
      <c r="CA36" s="42">
        <v>0</v>
      </c>
      <c r="CB36" s="42">
        <v>0</v>
      </c>
      <c r="CC36" s="42">
        <v>0</v>
      </c>
      <c r="CD36" s="42">
        <v>0</v>
      </c>
      <c r="CE36" s="42">
        <v>0</v>
      </c>
      <c r="CF36" s="42">
        <v>0</v>
      </c>
      <c r="CG36" s="42">
        <v>0</v>
      </c>
      <c r="CH36" s="33">
        <f t="shared" si="4"/>
        <v>16</v>
      </c>
      <c r="CI36" s="19" t="s">
        <v>58</v>
      </c>
      <c r="CJ36" s="34">
        <v>19</v>
      </c>
      <c r="CK36" s="22"/>
      <c r="CL36" s="36">
        <v>28</v>
      </c>
      <c r="CM36" s="20">
        <f t="shared" si="7"/>
        <v>180</v>
      </c>
      <c r="CR36" s="31">
        <v>34</v>
      </c>
      <c r="CS36" s="21"/>
      <c r="CT36"/>
      <c r="CU36" s="19" t="s">
        <v>58</v>
      </c>
      <c r="CV36" s="33">
        <f t="shared" si="5"/>
        <v>11</v>
      </c>
      <c r="CW36" s="33">
        <f t="shared" si="6"/>
        <v>1</v>
      </c>
    </row>
    <row r="37" spans="1:101" s="9" customFormat="1" x14ac:dyDescent="0.3">
      <c r="A37" s="24">
        <v>36</v>
      </c>
      <c r="B37" s="19">
        <f t="shared" si="10"/>
        <v>89</v>
      </c>
      <c r="C37" s="20">
        <f t="shared" si="0"/>
        <v>9</v>
      </c>
      <c r="D37" s="24">
        <f t="shared" si="1"/>
        <v>180</v>
      </c>
      <c r="E37" s="18">
        <v>36</v>
      </c>
      <c r="F37">
        <v>0.91109133480000004</v>
      </c>
      <c r="G37" s="33">
        <f t="shared" si="11"/>
        <v>179</v>
      </c>
      <c r="H37" s="33">
        <v>280</v>
      </c>
      <c r="J37" s="3"/>
      <c r="K37" s="3"/>
      <c r="L37" s="19" t="s">
        <v>59</v>
      </c>
      <c r="M37" s="18">
        <v>0</v>
      </c>
      <c r="N37" s="18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1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33">
        <f t="shared" si="3"/>
        <v>18</v>
      </c>
      <c r="AW37" s="3"/>
      <c r="AX37" s="19" t="s">
        <v>59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40">
        <v>1</v>
      </c>
      <c r="BQ37" s="40">
        <v>0</v>
      </c>
      <c r="BR37" s="40">
        <v>0</v>
      </c>
      <c r="BS37" s="40">
        <v>0</v>
      </c>
      <c r="BT37" s="40">
        <v>0</v>
      </c>
      <c r="BU37" s="40">
        <v>0</v>
      </c>
      <c r="BV37" s="40">
        <v>0</v>
      </c>
      <c r="BW37" s="40">
        <v>0</v>
      </c>
      <c r="BX37" s="40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E37" s="42">
        <v>0</v>
      </c>
      <c r="CF37" s="42">
        <v>0</v>
      </c>
      <c r="CG37" s="42">
        <v>0</v>
      </c>
      <c r="CH37" s="33">
        <f t="shared" si="4"/>
        <v>18</v>
      </c>
      <c r="CI37" s="19" t="s">
        <v>59</v>
      </c>
      <c r="CJ37" s="34">
        <v>20</v>
      </c>
      <c r="CK37" s="22"/>
      <c r="CL37" s="36">
        <v>29</v>
      </c>
      <c r="CM37" s="20">
        <f t="shared" si="7"/>
        <v>190</v>
      </c>
      <c r="CR37" s="31">
        <v>35</v>
      </c>
      <c r="CS37" s="21"/>
      <c r="CT37"/>
      <c r="CU37" s="19" t="s">
        <v>59</v>
      </c>
      <c r="CV37" s="33">
        <f t="shared" si="5"/>
        <v>1</v>
      </c>
      <c r="CW37" s="33">
        <f t="shared" si="6"/>
        <v>0</v>
      </c>
    </row>
    <row r="38" spans="1:101" s="9" customFormat="1" x14ac:dyDescent="0.3">
      <c r="A38" s="24">
        <v>37</v>
      </c>
      <c r="B38" s="19">
        <f t="shared" si="10"/>
        <v>99</v>
      </c>
      <c r="C38" s="20">
        <f t="shared" si="0"/>
        <v>10</v>
      </c>
      <c r="D38" s="24">
        <f t="shared" si="1"/>
        <v>190</v>
      </c>
      <c r="E38" s="18">
        <v>37</v>
      </c>
      <c r="F38">
        <v>6.8136383069999997</v>
      </c>
      <c r="G38" s="33">
        <f t="shared" si="11"/>
        <v>189</v>
      </c>
      <c r="H38" s="33">
        <v>290</v>
      </c>
      <c r="J38" s="3"/>
      <c r="K38" s="3"/>
      <c r="L38" s="19" t="s">
        <v>60</v>
      </c>
      <c r="M38" s="18">
        <v>0</v>
      </c>
      <c r="N38" s="18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1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33">
        <f t="shared" si="3"/>
        <v>18</v>
      </c>
      <c r="AW38" s="3"/>
      <c r="AX38" s="19" t="s">
        <v>60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40">
        <v>1</v>
      </c>
      <c r="BQ38" s="40">
        <v>0</v>
      </c>
      <c r="BR38" s="40">
        <v>0</v>
      </c>
      <c r="BS38" s="40">
        <v>0</v>
      </c>
      <c r="BT38" s="40">
        <v>0</v>
      </c>
      <c r="BU38" s="40">
        <v>0</v>
      </c>
      <c r="BV38" s="40">
        <v>0</v>
      </c>
      <c r="BW38" s="40">
        <v>0</v>
      </c>
      <c r="BX38" s="40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E38" s="42">
        <v>0</v>
      </c>
      <c r="CF38" s="42">
        <v>0</v>
      </c>
      <c r="CG38" s="42">
        <v>0</v>
      </c>
      <c r="CH38" s="33">
        <f t="shared" si="4"/>
        <v>18</v>
      </c>
      <c r="CI38" s="19" t="s">
        <v>60</v>
      </c>
      <c r="CJ38" s="34">
        <v>13</v>
      </c>
      <c r="CK38" s="22"/>
      <c r="CL38" s="36">
        <v>22</v>
      </c>
      <c r="CM38" s="20">
        <f t="shared" si="7"/>
        <v>120</v>
      </c>
      <c r="CR38" s="31">
        <v>36</v>
      </c>
      <c r="CS38" s="21"/>
      <c r="CT38"/>
      <c r="CU38" s="19" t="s">
        <v>60</v>
      </c>
      <c r="CV38" s="33">
        <f t="shared" si="5"/>
        <v>1</v>
      </c>
      <c r="CW38" s="33">
        <f t="shared" si="6"/>
        <v>0</v>
      </c>
    </row>
    <row r="39" spans="1:101" s="9" customFormat="1" x14ac:dyDescent="0.3">
      <c r="A39" s="24">
        <v>38</v>
      </c>
      <c r="B39" s="19">
        <f t="shared" si="10"/>
        <v>99</v>
      </c>
      <c r="C39" s="20">
        <f t="shared" si="0"/>
        <v>10</v>
      </c>
      <c r="D39" s="24">
        <f t="shared" si="1"/>
        <v>190</v>
      </c>
      <c r="E39" s="18">
        <v>38</v>
      </c>
      <c r="F39">
        <v>18.804299149999999</v>
      </c>
      <c r="G39" s="33">
        <f t="shared" si="11"/>
        <v>189</v>
      </c>
      <c r="H39" s="33">
        <v>290</v>
      </c>
      <c r="J39" s="3"/>
      <c r="K39" s="3"/>
      <c r="L39" s="19" t="s">
        <v>61</v>
      </c>
      <c r="M39" s="18">
        <v>0</v>
      </c>
      <c r="N39" s="18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1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33">
        <f t="shared" si="3"/>
        <v>19</v>
      </c>
      <c r="AW39" s="3"/>
      <c r="AX39" s="19" t="s">
        <v>61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40">
        <v>0</v>
      </c>
      <c r="BQ39" s="40">
        <v>1</v>
      </c>
      <c r="BR39" s="40">
        <v>0</v>
      </c>
      <c r="BS39" s="40">
        <v>0</v>
      </c>
      <c r="BT39" s="40">
        <v>0</v>
      </c>
      <c r="BU39" s="40">
        <v>0</v>
      </c>
      <c r="BV39" s="40">
        <v>0</v>
      </c>
      <c r="BW39" s="40">
        <v>0</v>
      </c>
      <c r="BX39" s="40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E39" s="42">
        <v>0</v>
      </c>
      <c r="CF39" s="42">
        <v>0</v>
      </c>
      <c r="CG39" s="42">
        <v>0</v>
      </c>
      <c r="CH39" s="33">
        <f t="shared" si="4"/>
        <v>19</v>
      </c>
      <c r="CI39" s="19" t="s">
        <v>61</v>
      </c>
      <c r="CJ39" s="34">
        <v>17</v>
      </c>
      <c r="CK39" s="22"/>
      <c r="CL39" s="36">
        <v>26</v>
      </c>
      <c r="CM39" s="20">
        <f t="shared" si="7"/>
        <v>160</v>
      </c>
      <c r="CR39" s="31">
        <v>37</v>
      </c>
      <c r="CS39" s="21"/>
      <c r="CT39"/>
      <c r="CU39" s="19" t="s">
        <v>61</v>
      </c>
      <c r="CV39" s="33">
        <f t="shared" si="5"/>
        <v>1</v>
      </c>
      <c r="CW39" s="33">
        <f t="shared" si="6"/>
        <v>0</v>
      </c>
    </row>
    <row r="40" spans="1:101" s="9" customFormat="1" x14ac:dyDescent="0.3">
      <c r="A40" s="24">
        <v>39</v>
      </c>
      <c r="B40" s="19">
        <f t="shared" si="10"/>
        <v>109</v>
      </c>
      <c r="C40" s="20">
        <f t="shared" si="0"/>
        <v>11</v>
      </c>
      <c r="D40" s="24">
        <f t="shared" si="1"/>
        <v>200</v>
      </c>
      <c r="E40" s="18">
        <v>39</v>
      </c>
      <c r="F40">
        <v>1.3030758549999999</v>
      </c>
      <c r="G40" s="33">
        <f t="shared" si="11"/>
        <v>199</v>
      </c>
      <c r="H40" s="33">
        <v>300</v>
      </c>
      <c r="J40" s="3"/>
      <c r="K40" s="3"/>
      <c r="L40" s="19" t="s">
        <v>62</v>
      </c>
      <c r="M40" s="18">
        <v>0</v>
      </c>
      <c r="N40" s="18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1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33">
        <f t="shared" si="3"/>
        <v>19</v>
      </c>
      <c r="AW40" s="3"/>
      <c r="AX40" s="19" t="s">
        <v>62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1</v>
      </c>
      <c r="BP40" s="40">
        <v>0</v>
      </c>
      <c r="BQ40" s="40">
        <v>0</v>
      </c>
      <c r="BR40" s="40">
        <v>0</v>
      </c>
      <c r="BS40" s="40">
        <v>0</v>
      </c>
      <c r="BT40" s="40">
        <v>0</v>
      </c>
      <c r="BU40" s="40">
        <v>0</v>
      </c>
      <c r="BV40" s="40">
        <v>0</v>
      </c>
      <c r="BW40" s="40">
        <v>0</v>
      </c>
      <c r="BX40" s="40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E40" s="42">
        <v>0</v>
      </c>
      <c r="CF40" s="42">
        <v>0</v>
      </c>
      <c r="CG40" s="42">
        <v>0</v>
      </c>
      <c r="CH40" s="33">
        <f t="shared" si="4"/>
        <v>17</v>
      </c>
      <c r="CI40" s="19" t="s">
        <v>62</v>
      </c>
      <c r="CJ40" s="34">
        <v>20</v>
      </c>
      <c r="CK40" s="22"/>
      <c r="CL40" s="36">
        <v>29</v>
      </c>
      <c r="CM40" s="20">
        <f t="shared" si="7"/>
        <v>190</v>
      </c>
      <c r="CR40" s="31">
        <v>38</v>
      </c>
      <c r="CS40" s="21"/>
      <c r="CT40"/>
      <c r="CU40" s="19" t="s">
        <v>62</v>
      </c>
      <c r="CV40" s="33">
        <f t="shared" si="5"/>
        <v>21</v>
      </c>
      <c r="CW40" s="33">
        <f t="shared" si="6"/>
        <v>2</v>
      </c>
    </row>
    <row r="41" spans="1:101" s="9" customFormat="1" x14ac:dyDescent="0.3">
      <c r="A41" s="24">
        <v>40</v>
      </c>
      <c r="B41" s="19">
        <f t="shared" si="10"/>
        <v>109</v>
      </c>
      <c r="C41" s="20">
        <f t="shared" si="0"/>
        <v>11</v>
      </c>
      <c r="D41" s="24">
        <f t="shared" si="1"/>
        <v>200</v>
      </c>
      <c r="E41" s="18">
        <v>40</v>
      </c>
      <c r="F41">
        <v>6.5436103399999999</v>
      </c>
      <c r="G41" s="33">
        <f t="shared" si="11"/>
        <v>199</v>
      </c>
      <c r="H41" s="33">
        <v>300</v>
      </c>
      <c r="J41" s="3"/>
      <c r="K41" s="3"/>
      <c r="L41" s="19" t="s">
        <v>63</v>
      </c>
      <c r="M41" s="18">
        <v>0</v>
      </c>
      <c r="N41" s="18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1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33">
        <f t="shared" si="3"/>
        <v>20</v>
      </c>
      <c r="AW41" s="3"/>
      <c r="AX41" s="19" t="s">
        <v>63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40">
        <v>0</v>
      </c>
      <c r="BQ41" s="40">
        <v>0</v>
      </c>
      <c r="BR41" s="40">
        <v>1</v>
      </c>
      <c r="BS41" s="40">
        <v>0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33">
        <f t="shared" si="4"/>
        <v>20</v>
      </c>
      <c r="CI41" s="19" t="s">
        <v>63</v>
      </c>
      <c r="CJ41" s="34">
        <v>23</v>
      </c>
      <c r="CK41" s="22"/>
      <c r="CL41" s="36">
        <v>32</v>
      </c>
      <c r="CM41" s="20">
        <f t="shared" si="7"/>
        <v>220</v>
      </c>
      <c r="CR41" s="31">
        <v>39</v>
      </c>
      <c r="CS41" s="21"/>
      <c r="CT41"/>
      <c r="CU41" s="19" t="s">
        <v>63</v>
      </c>
      <c r="CV41" s="33">
        <f t="shared" si="5"/>
        <v>1</v>
      </c>
      <c r="CW41" s="33">
        <f t="shared" si="6"/>
        <v>0</v>
      </c>
    </row>
    <row r="42" spans="1:101" s="9" customFormat="1" x14ac:dyDescent="0.3">
      <c r="A42" s="24">
        <v>41</v>
      </c>
      <c r="B42" s="19">
        <f t="shared" si="10"/>
        <v>119</v>
      </c>
      <c r="C42" s="20">
        <f t="shared" si="0"/>
        <v>12</v>
      </c>
      <c r="D42" s="24">
        <f t="shared" si="1"/>
        <v>210</v>
      </c>
      <c r="E42" s="18">
        <v>41</v>
      </c>
      <c r="F42">
        <v>7.5457768170000001</v>
      </c>
      <c r="G42" s="33">
        <f t="shared" si="11"/>
        <v>209</v>
      </c>
      <c r="H42" s="33">
        <v>310</v>
      </c>
      <c r="J42" s="3"/>
      <c r="K42" s="3"/>
      <c r="L42" s="19" t="s">
        <v>64</v>
      </c>
      <c r="M42" s="18">
        <v>0</v>
      </c>
      <c r="N42" s="18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1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33">
        <f t="shared" si="3"/>
        <v>20</v>
      </c>
      <c r="AW42" s="3"/>
      <c r="AX42" s="19" t="s">
        <v>64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40">
        <v>0</v>
      </c>
      <c r="BQ42" s="40">
        <v>0</v>
      </c>
      <c r="BR42" s="40">
        <v>1</v>
      </c>
      <c r="BS42" s="40">
        <v>0</v>
      </c>
      <c r="BT42" s="40">
        <v>0</v>
      </c>
      <c r="BU42" s="40">
        <v>0</v>
      </c>
      <c r="BV42" s="40">
        <v>0</v>
      </c>
      <c r="BW42" s="40">
        <v>0</v>
      </c>
      <c r="BX42" s="40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33">
        <f t="shared" si="4"/>
        <v>20</v>
      </c>
      <c r="CI42" s="19" t="s">
        <v>64</v>
      </c>
      <c r="CJ42" s="34">
        <v>21</v>
      </c>
      <c r="CK42" s="22"/>
      <c r="CL42" s="36">
        <v>30</v>
      </c>
      <c r="CM42" s="20">
        <f t="shared" si="7"/>
        <v>200</v>
      </c>
      <c r="CR42" s="31">
        <v>40</v>
      </c>
      <c r="CS42" s="21"/>
      <c r="CT42"/>
      <c r="CU42" s="19" t="s">
        <v>64</v>
      </c>
      <c r="CV42" s="33">
        <f t="shared" si="5"/>
        <v>1</v>
      </c>
      <c r="CW42" s="33">
        <f t="shared" si="6"/>
        <v>0</v>
      </c>
    </row>
    <row r="43" spans="1:101" s="9" customFormat="1" x14ac:dyDescent="0.3">
      <c r="A43" s="24">
        <v>42</v>
      </c>
      <c r="B43" s="19">
        <f t="shared" si="10"/>
        <v>119</v>
      </c>
      <c r="C43" s="20">
        <f t="shared" si="0"/>
        <v>12</v>
      </c>
      <c r="D43" s="24">
        <f t="shared" si="1"/>
        <v>210</v>
      </c>
      <c r="E43" s="18">
        <v>42</v>
      </c>
      <c r="F43">
        <v>3.6572112109999999</v>
      </c>
      <c r="G43" s="33">
        <f t="shared" si="11"/>
        <v>209</v>
      </c>
      <c r="H43" s="33">
        <v>310</v>
      </c>
      <c r="J43" s="3"/>
      <c r="K43" s="3"/>
      <c r="L43" s="19" t="s">
        <v>65</v>
      </c>
      <c r="M43" s="18">
        <v>0</v>
      </c>
      <c r="N43" s="18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1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33">
        <f t="shared" si="3"/>
        <v>21</v>
      </c>
      <c r="AW43" s="3"/>
      <c r="AX43" s="19" t="s">
        <v>65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40">
        <v>0</v>
      </c>
      <c r="BQ43" s="40">
        <v>0</v>
      </c>
      <c r="BR43" s="40">
        <v>0</v>
      </c>
      <c r="BS43" s="40">
        <v>1</v>
      </c>
      <c r="BT43" s="40">
        <v>0</v>
      </c>
      <c r="BU43" s="40">
        <v>0</v>
      </c>
      <c r="BV43" s="40">
        <v>0</v>
      </c>
      <c r="BW43" s="40">
        <v>0</v>
      </c>
      <c r="BX43" s="40">
        <v>0</v>
      </c>
      <c r="BY43" s="42">
        <v>0</v>
      </c>
      <c r="BZ43" s="42">
        <v>0</v>
      </c>
      <c r="CA43" s="42">
        <v>0</v>
      </c>
      <c r="CB43" s="42">
        <v>0</v>
      </c>
      <c r="CC43" s="42">
        <v>0</v>
      </c>
      <c r="CD43" s="42">
        <v>0</v>
      </c>
      <c r="CE43" s="42">
        <v>0</v>
      </c>
      <c r="CF43" s="42">
        <v>0</v>
      </c>
      <c r="CG43" s="42">
        <v>0</v>
      </c>
      <c r="CH43" s="33">
        <f t="shared" si="4"/>
        <v>21</v>
      </c>
      <c r="CI43" s="19" t="s">
        <v>65</v>
      </c>
      <c r="CJ43" s="34">
        <v>21</v>
      </c>
      <c r="CK43" s="22"/>
      <c r="CL43" s="36">
        <v>30</v>
      </c>
      <c r="CM43" s="20">
        <f t="shared" si="7"/>
        <v>200</v>
      </c>
      <c r="CR43" s="31">
        <v>41</v>
      </c>
      <c r="CS43" s="21"/>
      <c r="CT43"/>
      <c r="CU43" s="19" t="s">
        <v>65</v>
      </c>
      <c r="CV43" s="33">
        <f t="shared" si="5"/>
        <v>1</v>
      </c>
      <c r="CW43" s="33">
        <f t="shared" si="6"/>
        <v>0</v>
      </c>
    </row>
    <row r="44" spans="1:101" s="9" customFormat="1" x14ac:dyDescent="0.3">
      <c r="A44" s="24">
        <v>43</v>
      </c>
      <c r="B44" s="19">
        <f t="shared" si="10"/>
        <v>129</v>
      </c>
      <c r="C44" s="20">
        <f t="shared" si="0"/>
        <v>13</v>
      </c>
      <c r="D44" s="24">
        <f t="shared" si="1"/>
        <v>220</v>
      </c>
      <c r="E44" s="18">
        <v>43</v>
      </c>
      <c r="F44">
        <v>0.79522618489999997</v>
      </c>
      <c r="G44" s="33">
        <f t="shared" si="11"/>
        <v>219</v>
      </c>
      <c r="H44" s="33">
        <v>320</v>
      </c>
      <c r="J44" s="3"/>
      <c r="K44" s="3"/>
      <c r="L44" s="19" t="s">
        <v>66</v>
      </c>
      <c r="M44" s="18">
        <v>0</v>
      </c>
      <c r="N44" s="18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33">
        <f t="shared" si="3"/>
        <v>21</v>
      </c>
      <c r="AW44" s="3"/>
      <c r="AX44" s="19" t="s">
        <v>66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40">
        <v>0</v>
      </c>
      <c r="BQ44" s="40">
        <v>0</v>
      </c>
      <c r="BR44" s="40">
        <v>0</v>
      </c>
      <c r="BS44" s="40">
        <v>1</v>
      </c>
      <c r="BT44" s="40">
        <v>0</v>
      </c>
      <c r="BU44" s="40">
        <v>0</v>
      </c>
      <c r="BV44" s="40">
        <v>0</v>
      </c>
      <c r="BW44" s="40">
        <v>0</v>
      </c>
      <c r="BX44" s="40">
        <v>0</v>
      </c>
      <c r="BY44" s="42">
        <v>0</v>
      </c>
      <c r="BZ44" s="42">
        <v>0</v>
      </c>
      <c r="CA44" s="42">
        <v>0</v>
      </c>
      <c r="CB44" s="42">
        <v>0</v>
      </c>
      <c r="CC44" s="42">
        <v>0</v>
      </c>
      <c r="CD44" s="42">
        <v>0</v>
      </c>
      <c r="CE44" s="42">
        <v>0</v>
      </c>
      <c r="CF44" s="42">
        <v>0</v>
      </c>
      <c r="CG44" s="42">
        <v>0</v>
      </c>
      <c r="CH44" s="33">
        <f t="shared" si="4"/>
        <v>21</v>
      </c>
      <c r="CI44" s="19" t="s">
        <v>66</v>
      </c>
      <c r="CJ44" s="34">
        <v>22</v>
      </c>
      <c r="CK44" s="22"/>
      <c r="CL44" s="36">
        <v>31</v>
      </c>
      <c r="CM44" s="20">
        <f t="shared" si="7"/>
        <v>210</v>
      </c>
      <c r="CR44" s="31">
        <v>42</v>
      </c>
      <c r="CS44" s="21"/>
      <c r="CT44"/>
      <c r="CU44" s="19" t="s">
        <v>66</v>
      </c>
      <c r="CV44" s="33">
        <f t="shared" si="5"/>
        <v>1</v>
      </c>
      <c r="CW44" s="33">
        <f t="shared" si="6"/>
        <v>0</v>
      </c>
    </row>
    <row r="45" spans="1:101" s="9" customFormat="1" x14ac:dyDescent="0.3">
      <c r="A45" s="24">
        <v>44</v>
      </c>
      <c r="B45" s="19">
        <f t="shared" si="10"/>
        <v>129</v>
      </c>
      <c r="C45" s="20">
        <f t="shared" si="0"/>
        <v>13</v>
      </c>
      <c r="D45" s="24">
        <f t="shared" si="1"/>
        <v>220</v>
      </c>
      <c r="E45" s="18">
        <v>44</v>
      </c>
      <c r="F45">
        <v>7.2549632820000003</v>
      </c>
      <c r="G45" s="33">
        <f t="shared" si="11"/>
        <v>219</v>
      </c>
      <c r="H45" s="33">
        <v>320</v>
      </c>
      <c r="J45" s="3"/>
      <c r="K45" s="3"/>
      <c r="L45" s="19" t="s">
        <v>67</v>
      </c>
      <c r="M45" s="18">
        <v>0</v>
      </c>
      <c r="N45" s="18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1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33">
        <f t="shared" si="3"/>
        <v>22</v>
      </c>
      <c r="AW45" s="3"/>
      <c r="AX45" s="19" t="s">
        <v>67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40">
        <v>0</v>
      </c>
      <c r="BQ45" s="40">
        <v>0</v>
      </c>
      <c r="BR45" s="40">
        <v>0</v>
      </c>
      <c r="BS45" s="40">
        <v>0</v>
      </c>
      <c r="BT45" s="40">
        <v>1</v>
      </c>
      <c r="BU45" s="40">
        <v>0</v>
      </c>
      <c r="BV45" s="40">
        <v>0</v>
      </c>
      <c r="BW45" s="40">
        <v>0</v>
      </c>
      <c r="BX45" s="40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0</v>
      </c>
      <c r="CD45" s="42">
        <v>0</v>
      </c>
      <c r="CE45" s="42">
        <v>0</v>
      </c>
      <c r="CF45" s="42">
        <v>0</v>
      </c>
      <c r="CG45" s="42">
        <v>0</v>
      </c>
      <c r="CH45" s="33">
        <f t="shared" si="4"/>
        <v>22</v>
      </c>
      <c r="CI45" s="19" t="s">
        <v>67</v>
      </c>
      <c r="CJ45" s="34">
        <v>22</v>
      </c>
      <c r="CK45" s="22"/>
      <c r="CL45" s="36">
        <v>31</v>
      </c>
      <c r="CM45" s="20">
        <f t="shared" si="7"/>
        <v>210</v>
      </c>
      <c r="CR45" s="31">
        <v>43</v>
      </c>
      <c r="CS45" s="21"/>
      <c r="CT45"/>
      <c r="CU45" s="19" t="s">
        <v>67</v>
      </c>
      <c r="CV45" s="33">
        <f t="shared" si="5"/>
        <v>1</v>
      </c>
      <c r="CW45" s="33">
        <f t="shared" si="6"/>
        <v>0</v>
      </c>
    </row>
    <row r="46" spans="1:101" s="9" customFormat="1" x14ac:dyDescent="0.3">
      <c r="A46" s="24">
        <v>45</v>
      </c>
      <c r="B46" s="19">
        <f t="shared" si="10"/>
        <v>139</v>
      </c>
      <c r="C46" s="20">
        <f t="shared" si="0"/>
        <v>14</v>
      </c>
      <c r="D46" s="24">
        <f t="shared" si="1"/>
        <v>230</v>
      </c>
      <c r="E46" s="18">
        <v>45</v>
      </c>
      <c r="F46">
        <v>2.3252062960000002</v>
      </c>
      <c r="G46" s="33">
        <f t="shared" si="11"/>
        <v>229</v>
      </c>
      <c r="H46" s="33">
        <v>330</v>
      </c>
      <c r="J46" s="3"/>
      <c r="K46" s="3"/>
      <c r="L46" s="19" t="s">
        <v>68</v>
      </c>
      <c r="M46" s="18">
        <v>0</v>
      </c>
      <c r="N46" s="18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1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33">
        <f t="shared" si="3"/>
        <v>22</v>
      </c>
      <c r="AW46" s="3"/>
      <c r="AX46" s="19" t="s">
        <v>68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  <c r="BH46" s="20">
        <v>0</v>
      </c>
      <c r="BI46" s="20">
        <v>0</v>
      </c>
      <c r="BJ46" s="20">
        <v>0</v>
      </c>
      <c r="BK46" s="20">
        <v>0</v>
      </c>
      <c r="BL46" s="20">
        <v>0</v>
      </c>
      <c r="BM46" s="20">
        <v>0</v>
      </c>
      <c r="BN46" s="20">
        <v>0</v>
      </c>
      <c r="BO46" s="20">
        <v>0</v>
      </c>
      <c r="BP46" s="40">
        <v>0</v>
      </c>
      <c r="BQ46" s="40">
        <v>0</v>
      </c>
      <c r="BR46" s="40">
        <v>0</v>
      </c>
      <c r="BS46" s="40">
        <v>0</v>
      </c>
      <c r="BT46" s="40">
        <v>1</v>
      </c>
      <c r="BU46" s="40">
        <v>0</v>
      </c>
      <c r="BV46" s="40">
        <v>0</v>
      </c>
      <c r="BW46" s="40">
        <v>0</v>
      </c>
      <c r="BX46" s="40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2">
        <v>0</v>
      </c>
      <c r="CH46" s="33">
        <f t="shared" si="4"/>
        <v>22</v>
      </c>
      <c r="CI46" s="19" t="s">
        <v>68</v>
      </c>
      <c r="CJ46" s="34">
        <v>22</v>
      </c>
      <c r="CK46" s="22"/>
      <c r="CL46" s="36">
        <v>31</v>
      </c>
      <c r="CM46" s="20">
        <f t="shared" si="7"/>
        <v>210</v>
      </c>
      <c r="CR46" s="31">
        <v>44</v>
      </c>
      <c r="CS46" s="21"/>
      <c r="CT46"/>
      <c r="CU46" s="19" t="s">
        <v>68</v>
      </c>
      <c r="CV46" s="33">
        <f t="shared" si="5"/>
        <v>1</v>
      </c>
      <c r="CW46" s="33">
        <f t="shared" si="6"/>
        <v>0</v>
      </c>
    </row>
    <row r="47" spans="1:101" s="9" customFormat="1" x14ac:dyDescent="0.3">
      <c r="A47" s="24">
        <v>46</v>
      </c>
      <c r="B47" s="19">
        <f t="shared" si="10"/>
        <v>139</v>
      </c>
      <c r="C47" s="20">
        <f t="shared" si="0"/>
        <v>14</v>
      </c>
      <c r="D47" s="24">
        <f t="shared" si="1"/>
        <v>230</v>
      </c>
      <c r="E47" s="18">
        <v>46</v>
      </c>
      <c r="F47">
        <v>4.8492016529999997</v>
      </c>
      <c r="G47" s="33">
        <f t="shared" si="11"/>
        <v>229</v>
      </c>
      <c r="H47" s="33">
        <v>330</v>
      </c>
      <c r="J47" s="3"/>
      <c r="K47" s="3"/>
      <c r="L47" s="19" t="s">
        <v>69</v>
      </c>
      <c r="M47" s="18">
        <v>0</v>
      </c>
      <c r="N47" s="18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1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33">
        <f t="shared" si="3"/>
        <v>23</v>
      </c>
      <c r="AW47" s="3"/>
      <c r="AX47" s="19" t="s">
        <v>69</v>
      </c>
      <c r="AY47" s="20">
        <v>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  <c r="BH47" s="20">
        <v>0</v>
      </c>
      <c r="BI47" s="20">
        <v>0</v>
      </c>
      <c r="BJ47" s="20">
        <v>0</v>
      </c>
      <c r="BK47" s="20">
        <v>0</v>
      </c>
      <c r="BL47" s="20">
        <v>0</v>
      </c>
      <c r="BM47" s="20">
        <v>0</v>
      </c>
      <c r="BN47" s="20">
        <v>0</v>
      </c>
      <c r="BO47" s="2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1</v>
      </c>
      <c r="BV47" s="40">
        <v>0</v>
      </c>
      <c r="BW47" s="40">
        <v>0</v>
      </c>
      <c r="BX47" s="40">
        <v>0</v>
      </c>
      <c r="BY47" s="42">
        <v>0</v>
      </c>
      <c r="BZ47" s="42">
        <v>0</v>
      </c>
      <c r="CA47" s="42">
        <v>0</v>
      </c>
      <c r="CB47" s="42">
        <v>0</v>
      </c>
      <c r="CC47" s="42">
        <v>0</v>
      </c>
      <c r="CD47" s="42">
        <v>0</v>
      </c>
      <c r="CE47" s="42">
        <v>0</v>
      </c>
      <c r="CF47" s="42">
        <v>0</v>
      </c>
      <c r="CG47" s="42">
        <v>0</v>
      </c>
      <c r="CH47" s="33">
        <f t="shared" si="4"/>
        <v>23</v>
      </c>
      <c r="CI47" s="19" t="s">
        <v>69</v>
      </c>
      <c r="CJ47" s="34">
        <v>23</v>
      </c>
      <c r="CK47" s="22"/>
      <c r="CL47" s="36">
        <v>32</v>
      </c>
      <c r="CM47" s="20">
        <f t="shared" si="7"/>
        <v>220</v>
      </c>
      <c r="CR47" s="31">
        <v>45</v>
      </c>
      <c r="CS47" s="21"/>
      <c r="CT47"/>
      <c r="CU47" s="19" t="s">
        <v>69</v>
      </c>
      <c r="CV47" s="33">
        <f t="shared" si="5"/>
        <v>1</v>
      </c>
      <c r="CW47" s="33">
        <f t="shared" si="6"/>
        <v>0</v>
      </c>
    </row>
    <row r="48" spans="1:101" s="9" customFormat="1" x14ac:dyDescent="0.3">
      <c r="A48" s="24">
        <v>47</v>
      </c>
      <c r="B48" s="19">
        <f t="shared" si="10"/>
        <v>149</v>
      </c>
      <c r="C48" s="20">
        <f t="shared" si="0"/>
        <v>15</v>
      </c>
      <c r="D48" s="24">
        <f t="shared" si="1"/>
        <v>240</v>
      </c>
      <c r="E48" s="18">
        <v>47</v>
      </c>
      <c r="F48">
        <v>2.9056844430000002</v>
      </c>
      <c r="G48" s="33">
        <f t="shared" si="11"/>
        <v>239</v>
      </c>
      <c r="H48" s="33">
        <v>340</v>
      </c>
      <c r="J48" s="3"/>
      <c r="K48" s="3"/>
      <c r="L48" s="19" t="s">
        <v>70</v>
      </c>
      <c r="M48" s="18">
        <v>0</v>
      </c>
      <c r="N48" s="18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1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33">
        <f t="shared" si="3"/>
        <v>23</v>
      </c>
      <c r="AW48" s="3"/>
      <c r="AX48" s="19" t="s">
        <v>70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40">
        <v>0</v>
      </c>
      <c r="BQ48" s="40">
        <v>0</v>
      </c>
      <c r="BR48" s="40">
        <v>0</v>
      </c>
      <c r="BS48" s="40">
        <v>0</v>
      </c>
      <c r="BT48" s="40">
        <v>0</v>
      </c>
      <c r="BU48" s="40">
        <v>1</v>
      </c>
      <c r="BV48" s="40">
        <v>0</v>
      </c>
      <c r="BW48" s="40">
        <v>0</v>
      </c>
      <c r="BX48" s="40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0</v>
      </c>
      <c r="CD48" s="42">
        <v>0</v>
      </c>
      <c r="CE48" s="42">
        <v>0</v>
      </c>
      <c r="CF48" s="42">
        <v>0</v>
      </c>
      <c r="CG48" s="42">
        <v>0</v>
      </c>
      <c r="CH48" s="33">
        <f t="shared" si="4"/>
        <v>23</v>
      </c>
      <c r="CI48" s="19" t="s">
        <v>70</v>
      </c>
      <c r="CJ48" s="34">
        <v>24</v>
      </c>
      <c r="CK48" s="22"/>
      <c r="CL48" s="36">
        <v>33</v>
      </c>
      <c r="CM48" s="20">
        <f t="shared" si="7"/>
        <v>230</v>
      </c>
      <c r="CR48" s="31">
        <v>46</v>
      </c>
      <c r="CS48" s="21"/>
      <c r="CT48"/>
      <c r="CU48" s="19" t="s">
        <v>70</v>
      </c>
      <c r="CV48" s="33">
        <f t="shared" si="5"/>
        <v>1</v>
      </c>
      <c r="CW48" s="33">
        <f t="shared" si="6"/>
        <v>0</v>
      </c>
    </row>
    <row r="49" spans="1:101" s="9" customFormat="1" x14ac:dyDescent="0.3">
      <c r="A49" s="24">
        <v>48</v>
      </c>
      <c r="B49" s="19">
        <f t="shared" si="10"/>
        <v>149</v>
      </c>
      <c r="C49" s="20">
        <f t="shared" si="0"/>
        <v>15</v>
      </c>
      <c r="D49" s="24">
        <f t="shared" si="1"/>
        <v>240</v>
      </c>
      <c r="E49" s="18">
        <v>48</v>
      </c>
      <c r="F49">
        <v>0.8074288194</v>
      </c>
      <c r="G49" s="33">
        <f t="shared" si="11"/>
        <v>239</v>
      </c>
      <c r="H49" s="33">
        <v>340</v>
      </c>
      <c r="J49" s="3"/>
      <c r="K49" s="3"/>
      <c r="L49" s="19" t="s">
        <v>71</v>
      </c>
      <c r="M49" s="18">
        <v>0</v>
      </c>
      <c r="N49" s="18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1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33">
        <f t="shared" si="3"/>
        <v>24</v>
      </c>
      <c r="AW49" s="3"/>
      <c r="AX49" s="19" t="s">
        <v>71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40">
        <v>0</v>
      </c>
      <c r="BQ49" s="40">
        <v>0</v>
      </c>
      <c r="BR49" s="40">
        <v>0</v>
      </c>
      <c r="BS49" s="40">
        <v>0</v>
      </c>
      <c r="BT49" s="40">
        <v>0</v>
      </c>
      <c r="BU49" s="40">
        <v>0</v>
      </c>
      <c r="BV49" s="40">
        <v>1</v>
      </c>
      <c r="BW49" s="40">
        <v>0</v>
      </c>
      <c r="BX49" s="40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0</v>
      </c>
      <c r="CD49" s="42">
        <v>0</v>
      </c>
      <c r="CE49" s="42">
        <v>0</v>
      </c>
      <c r="CF49" s="42">
        <v>0</v>
      </c>
      <c r="CG49" s="42">
        <v>0</v>
      </c>
      <c r="CH49" s="33">
        <f t="shared" si="4"/>
        <v>24</v>
      </c>
      <c r="CI49" s="19" t="s">
        <v>71</v>
      </c>
      <c r="CJ49" s="34">
        <v>24</v>
      </c>
      <c r="CK49" s="22"/>
      <c r="CL49" s="36">
        <v>33</v>
      </c>
      <c r="CM49" s="20">
        <f t="shared" si="7"/>
        <v>230</v>
      </c>
      <c r="CR49" s="31">
        <v>47</v>
      </c>
      <c r="CS49" s="21"/>
      <c r="CT49"/>
      <c r="CU49" s="19" t="s">
        <v>71</v>
      </c>
      <c r="CV49" s="33">
        <f t="shared" si="5"/>
        <v>1</v>
      </c>
      <c r="CW49" s="33">
        <f t="shared" si="6"/>
        <v>0</v>
      </c>
    </row>
    <row r="50" spans="1:101" s="9" customFormat="1" x14ac:dyDescent="0.3">
      <c r="A50" s="24">
        <v>49</v>
      </c>
      <c r="B50" s="19">
        <f t="shared" si="10"/>
        <v>159</v>
      </c>
      <c r="C50" s="20">
        <f t="shared" si="0"/>
        <v>16</v>
      </c>
      <c r="D50" s="24">
        <f t="shared" si="1"/>
        <v>250</v>
      </c>
      <c r="E50" s="18">
        <v>49</v>
      </c>
      <c r="F50">
        <v>1.907884884</v>
      </c>
      <c r="G50" s="33">
        <f t="shared" si="11"/>
        <v>249</v>
      </c>
      <c r="H50" s="33">
        <v>350</v>
      </c>
      <c r="J50" s="3"/>
      <c r="K50" s="3"/>
      <c r="L50" s="19" t="s">
        <v>72</v>
      </c>
      <c r="M50" s="18">
        <v>0</v>
      </c>
      <c r="N50" s="18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1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33">
        <f t="shared" si="3"/>
        <v>24</v>
      </c>
      <c r="AW50" s="3"/>
      <c r="AX50" s="19" t="s">
        <v>72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40">
        <v>0</v>
      </c>
      <c r="BQ50" s="40">
        <v>0</v>
      </c>
      <c r="BR50" s="40">
        <v>0</v>
      </c>
      <c r="BS50" s="40">
        <v>0</v>
      </c>
      <c r="BT50" s="40">
        <v>0</v>
      </c>
      <c r="BU50" s="40">
        <v>0</v>
      </c>
      <c r="BV50" s="40">
        <v>1</v>
      </c>
      <c r="BW50" s="40">
        <v>0</v>
      </c>
      <c r="BX50" s="40">
        <v>0</v>
      </c>
      <c r="BY50" s="42">
        <v>0</v>
      </c>
      <c r="BZ50" s="42">
        <v>0</v>
      </c>
      <c r="CA50" s="42">
        <v>0</v>
      </c>
      <c r="CB50" s="42">
        <v>0</v>
      </c>
      <c r="CC50" s="42">
        <v>0</v>
      </c>
      <c r="CD50" s="42">
        <v>0</v>
      </c>
      <c r="CE50" s="42">
        <v>0</v>
      </c>
      <c r="CF50" s="42">
        <v>0</v>
      </c>
      <c r="CG50" s="42">
        <v>0</v>
      </c>
      <c r="CH50" s="33">
        <f t="shared" si="4"/>
        <v>24</v>
      </c>
      <c r="CI50" s="19" t="s">
        <v>72</v>
      </c>
      <c r="CJ50" s="34">
        <v>24</v>
      </c>
      <c r="CK50" s="22"/>
      <c r="CL50" s="36">
        <v>33</v>
      </c>
      <c r="CM50" s="20">
        <f t="shared" si="7"/>
        <v>230</v>
      </c>
      <c r="CR50" s="31">
        <v>48</v>
      </c>
      <c r="CS50" s="21"/>
      <c r="CT50"/>
      <c r="CU50" s="19" t="s">
        <v>72</v>
      </c>
      <c r="CV50" s="33">
        <f t="shared" si="5"/>
        <v>1</v>
      </c>
      <c r="CW50" s="33">
        <f t="shared" si="6"/>
        <v>0</v>
      </c>
    </row>
    <row r="51" spans="1:101" s="9" customFormat="1" x14ac:dyDescent="0.3">
      <c r="A51" s="24">
        <v>50</v>
      </c>
      <c r="B51" s="19">
        <f t="shared" si="10"/>
        <v>159</v>
      </c>
      <c r="C51" s="20">
        <f t="shared" si="0"/>
        <v>16</v>
      </c>
      <c r="D51" s="24">
        <f t="shared" si="1"/>
        <v>250</v>
      </c>
      <c r="E51" s="18">
        <v>50</v>
      </c>
      <c r="F51">
        <v>6.0695397099999999</v>
      </c>
      <c r="G51" s="33">
        <f t="shared" si="11"/>
        <v>249</v>
      </c>
      <c r="H51" s="33">
        <v>350</v>
      </c>
      <c r="J51" s="3"/>
      <c r="K51" s="3"/>
      <c r="L51" s="19" t="s">
        <v>73</v>
      </c>
      <c r="M51" s="18">
        <v>0</v>
      </c>
      <c r="N51" s="18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1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33">
        <f t="shared" si="3"/>
        <v>25</v>
      </c>
      <c r="AW51" s="3"/>
      <c r="AX51" s="19" t="s">
        <v>73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40">
        <v>0</v>
      </c>
      <c r="BQ51" s="40">
        <v>0</v>
      </c>
      <c r="BR51" s="40">
        <v>0</v>
      </c>
      <c r="BS51" s="40">
        <v>0</v>
      </c>
      <c r="BT51" s="40">
        <v>0</v>
      </c>
      <c r="BU51" s="40">
        <v>0</v>
      </c>
      <c r="BV51" s="40">
        <v>0</v>
      </c>
      <c r="BW51" s="40">
        <v>1</v>
      </c>
      <c r="BX51" s="40">
        <v>0</v>
      </c>
      <c r="BY51" s="42">
        <v>0</v>
      </c>
      <c r="BZ51" s="42">
        <v>0</v>
      </c>
      <c r="CA51" s="42">
        <v>0</v>
      </c>
      <c r="CB51" s="42">
        <v>0</v>
      </c>
      <c r="CC51" s="42">
        <v>0</v>
      </c>
      <c r="CD51" s="42">
        <v>0</v>
      </c>
      <c r="CE51" s="42">
        <v>0</v>
      </c>
      <c r="CF51" s="42">
        <v>0</v>
      </c>
      <c r="CG51" s="42">
        <v>0</v>
      </c>
      <c r="CH51" s="33">
        <f t="shared" si="4"/>
        <v>25</v>
      </c>
      <c r="CI51" s="19" t="s">
        <v>73</v>
      </c>
      <c r="CJ51" s="34">
        <v>25</v>
      </c>
      <c r="CK51" s="22"/>
      <c r="CL51" s="36">
        <v>34</v>
      </c>
      <c r="CM51" s="20">
        <f t="shared" si="7"/>
        <v>240</v>
      </c>
      <c r="CR51" s="31">
        <v>49</v>
      </c>
      <c r="CS51" s="21"/>
      <c r="CT51"/>
      <c r="CU51" s="19" t="s">
        <v>73</v>
      </c>
      <c r="CV51" s="33">
        <f t="shared" si="5"/>
        <v>1</v>
      </c>
      <c r="CW51" s="33">
        <f t="shared" si="6"/>
        <v>0</v>
      </c>
    </row>
    <row r="52" spans="1:101" s="9" customFormat="1" x14ac:dyDescent="0.3">
      <c r="A52" s="24">
        <v>51</v>
      </c>
      <c r="B52" s="19">
        <f t="shared" si="10"/>
        <v>169</v>
      </c>
      <c r="C52" s="20">
        <f t="shared" si="0"/>
        <v>17</v>
      </c>
      <c r="D52" s="24">
        <f t="shared" si="1"/>
        <v>260</v>
      </c>
      <c r="E52" s="18">
        <v>51</v>
      </c>
      <c r="F52">
        <v>1.002480925</v>
      </c>
      <c r="G52" s="33">
        <f t="shared" si="11"/>
        <v>259</v>
      </c>
      <c r="H52" s="33">
        <v>360</v>
      </c>
      <c r="J52" s="3"/>
      <c r="K52" s="3"/>
      <c r="L52" s="19" t="s">
        <v>74</v>
      </c>
      <c r="M52" s="18">
        <v>0</v>
      </c>
      <c r="N52" s="18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1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33">
        <f t="shared" si="3"/>
        <v>25</v>
      </c>
      <c r="AW52" s="3"/>
      <c r="AX52" s="19" t="s">
        <v>74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40">
        <v>0</v>
      </c>
      <c r="BQ52" s="40">
        <v>0</v>
      </c>
      <c r="BR52" s="40">
        <v>0</v>
      </c>
      <c r="BS52" s="40">
        <v>0</v>
      </c>
      <c r="BT52" s="40">
        <v>0</v>
      </c>
      <c r="BU52" s="40">
        <v>0</v>
      </c>
      <c r="BV52" s="40">
        <v>0</v>
      </c>
      <c r="BW52" s="40">
        <v>1</v>
      </c>
      <c r="BX52" s="40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  <c r="CD52" s="42">
        <v>0</v>
      </c>
      <c r="CE52" s="42">
        <v>0</v>
      </c>
      <c r="CF52" s="42">
        <v>0</v>
      </c>
      <c r="CG52" s="42">
        <v>0</v>
      </c>
      <c r="CH52" s="33">
        <f t="shared" si="4"/>
        <v>25</v>
      </c>
      <c r="CI52" s="19" t="s">
        <v>74</v>
      </c>
      <c r="CJ52" s="34">
        <v>26</v>
      </c>
      <c r="CK52" s="22"/>
      <c r="CL52" s="36">
        <v>35</v>
      </c>
      <c r="CM52" s="20">
        <f t="shared" si="7"/>
        <v>250</v>
      </c>
      <c r="CR52" s="31">
        <v>50</v>
      </c>
      <c r="CS52" s="21"/>
      <c r="CT52"/>
      <c r="CU52" s="19" t="s">
        <v>74</v>
      </c>
      <c r="CV52" s="33">
        <f t="shared" si="5"/>
        <v>1</v>
      </c>
      <c r="CW52" s="33">
        <f t="shared" si="6"/>
        <v>0</v>
      </c>
    </row>
    <row r="53" spans="1:101" s="9" customFormat="1" x14ac:dyDescent="0.3">
      <c r="A53" s="24">
        <v>52</v>
      </c>
      <c r="B53" s="19">
        <f t="shared" si="10"/>
        <v>169</v>
      </c>
      <c r="C53" s="20">
        <f t="shared" si="0"/>
        <v>17</v>
      </c>
      <c r="D53" s="24">
        <f t="shared" si="1"/>
        <v>260</v>
      </c>
      <c r="E53" s="18">
        <v>52</v>
      </c>
      <c r="F53">
        <v>3.6850265059999998</v>
      </c>
      <c r="G53" s="33">
        <f t="shared" si="11"/>
        <v>259</v>
      </c>
      <c r="H53" s="33">
        <v>360</v>
      </c>
      <c r="J53" s="3"/>
      <c r="K53" s="3"/>
      <c r="L53" s="19" t="s">
        <v>75</v>
      </c>
      <c r="M53" s="18">
        <v>0</v>
      </c>
      <c r="N53" s="18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1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33">
        <f t="shared" si="3"/>
        <v>26</v>
      </c>
      <c r="AW53" s="3"/>
      <c r="AX53" s="19" t="s">
        <v>75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40">
        <v>0</v>
      </c>
      <c r="BQ53" s="40">
        <v>0</v>
      </c>
      <c r="BR53" s="40">
        <v>0</v>
      </c>
      <c r="BS53" s="40">
        <v>0</v>
      </c>
      <c r="BT53" s="40">
        <v>0</v>
      </c>
      <c r="BU53" s="40">
        <v>0</v>
      </c>
      <c r="BV53" s="40">
        <v>0</v>
      </c>
      <c r="BW53" s="40">
        <v>0</v>
      </c>
      <c r="BX53" s="40">
        <v>1</v>
      </c>
      <c r="BY53" s="42">
        <v>0</v>
      </c>
      <c r="BZ53" s="42">
        <v>0</v>
      </c>
      <c r="CA53" s="42">
        <v>0</v>
      </c>
      <c r="CB53" s="42">
        <v>0</v>
      </c>
      <c r="CC53" s="42">
        <v>0</v>
      </c>
      <c r="CD53" s="42">
        <v>0</v>
      </c>
      <c r="CE53" s="42">
        <v>0</v>
      </c>
      <c r="CF53" s="42">
        <v>0</v>
      </c>
      <c r="CG53" s="42">
        <v>0</v>
      </c>
      <c r="CH53" s="33">
        <f t="shared" si="4"/>
        <v>26</v>
      </c>
      <c r="CI53" s="19" t="s">
        <v>75</v>
      </c>
      <c r="CJ53" s="34">
        <v>26</v>
      </c>
      <c r="CK53" s="22"/>
      <c r="CL53" s="36">
        <v>35</v>
      </c>
      <c r="CM53" s="20">
        <f t="shared" si="7"/>
        <v>250</v>
      </c>
      <c r="CR53" s="31">
        <v>51</v>
      </c>
      <c r="CS53" s="21"/>
      <c r="CT53"/>
      <c r="CU53" s="19" t="s">
        <v>75</v>
      </c>
      <c r="CV53" s="33">
        <f t="shared" si="5"/>
        <v>1</v>
      </c>
      <c r="CW53" s="33">
        <f t="shared" si="6"/>
        <v>0</v>
      </c>
    </row>
    <row r="54" spans="1:101" s="9" customFormat="1" x14ac:dyDescent="0.3">
      <c r="A54" s="24">
        <v>53</v>
      </c>
      <c r="B54" s="19">
        <f>G54-90</f>
        <v>179</v>
      </c>
      <c r="C54" s="42">
        <f t="shared" si="0"/>
        <v>18</v>
      </c>
      <c r="D54" s="24">
        <f>H54-100</f>
        <v>270</v>
      </c>
      <c r="E54" s="42">
        <v>53</v>
      </c>
      <c r="F54">
        <v>0.33711057750000001</v>
      </c>
      <c r="G54" s="33">
        <f t="shared" si="11"/>
        <v>269</v>
      </c>
      <c r="H54" s="33">
        <v>370</v>
      </c>
      <c r="J54" s="3"/>
      <c r="K54" s="3"/>
      <c r="L54" s="19" t="s">
        <v>76</v>
      </c>
      <c r="M54" s="18">
        <v>0</v>
      </c>
      <c r="N54" s="18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1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33">
        <f t="shared" si="3"/>
        <v>26</v>
      </c>
      <c r="AW54" s="3"/>
      <c r="AX54" s="19" t="s">
        <v>76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40">
        <v>0</v>
      </c>
      <c r="BQ54" s="40">
        <v>0</v>
      </c>
      <c r="BR54" s="40">
        <v>0</v>
      </c>
      <c r="BS54" s="40">
        <v>0</v>
      </c>
      <c r="BT54" s="40">
        <v>0</v>
      </c>
      <c r="BU54" s="40">
        <v>0</v>
      </c>
      <c r="BV54" s="40">
        <v>0</v>
      </c>
      <c r="BW54" s="40">
        <v>0</v>
      </c>
      <c r="BX54" s="40">
        <v>1</v>
      </c>
      <c r="BY54" s="42">
        <v>0</v>
      </c>
      <c r="BZ54" s="42">
        <v>0</v>
      </c>
      <c r="CA54" s="42">
        <v>0</v>
      </c>
      <c r="CB54" s="42">
        <v>0</v>
      </c>
      <c r="CC54" s="42">
        <v>0</v>
      </c>
      <c r="CD54" s="42">
        <v>0</v>
      </c>
      <c r="CE54" s="42">
        <v>0</v>
      </c>
      <c r="CF54" s="42">
        <v>0</v>
      </c>
      <c r="CG54" s="42">
        <v>0</v>
      </c>
      <c r="CH54" s="33">
        <f t="shared" si="4"/>
        <v>26</v>
      </c>
      <c r="CI54" s="19" t="s">
        <v>76</v>
      </c>
      <c r="CJ54" s="34">
        <v>26</v>
      </c>
      <c r="CK54" s="22"/>
      <c r="CL54" s="36">
        <v>35</v>
      </c>
      <c r="CM54" s="20">
        <f t="shared" si="7"/>
        <v>250</v>
      </c>
      <c r="CR54" s="31">
        <v>52</v>
      </c>
      <c r="CS54" s="21"/>
      <c r="CT54"/>
      <c r="CU54" s="19" t="s">
        <v>76</v>
      </c>
      <c r="CV54" s="33">
        <f t="shared" si="5"/>
        <v>1</v>
      </c>
      <c r="CW54" s="33">
        <f t="shared" si="6"/>
        <v>0</v>
      </c>
    </row>
    <row r="55" spans="1:101" s="9" customFormat="1" x14ac:dyDescent="0.3">
      <c r="A55" s="24">
        <v>54</v>
      </c>
      <c r="B55" s="19">
        <f t="shared" si="10"/>
        <v>179</v>
      </c>
      <c r="C55" s="42">
        <f t="shared" si="0"/>
        <v>18</v>
      </c>
      <c r="D55" s="24">
        <f t="shared" si="1"/>
        <v>270</v>
      </c>
      <c r="E55" s="42">
        <v>54</v>
      </c>
      <c r="F55">
        <v>9.8151434500000008</v>
      </c>
      <c r="G55" s="33">
        <f t="shared" si="11"/>
        <v>269</v>
      </c>
      <c r="H55" s="33">
        <v>370</v>
      </c>
      <c r="J55" s="3"/>
      <c r="K55" s="3"/>
      <c r="L55" s="19" t="s">
        <v>153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1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33">
        <f t="shared" si="3"/>
        <v>27</v>
      </c>
      <c r="AX55" s="19" t="s">
        <v>153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42">
        <v>0</v>
      </c>
      <c r="BU55" s="42">
        <v>0</v>
      </c>
      <c r="BV55" s="42">
        <v>0</v>
      </c>
      <c r="BW55" s="42">
        <v>0</v>
      </c>
      <c r="BX55" s="42">
        <v>0</v>
      </c>
      <c r="BY55" s="42">
        <v>1</v>
      </c>
      <c r="BZ55" s="42">
        <v>0</v>
      </c>
      <c r="CA55" s="42">
        <v>0</v>
      </c>
      <c r="CB55" s="42">
        <v>0</v>
      </c>
      <c r="CC55" s="42">
        <v>0</v>
      </c>
      <c r="CD55" s="42">
        <v>0</v>
      </c>
      <c r="CE55" s="42">
        <v>0</v>
      </c>
      <c r="CF55" s="42">
        <v>0</v>
      </c>
      <c r="CG55" s="42">
        <v>0</v>
      </c>
      <c r="CH55" s="33">
        <f t="shared" si="4"/>
        <v>27</v>
      </c>
      <c r="CJ55" s="31"/>
      <c r="CL55" s="31"/>
      <c r="CU55" s="19" t="s">
        <v>153</v>
      </c>
      <c r="CV55" s="33">
        <f t="shared" si="5"/>
        <v>1</v>
      </c>
      <c r="CW55" s="33">
        <f t="shared" si="6"/>
        <v>0</v>
      </c>
    </row>
    <row r="56" spans="1:101" s="9" customFormat="1" x14ac:dyDescent="0.3">
      <c r="A56" s="24">
        <v>55</v>
      </c>
      <c r="B56" s="19">
        <f t="shared" si="10"/>
        <v>189</v>
      </c>
      <c r="C56" s="42">
        <f t="shared" si="0"/>
        <v>19</v>
      </c>
      <c r="D56" s="24">
        <f t="shared" si="1"/>
        <v>280</v>
      </c>
      <c r="E56" s="42">
        <v>55</v>
      </c>
      <c r="F56">
        <v>10.72155998</v>
      </c>
      <c r="G56" s="33">
        <f t="shared" si="11"/>
        <v>279</v>
      </c>
      <c r="H56" s="33">
        <v>380</v>
      </c>
      <c r="J56" s="3"/>
      <c r="K56" s="3"/>
      <c r="L56" s="19" t="s">
        <v>154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1</v>
      </c>
      <c r="AN56" s="42">
        <v>0</v>
      </c>
      <c r="AO56" s="42">
        <v>0</v>
      </c>
      <c r="AP56" s="42">
        <v>0</v>
      </c>
      <c r="AQ56" s="42">
        <v>0</v>
      </c>
      <c r="AR56" s="42">
        <v>0</v>
      </c>
      <c r="AS56" s="42">
        <v>0</v>
      </c>
      <c r="AT56" s="42">
        <v>0</v>
      </c>
      <c r="AU56" s="42">
        <v>0</v>
      </c>
      <c r="AV56" s="33">
        <f t="shared" si="3"/>
        <v>27</v>
      </c>
      <c r="AX56" s="19" t="s">
        <v>154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E56" s="42">
        <v>0</v>
      </c>
      <c r="BF56" s="42">
        <v>0</v>
      </c>
      <c r="BG56" s="42">
        <v>0</v>
      </c>
      <c r="BH56" s="42">
        <v>0</v>
      </c>
      <c r="BI56" s="42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2">
        <v>0</v>
      </c>
      <c r="BQ56" s="42">
        <v>0</v>
      </c>
      <c r="BR56" s="42">
        <v>0</v>
      </c>
      <c r="BS56" s="42">
        <v>0</v>
      </c>
      <c r="BT56" s="42">
        <v>0</v>
      </c>
      <c r="BU56" s="42">
        <v>0</v>
      </c>
      <c r="BV56" s="42">
        <v>0</v>
      </c>
      <c r="BW56" s="42">
        <v>0</v>
      </c>
      <c r="BX56" s="42">
        <v>1</v>
      </c>
      <c r="BY56" s="42">
        <v>0</v>
      </c>
      <c r="BZ56" s="42">
        <v>0</v>
      </c>
      <c r="CA56" s="42">
        <v>0</v>
      </c>
      <c r="CB56" s="42">
        <v>0</v>
      </c>
      <c r="CC56" s="42">
        <v>0</v>
      </c>
      <c r="CD56" s="42">
        <v>0</v>
      </c>
      <c r="CE56" s="42">
        <v>0</v>
      </c>
      <c r="CF56" s="42">
        <v>0</v>
      </c>
      <c r="CG56" s="42">
        <v>0</v>
      </c>
      <c r="CH56" s="33">
        <f t="shared" si="4"/>
        <v>26</v>
      </c>
      <c r="CJ56" s="31"/>
      <c r="CL56" s="31"/>
      <c r="CU56" s="19" t="s">
        <v>154</v>
      </c>
      <c r="CV56" s="33">
        <f t="shared" si="5"/>
        <v>11</v>
      </c>
      <c r="CW56" s="33">
        <f t="shared" si="6"/>
        <v>1</v>
      </c>
    </row>
    <row r="57" spans="1:101" s="9" customFormat="1" x14ac:dyDescent="0.3">
      <c r="A57" s="24">
        <v>56</v>
      </c>
      <c r="B57" s="19">
        <f t="shared" si="10"/>
        <v>189</v>
      </c>
      <c r="C57" s="42">
        <f t="shared" si="0"/>
        <v>19</v>
      </c>
      <c r="D57" s="24">
        <f t="shared" si="1"/>
        <v>280</v>
      </c>
      <c r="E57" s="42">
        <v>56</v>
      </c>
      <c r="F57">
        <v>4.3036818620000004</v>
      </c>
      <c r="G57" s="33">
        <f t="shared" si="11"/>
        <v>279</v>
      </c>
      <c r="H57" s="33">
        <v>380</v>
      </c>
      <c r="J57" s="3"/>
      <c r="K57" s="3"/>
      <c r="L57" s="19" t="s">
        <v>155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1</v>
      </c>
      <c r="AO57" s="42">
        <v>0</v>
      </c>
      <c r="AP57" s="42">
        <v>0</v>
      </c>
      <c r="AQ57" s="42">
        <v>0</v>
      </c>
      <c r="AR57" s="42">
        <v>0</v>
      </c>
      <c r="AS57" s="42">
        <v>0</v>
      </c>
      <c r="AT57" s="42">
        <v>0</v>
      </c>
      <c r="AU57" s="42">
        <v>0</v>
      </c>
      <c r="AV57" s="33">
        <f t="shared" si="3"/>
        <v>28</v>
      </c>
      <c r="AX57" s="19" t="s">
        <v>155</v>
      </c>
      <c r="AY57" s="42">
        <v>0</v>
      </c>
      <c r="AZ57" s="42">
        <v>0</v>
      </c>
      <c r="BA57" s="42">
        <v>0</v>
      </c>
      <c r="BB57" s="42">
        <v>0</v>
      </c>
      <c r="BC57" s="42">
        <v>0</v>
      </c>
      <c r="BD57" s="42">
        <v>0</v>
      </c>
      <c r="BE57" s="42">
        <v>0</v>
      </c>
      <c r="BF57" s="42">
        <v>0</v>
      </c>
      <c r="BG57" s="42">
        <v>0</v>
      </c>
      <c r="BH57" s="42">
        <v>0</v>
      </c>
      <c r="BI57" s="42">
        <v>0</v>
      </c>
      <c r="BJ57" s="42">
        <v>0</v>
      </c>
      <c r="BK57" s="42">
        <v>0</v>
      </c>
      <c r="BL57" s="42">
        <v>0</v>
      </c>
      <c r="BM57" s="42">
        <v>0</v>
      </c>
      <c r="BN57" s="42">
        <v>0</v>
      </c>
      <c r="BO57" s="42">
        <v>0</v>
      </c>
      <c r="BP57" s="42">
        <v>0</v>
      </c>
      <c r="BQ57" s="42">
        <v>0</v>
      </c>
      <c r="BR57" s="42">
        <v>0</v>
      </c>
      <c r="BS57" s="42">
        <v>0</v>
      </c>
      <c r="BT57" s="42">
        <v>0</v>
      </c>
      <c r="BU57" s="42">
        <v>0</v>
      </c>
      <c r="BV57" s="42">
        <v>0</v>
      </c>
      <c r="BW57" s="42">
        <v>0</v>
      </c>
      <c r="BX57" s="42">
        <v>0</v>
      </c>
      <c r="BY57" s="42">
        <v>1</v>
      </c>
      <c r="BZ57" s="42">
        <v>0</v>
      </c>
      <c r="CA57" s="42">
        <v>0</v>
      </c>
      <c r="CB57" s="42">
        <v>0</v>
      </c>
      <c r="CC57" s="42">
        <v>0</v>
      </c>
      <c r="CD57" s="42">
        <v>0</v>
      </c>
      <c r="CE57" s="42">
        <v>0</v>
      </c>
      <c r="CF57" s="42">
        <v>0</v>
      </c>
      <c r="CG57" s="42">
        <v>0</v>
      </c>
      <c r="CH57" s="33">
        <f t="shared" si="4"/>
        <v>27</v>
      </c>
      <c r="CJ57" s="31"/>
      <c r="CL57" s="31"/>
      <c r="CU57" s="19" t="s">
        <v>155</v>
      </c>
      <c r="CV57" s="33">
        <f t="shared" si="5"/>
        <v>11</v>
      </c>
      <c r="CW57" s="33">
        <f t="shared" si="6"/>
        <v>1</v>
      </c>
    </row>
    <row r="58" spans="1:101" s="9" customFormat="1" x14ac:dyDescent="0.3">
      <c r="A58" s="24">
        <v>57</v>
      </c>
      <c r="B58" s="19">
        <f t="shared" si="10"/>
        <v>199</v>
      </c>
      <c r="C58" s="42">
        <f t="shared" si="0"/>
        <v>20</v>
      </c>
      <c r="D58" s="24">
        <f t="shared" si="1"/>
        <v>290</v>
      </c>
      <c r="E58" s="42">
        <v>57</v>
      </c>
      <c r="F58">
        <v>2.9581587250000001</v>
      </c>
      <c r="G58" s="33">
        <f t="shared" si="11"/>
        <v>289</v>
      </c>
      <c r="H58" s="33">
        <v>390</v>
      </c>
      <c r="J58" s="3"/>
      <c r="K58" s="3"/>
      <c r="L58" s="19" t="s">
        <v>156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1</v>
      </c>
      <c r="AO58" s="42">
        <v>0</v>
      </c>
      <c r="AP58" s="42">
        <v>0</v>
      </c>
      <c r="AQ58" s="42">
        <v>0</v>
      </c>
      <c r="AR58" s="42">
        <v>0</v>
      </c>
      <c r="AS58" s="42">
        <v>0</v>
      </c>
      <c r="AT58" s="42">
        <v>0</v>
      </c>
      <c r="AU58" s="42">
        <v>0</v>
      </c>
      <c r="AV58" s="33">
        <f t="shared" si="3"/>
        <v>28</v>
      </c>
      <c r="AX58" s="19" t="s">
        <v>156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E58" s="42">
        <v>0</v>
      </c>
      <c r="BF58" s="42">
        <v>0</v>
      </c>
      <c r="BG58" s="42">
        <v>0</v>
      </c>
      <c r="BH58" s="42">
        <v>0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0</v>
      </c>
      <c r="BQ58" s="42">
        <v>0</v>
      </c>
      <c r="BR58" s="42">
        <v>0</v>
      </c>
      <c r="BS58" s="42">
        <v>0</v>
      </c>
      <c r="BT58" s="42">
        <v>0</v>
      </c>
      <c r="BU58" s="42">
        <v>0</v>
      </c>
      <c r="BV58" s="42">
        <v>0</v>
      </c>
      <c r="BW58" s="42">
        <v>0</v>
      </c>
      <c r="BX58" s="42">
        <v>0</v>
      </c>
      <c r="BY58" s="42">
        <v>0</v>
      </c>
      <c r="BZ58" s="42">
        <v>1</v>
      </c>
      <c r="CA58" s="42">
        <v>0</v>
      </c>
      <c r="CB58" s="42">
        <v>0</v>
      </c>
      <c r="CC58" s="42">
        <v>0</v>
      </c>
      <c r="CD58" s="42">
        <v>0</v>
      </c>
      <c r="CE58" s="42">
        <v>0</v>
      </c>
      <c r="CF58" s="42">
        <v>0</v>
      </c>
      <c r="CG58" s="42">
        <v>0</v>
      </c>
      <c r="CH58" s="33">
        <f t="shared" si="4"/>
        <v>28</v>
      </c>
      <c r="CJ58" s="31"/>
      <c r="CL58" s="31"/>
      <c r="CU58" s="19" t="s">
        <v>156</v>
      </c>
      <c r="CV58" s="33">
        <f t="shared" si="5"/>
        <v>1</v>
      </c>
      <c r="CW58" s="33">
        <f t="shared" si="6"/>
        <v>0</v>
      </c>
    </row>
    <row r="59" spans="1:101" s="9" customFormat="1" x14ac:dyDescent="0.3">
      <c r="A59" s="24">
        <v>58</v>
      </c>
      <c r="B59" s="19">
        <f t="shared" si="10"/>
        <v>199</v>
      </c>
      <c r="C59" s="42">
        <f t="shared" si="0"/>
        <v>20</v>
      </c>
      <c r="D59" s="24">
        <f t="shared" si="1"/>
        <v>290</v>
      </c>
      <c r="E59" s="42">
        <v>58</v>
      </c>
      <c r="F59">
        <v>6.6472932189999998</v>
      </c>
      <c r="G59" s="33">
        <f t="shared" si="11"/>
        <v>289</v>
      </c>
      <c r="H59" s="33">
        <v>390</v>
      </c>
      <c r="J59" s="3"/>
      <c r="K59" s="3"/>
      <c r="L59" s="19" t="s">
        <v>157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1</v>
      </c>
      <c r="AP59" s="42">
        <v>0</v>
      </c>
      <c r="AQ59" s="42">
        <v>0</v>
      </c>
      <c r="AR59" s="42">
        <v>0</v>
      </c>
      <c r="AS59" s="42">
        <v>0</v>
      </c>
      <c r="AT59" s="42">
        <v>0</v>
      </c>
      <c r="AU59" s="42">
        <v>0</v>
      </c>
      <c r="AV59" s="33">
        <f t="shared" si="3"/>
        <v>29</v>
      </c>
      <c r="AW59" s="22"/>
      <c r="AX59" s="19" t="s">
        <v>157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E59" s="42">
        <v>0</v>
      </c>
      <c r="BF59" s="42">
        <v>0</v>
      </c>
      <c r="BG59" s="42">
        <v>0</v>
      </c>
      <c r="BH59" s="42">
        <v>0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42">
        <v>0</v>
      </c>
      <c r="BS59" s="42">
        <v>0</v>
      </c>
      <c r="BT59" s="42">
        <v>0</v>
      </c>
      <c r="BU59" s="42">
        <v>0</v>
      </c>
      <c r="BV59" s="42">
        <v>0</v>
      </c>
      <c r="BW59" s="42">
        <v>0</v>
      </c>
      <c r="BX59" s="42">
        <v>0</v>
      </c>
      <c r="BY59" s="42">
        <v>0</v>
      </c>
      <c r="BZ59" s="42">
        <v>0</v>
      </c>
      <c r="CA59" s="42">
        <v>1</v>
      </c>
      <c r="CB59" s="42">
        <v>0</v>
      </c>
      <c r="CC59" s="42">
        <v>0</v>
      </c>
      <c r="CD59" s="42">
        <v>0</v>
      </c>
      <c r="CE59" s="42">
        <v>0</v>
      </c>
      <c r="CF59" s="42">
        <v>0</v>
      </c>
      <c r="CG59" s="42">
        <v>0</v>
      </c>
      <c r="CH59" s="33">
        <f t="shared" si="4"/>
        <v>29</v>
      </c>
      <c r="CI59" s="22"/>
      <c r="CJ59" s="34"/>
      <c r="CK59" s="22"/>
      <c r="CL59" s="34"/>
      <c r="CM59" s="22"/>
      <c r="CN59" s="22"/>
      <c r="CO59" s="22"/>
      <c r="CU59" s="19" t="s">
        <v>157</v>
      </c>
      <c r="CV59" s="33">
        <f t="shared" si="5"/>
        <v>1</v>
      </c>
      <c r="CW59" s="33">
        <f t="shared" si="6"/>
        <v>0</v>
      </c>
    </row>
    <row r="60" spans="1:101" s="9" customFormat="1" x14ac:dyDescent="0.3">
      <c r="A60" s="24">
        <v>59</v>
      </c>
      <c r="B60" s="19">
        <f t="shared" si="10"/>
        <v>209</v>
      </c>
      <c r="C60" s="42">
        <f t="shared" si="0"/>
        <v>21</v>
      </c>
      <c r="D60" s="24">
        <f t="shared" si="1"/>
        <v>300</v>
      </c>
      <c r="E60" s="42">
        <v>59</v>
      </c>
      <c r="F60">
        <v>2.2478172930000002</v>
      </c>
      <c r="G60" s="33">
        <f t="shared" si="11"/>
        <v>299</v>
      </c>
      <c r="H60" s="33">
        <v>400</v>
      </c>
      <c r="J60" s="3"/>
      <c r="K60" s="3"/>
      <c r="L60" s="19" t="s">
        <v>158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1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33">
        <f t="shared" si="3"/>
        <v>29</v>
      </c>
      <c r="AX60" s="19" t="s">
        <v>158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1</v>
      </c>
      <c r="CB60" s="42">
        <v>0</v>
      </c>
      <c r="CC60" s="42">
        <v>0</v>
      </c>
      <c r="CD60" s="42">
        <v>0</v>
      </c>
      <c r="CE60" s="42">
        <v>0</v>
      </c>
      <c r="CF60" s="42">
        <v>0</v>
      </c>
      <c r="CG60" s="42">
        <v>0</v>
      </c>
      <c r="CH60" s="33">
        <f t="shared" si="4"/>
        <v>29</v>
      </c>
      <c r="CJ60" s="31"/>
      <c r="CK60" s="21"/>
      <c r="CL60" s="40"/>
      <c r="CU60" s="19" t="s">
        <v>158</v>
      </c>
      <c r="CV60" s="33">
        <f t="shared" si="5"/>
        <v>1</v>
      </c>
      <c r="CW60" s="33">
        <f t="shared" si="6"/>
        <v>0</v>
      </c>
    </row>
    <row r="61" spans="1:101" s="9" customFormat="1" x14ac:dyDescent="0.3">
      <c r="A61" s="24">
        <v>60</v>
      </c>
      <c r="B61" s="19">
        <f t="shared" si="10"/>
        <v>209</v>
      </c>
      <c r="C61" s="42">
        <f t="shared" si="0"/>
        <v>21</v>
      </c>
      <c r="D61" s="24">
        <f t="shared" si="1"/>
        <v>300</v>
      </c>
      <c r="E61" s="42">
        <v>60</v>
      </c>
      <c r="F61">
        <v>2.3919314539999998</v>
      </c>
      <c r="G61" s="33">
        <f t="shared" si="11"/>
        <v>299</v>
      </c>
      <c r="H61" s="33">
        <v>400</v>
      </c>
      <c r="J61" s="3"/>
      <c r="K61" s="3"/>
      <c r="L61" s="19" t="s">
        <v>159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1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33">
        <f t="shared" si="3"/>
        <v>30</v>
      </c>
      <c r="AX61" s="19" t="s">
        <v>159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v>0</v>
      </c>
      <c r="BT61" s="42">
        <v>0</v>
      </c>
      <c r="BU61" s="42">
        <v>0</v>
      </c>
      <c r="BV61" s="42">
        <v>0</v>
      </c>
      <c r="BW61" s="42">
        <v>0</v>
      </c>
      <c r="BX61" s="42">
        <v>0</v>
      </c>
      <c r="BY61" s="42">
        <v>0</v>
      </c>
      <c r="BZ61" s="42">
        <v>0</v>
      </c>
      <c r="CA61" s="42">
        <v>0</v>
      </c>
      <c r="CB61" s="42">
        <v>1</v>
      </c>
      <c r="CC61" s="42">
        <v>0</v>
      </c>
      <c r="CD61" s="42">
        <v>0</v>
      </c>
      <c r="CE61" s="42">
        <v>0</v>
      </c>
      <c r="CF61" s="42">
        <v>0</v>
      </c>
      <c r="CG61" s="42">
        <v>0</v>
      </c>
      <c r="CH61" s="33">
        <f t="shared" si="4"/>
        <v>30</v>
      </c>
      <c r="CJ61" s="31"/>
      <c r="CK61" s="21"/>
      <c r="CL61" s="40"/>
      <c r="CU61" s="19" t="s">
        <v>159</v>
      </c>
      <c r="CV61" s="33">
        <f t="shared" si="5"/>
        <v>1</v>
      </c>
      <c r="CW61" s="33">
        <f t="shared" si="6"/>
        <v>0</v>
      </c>
    </row>
    <row r="62" spans="1:101" s="9" customFormat="1" x14ac:dyDescent="0.3">
      <c r="A62" s="24">
        <v>61</v>
      </c>
      <c r="B62" s="19">
        <f t="shared" si="10"/>
        <v>219</v>
      </c>
      <c r="C62" s="42">
        <f t="shared" si="0"/>
        <v>22</v>
      </c>
      <c r="D62" s="24">
        <f t="shared" si="1"/>
        <v>310</v>
      </c>
      <c r="E62" s="42">
        <v>61</v>
      </c>
      <c r="F62">
        <v>3.987206923</v>
      </c>
      <c r="G62" s="33">
        <f t="shared" si="11"/>
        <v>309</v>
      </c>
      <c r="H62" s="33">
        <v>410</v>
      </c>
      <c r="J62" s="3"/>
      <c r="K62" s="3"/>
      <c r="L62" s="19" t="s">
        <v>160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1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33">
        <f t="shared" si="3"/>
        <v>30</v>
      </c>
      <c r="AX62" s="19" t="s">
        <v>160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v>0</v>
      </c>
      <c r="BT62" s="42">
        <v>0</v>
      </c>
      <c r="BU62" s="42">
        <v>0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1</v>
      </c>
      <c r="CC62" s="42">
        <v>0</v>
      </c>
      <c r="CD62" s="42">
        <v>0</v>
      </c>
      <c r="CE62" s="42">
        <v>0</v>
      </c>
      <c r="CF62" s="42">
        <v>0</v>
      </c>
      <c r="CG62" s="42">
        <v>0</v>
      </c>
      <c r="CH62" s="33">
        <f t="shared" si="4"/>
        <v>30</v>
      </c>
      <c r="CJ62" s="31"/>
      <c r="CK62" s="21"/>
      <c r="CL62" s="40"/>
      <c r="CU62" s="19" t="s">
        <v>160</v>
      </c>
      <c r="CV62" s="33">
        <f t="shared" si="5"/>
        <v>1</v>
      </c>
      <c r="CW62" s="33">
        <f t="shared" si="6"/>
        <v>0</v>
      </c>
    </row>
    <row r="63" spans="1:101" s="9" customFormat="1" x14ac:dyDescent="0.3">
      <c r="A63" s="24">
        <v>62</v>
      </c>
      <c r="B63" s="19">
        <f t="shared" si="10"/>
        <v>219</v>
      </c>
      <c r="C63" s="42">
        <f t="shared" si="0"/>
        <v>22</v>
      </c>
      <c r="D63" s="24">
        <f t="shared" si="1"/>
        <v>310</v>
      </c>
      <c r="E63" s="42">
        <v>62</v>
      </c>
      <c r="F63">
        <v>4.7539401159999999</v>
      </c>
      <c r="G63" s="33">
        <f t="shared" si="11"/>
        <v>309</v>
      </c>
      <c r="H63" s="33">
        <v>410</v>
      </c>
      <c r="J63" s="3"/>
      <c r="K63" s="3"/>
      <c r="L63" s="19" t="s">
        <v>161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1</v>
      </c>
      <c r="AR63" s="42">
        <v>0</v>
      </c>
      <c r="AS63" s="42">
        <v>0</v>
      </c>
      <c r="AT63" s="42">
        <v>0</v>
      </c>
      <c r="AU63" s="42">
        <v>0</v>
      </c>
      <c r="AV63" s="33">
        <f t="shared" si="3"/>
        <v>31</v>
      </c>
      <c r="AX63" s="19" t="s">
        <v>161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v>0</v>
      </c>
      <c r="BT63" s="42">
        <v>0</v>
      </c>
      <c r="BU63" s="42">
        <v>0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1</v>
      </c>
      <c r="CD63" s="42">
        <v>0</v>
      </c>
      <c r="CE63" s="42">
        <v>0</v>
      </c>
      <c r="CF63" s="42">
        <v>0</v>
      </c>
      <c r="CG63" s="42">
        <v>0</v>
      </c>
      <c r="CH63" s="33">
        <f t="shared" si="4"/>
        <v>31</v>
      </c>
      <c r="CJ63" s="31"/>
      <c r="CK63" s="22"/>
      <c r="CL63" s="34"/>
      <c r="CU63" s="19" t="s">
        <v>161</v>
      </c>
      <c r="CV63" s="33">
        <f t="shared" si="5"/>
        <v>1</v>
      </c>
      <c r="CW63" s="33">
        <f t="shared" si="6"/>
        <v>0</v>
      </c>
    </row>
    <row r="64" spans="1:101" s="9" customFormat="1" x14ac:dyDescent="0.3">
      <c r="A64" s="24">
        <v>63</v>
      </c>
      <c r="B64" s="19">
        <f t="shared" si="10"/>
        <v>229</v>
      </c>
      <c r="C64" s="42">
        <f t="shared" si="0"/>
        <v>23</v>
      </c>
      <c r="D64" s="24">
        <f t="shared" si="1"/>
        <v>320</v>
      </c>
      <c r="E64" s="42">
        <v>63</v>
      </c>
      <c r="F64">
        <v>4.2989556990000004</v>
      </c>
      <c r="G64" s="33">
        <f t="shared" si="11"/>
        <v>319</v>
      </c>
      <c r="H64" s="33">
        <v>420</v>
      </c>
      <c r="J64" s="3"/>
      <c r="K64" s="3"/>
      <c r="L64" s="19" t="s">
        <v>162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2">
        <v>0</v>
      </c>
      <c r="AQ64" s="42">
        <v>1</v>
      </c>
      <c r="AR64" s="42">
        <v>0</v>
      </c>
      <c r="AS64" s="42">
        <v>0</v>
      </c>
      <c r="AT64" s="42">
        <v>0</v>
      </c>
      <c r="AU64" s="42">
        <v>0</v>
      </c>
      <c r="AV64" s="33">
        <f t="shared" si="3"/>
        <v>31</v>
      </c>
      <c r="AX64" s="19" t="s">
        <v>162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E64" s="42">
        <v>0</v>
      </c>
      <c r="BF64" s="42">
        <v>0</v>
      </c>
      <c r="BG64" s="42">
        <v>0</v>
      </c>
      <c r="BH64" s="42">
        <v>0</v>
      </c>
      <c r="BI64" s="42">
        <v>0</v>
      </c>
      <c r="BJ64" s="42">
        <v>0</v>
      </c>
      <c r="BK64" s="42">
        <v>0</v>
      </c>
      <c r="BL64" s="42">
        <v>0</v>
      </c>
      <c r="BM64" s="42">
        <v>0</v>
      </c>
      <c r="BN64" s="42">
        <v>0</v>
      </c>
      <c r="BO64" s="42">
        <v>0</v>
      </c>
      <c r="BP64" s="42">
        <v>0</v>
      </c>
      <c r="BQ64" s="42">
        <v>0</v>
      </c>
      <c r="BR64" s="42">
        <v>0</v>
      </c>
      <c r="BS64" s="42">
        <v>0</v>
      </c>
      <c r="BT64" s="42">
        <v>0</v>
      </c>
      <c r="BU64" s="42">
        <v>0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1</v>
      </c>
      <c r="CD64" s="42">
        <v>0</v>
      </c>
      <c r="CE64" s="42">
        <v>0</v>
      </c>
      <c r="CF64" s="42">
        <v>0</v>
      </c>
      <c r="CG64" s="42">
        <v>0</v>
      </c>
      <c r="CH64" s="33">
        <f t="shared" si="4"/>
        <v>31</v>
      </c>
      <c r="CJ64" s="31"/>
      <c r="CK64" s="26"/>
      <c r="CL64" s="26"/>
      <c r="CU64" s="19" t="s">
        <v>162</v>
      </c>
      <c r="CV64" s="33">
        <f t="shared" si="5"/>
        <v>1</v>
      </c>
      <c r="CW64" s="33">
        <f t="shared" si="6"/>
        <v>0</v>
      </c>
    </row>
    <row r="65" spans="1:101" s="9" customFormat="1" x14ac:dyDescent="0.3">
      <c r="A65" s="24">
        <v>64</v>
      </c>
      <c r="B65" s="19">
        <f t="shared" si="10"/>
        <v>229</v>
      </c>
      <c r="C65" s="42">
        <f t="shared" si="0"/>
        <v>23</v>
      </c>
      <c r="D65" s="24">
        <f t="shared" si="1"/>
        <v>320</v>
      </c>
      <c r="E65" s="42">
        <v>64</v>
      </c>
      <c r="F65">
        <v>1.95534425</v>
      </c>
      <c r="G65" s="33">
        <f t="shared" si="11"/>
        <v>319</v>
      </c>
      <c r="H65" s="33">
        <v>420</v>
      </c>
      <c r="J65" s="3"/>
      <c r="K65" s="3"/>
      <c r="L65" s="19" t="s">
        <v>163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1</v>
      </c>
      <c r="AS65" s="42">
        <v>0</v>
      </c>
      <c r="AT65" s="42">
        <v>0</v>
      </c>
      <c r="AU65" s="42">
        <v>0</v>
      </c>
      <c r="AV65" s="33">
        <f t="shared" si="3"/>
        <v>32</v>
      </c>
      <c r="AX65" s="19" t="s">
        <v>163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  <c r="CD65" s="42">
        <v>1</v>
      </c>
      <c r="CE65" s="42">
        <v>0</v>
      </c>
      <c r="CF65" s="42">
        <v>0</v>
      </c>
      <c r="CG65" s="42">
        <v>0</v>
      </c>
      <c r="CH65" s="33">
        <f t="shared" si="4"/>
        <v>32</v>
      </c>
      <c r="CJ65" s="31"/>
      <c r="CK65" s="22"/>
      <c r="CL65" s="34"/>
      <c r="CU65" s="19" t="s">
        <v>163</v>
      </c>
      <c r="CV65" s="33">
        <f t="shared" si="5"/>
        <v>1</v>
      </c>
      <c r="CW65" s="33">
        <f t="shared" si="6"/>
        <v>0</v>
      </c>
    </row>
    <row r="66" spans="1:101" s="9" customFormat="1" x14ac:dyDescent="0.3">
      <c r="A66" s="24">
        <v>65</v>
      </c>
      <c r="B66" s="19">
        <f t="shared" si="10"/>
        <v>239</v>
      </c>
      <c r="C66" s="42">
        <f t="shared" si="0"/>
        <v>24</v>
      </c>
      <c r="D66" s="24">
        <f t="shared" si="1"/>
        <v>330</v>
      </c>
      <c r="E66" s="42">
        <v>65</v>
      </c>
      <c r="F66">
        <v>4.3329778230000002</v>
      </c>
      <c r="G66" s="33">
        <f t="shared" si="11"/>
        <v>329</v>
      </c>
      <c r="H66" s="33">
        <v>430</v>
      </c>
      <c r="J66" s="3"/>
      <c r="K66" s="3"/>
      <c r="L66" s="19" t="s">
        <v>164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1</v>
      </c>
      <c r="AS66" s="42">
        <v>0</v>
      </c>
      <c r="AT66" s="42">
        <v>0</v>
      </c>
      <c r="AU66" s="42">
        <v>0</v>
      </c>
      <c r="AV66" s="33">
        <f t="shared" si="3"/>
        <v>32</v>
      </c>
      <c r="AX66" s="19" t="s">
        <v>164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0</v>
      </c>
      <c r="CD66" s="42">
        <v>1</v>
      </c>
      <c r="CE66" s="42">
        <v>0</v>
      </c>
      <c r="CF66" s="42">
        <v>0</v>
      </c>
      <c r="CG66" s="42">
        <v>0</v>
      </c>
      <c r="CH66" s="33">
        <f t="shared" si="4"/>
        <v>32</v>
      </c>
      <c r="CJ66" s="31"/>
      <c r="CK66" s="22"/>
      <c r="CL66" s="34"/>
      <c r="CU66" s="19" t="s">
        <v>164</v>
      </c>
      <c r="CV66" s="33">
        <f t="shared" si="5"/>
        <v>1</v>
      </c>
      <c r="CW66" s="33">
        <f t="shared" si="6"/>
        <v>0</v>
      </c>
    </row>
    <row r="67" spans="1:101" s="9" customFormat="1" x14ac:dyDescent="0.3">
      <c r="A67" s="24">
        <v>66</v>
      </c>
      <c r="B67" s="19">
        <f t="shared" si="10"/>
        <v>239</v>
      </c>
      <c r="C67" s="42">
        <f t="shared" ref="C67:C69" si="12">IF(B67/10-ROUND(B67/10,0)&gt;0,ROUND(B67/10,0)+1,ROUND(B67/10,0))</f>
        <v>24</v>
      </c>
      <c r="D67" s="24">
        <f t="shared" ref="D67:D69" si="13">H67-100</f>
        <v>330</v>
      </c>
      <c r="E67" s="42">
        <v>66</v>
      </c>
      <c r="F67">
        <v>4.3349388290000004</v>
      </c>
      <c r="G67" s="33">
        <f t="shared" si="11"/>
        <v>329</v>
      </c>
      <c r="H67" s="33">
        <v>430</v>
      </c>
      <c r="J67" s="3"/>
      <c r="K67" s="3"/>
      <c r="L67" s="19" t="s">
        <v>165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1</v>
      </c>
      <c r="AT67" s="42">
        <v>0</v>
      </c>
      <c r="AU67" s="42">
        <v>0</v>
      </c>
      <c r="AV67" s="33">
        <f t="shared" si="3"/>
        <v>33</v>
      </c>
      <c r="AX67" s="19" t="s">
        <v>165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  <c r="CD67" s="42">
        <v>0</v>
      </c>
      <c r="CE67" s="42">
        <v>1</v>
      </c>
      <c r="CF67" s="42">
        <v>0</v>
      </c>
      <c r="CG67" s="42">
        <v>0</v>
      </c>
      <c r="CH67" s="33">
        <f t="shared" si="4"/>
        <v>33</v>
      </c>
      <c r="CJ67" s="31"/>
      <c r="CK67" s="22"/>
      <c r="CL67" s="34"/>
      <c r="CU67" s="19" t="s">
        <v>165</v>
      </c>
      <c r="CV67" s="33">
        <f t="shared" si="5"/>
        <v>1</v>
      </c>
      <c r="CW67" s="33">
        <f t="shared" si="6"/>
        <v>0</v>
      </c>
    </row>
    <row r="68" spans="1:101" s="9" customFormat="1" x14ac:dyDescent="0.3">
      <c r="A68" s="24">
        <v>67</v>
      </c>
      <c r="B68" s="19">
        <f t="shared" si="10"/>
        <v>249</v>
      </c>
      <c r="C68" s="42">
        <f t="shared" si="12"/>
        <v>25</v>
      </c>
      <c r="D68" s="24">
        <f t="shared" si="13"/>
        <v>340</v>
      </c>
      <c r="E68" s="42">
        <v>67</v>
      </c>
      <c r="F68">
        <v>3.4366124469999999</v>
      </c>
      <c r="G68" s="33">
        <f t="shared" si="11"/>
        <v>339</v>
      </c>
      <c r="H68" s="33">
        <v>440</v>
      </c>
      <c r="J68" s="3"/>
      <c r="K68" s="3"/>
      <c r="L68" s="19" t="s">
        <v>166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1</v>
      </c>
      <c r="AT68" s="42">
        <v>0</v>
      </c>
      <c r="AU68" s="42">
        <v>0</v>
      </c>
      <c r="AV68" s="33">
        <f t="shared" ref="AV68:AV70" si="14">IF(M68=1,1,IF(N68=1,2,IF(O68=1,3,IF(P68=1,4,IF(Q68=1,5,IF(R68=1,6,IF(S68=1,7,IF(T68=1,8,IF(U68=1,9,IF(V68=1,10,IF(W68=1,11,IF(X68=1,12,IF(Y68=1,13,IF(Z68=1,14,IF(AA68=1,15,IF(AB68=1,16,IF(AC68=1,17,IF(AD68=1,18,IF(AE68=1,19,IF(AF68=1,20,IF(AG68=1,21,IF(AH68=1,22,IF(AI68=1,23,IF(AJ68=1,24,IF(AK68=1,25,IF(AL68=1,26,IF(AM68=1,27,IF(AN68=1,28,IF(AO68=1,29,IF(AP68=1,30,IF(AQ68=1,31,IF(AR68=1,32,IF(AS68=1,33,IF(AT68=1,34,IF(AU68=1,35,0)))))))))))))))))))))))))))))))))))</f>
        <v>33</v>
      </c>
      <c r="AX68" s="19" t="s">
        <v>166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v>0</v>
      </c>
      <c r="BT68" s="42">
        <v>0</v>
      </c>
      <c r="BU68" s="42">
        <v>0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0</v>
      </c>
      <c r="CD68" s="42">
        <v>0</v>
      </c>
      <c r="CE68" s="42">
        <v>1</v>
      </c>
      <c r="CF68" s="42">
        <v>0</v>
      </c>
      <c r="CG68" s="42">
        <v>0</v>
      </c>
      <c r="CH68" s="33">
        <f t="shared" ref="CH68:CH70" si="15">IF(AY68=1,1,IF(AZ68=1,2,IF(BA68=1,3,IF(BB68=1,4,IF(BC68=1,5,IF(BD68=1,6,IF(BE68=1,7,IF(BF68=1,8,IF(BG68=1,9,IF(BH68=1,10,IF(BI68=1,11,IF(BJ68=1,12,IF(BK68=1,13,IF(BL68=1,14,IF(BM68=1,15,IF(BN68=1,16,IF(BO68=1,17,IF(BP68=1,18,IF(BQ68=1,19,IF(BR68=1,20,IF(BS68=1,21,IF(BT68=1,22,IF(BU68=1,23,IF(BV68=1,24,IF(BW68=1,25,IF(BX68=1,26,IF(BY68=1,27,IF(BZ68=1,28,IF(CA68=1,29,IF(CB68=1,30,IF(CC68=1,31,IF(CD68=1,32,IF(CE68=1,33,IF(CF68=1,34,IF(CG68=1,35,0)))))))))))))))))))))))))))))))))))</f>
        <v>33</v>
      </c>
      <c r="CJ68" s="31"/>
      <c r="CK68" s="22"/>
      <c r="CL68" s="34"/>
      <c r="CU68" s="19" t="s">
        <v>166</v>
      </c>
      <c r="CV68" s="33">
        <f t="shared" ref="CV68:CV70" si="16">(AV68-CH68)*10+1</f>
        <v>1</v>
      </c>
      <c r="CW68" s="33">
        <f t="shared" ref="CW68:CW70" si="17">AV68-CH68</f>
        <v>0</v>
      </c>
    </row>
    <row r="69" spans="1:101" s="9" customFormat="1" x14ac:dyDescent="0.3">
      <c r="A69" s="24">
        <v>68</v>
      </c>
      <c r="B69" s="19">
        <f t="shared" si="10"/>
        <v>249</v>
      </c>
      <c r="C69" s="42">
        <f t="shared" si="12"/>
        <v>25</v>
      </c>
      <c r="D69" s="24">
        <f t="shared" si="13"/>
        <v>340</v>
      </c>
      <c r="E69" s="42">
        <v>68</v>
      </c>
      <c r="F69">
        <v>3.4547814959999998</v>
      </c>
      <c r="G69" s="33">
        <f t="shared" si="11"/>
        <v>339</v>
      </c>
      <c r="H69" s="33">
        <v>440</v>
      </c>
      <c r="J69" s="3"/>
      <c r="K69" s="3"/>
      <c r="L69" s="19" t="s">
        <v>167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1</v>
      </c>
      <c r="AU69" s="42">
        <v>0</v>
      </c>
      <c r="AV69" s="33">
        <f t="shared" si="14"/>
        <v>34</v>
      </c>
      <c r="AX69" s="19" t="s">
        <v>167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v>0</v>
      </c>
      <c r="BT69" s="42">
        <v>0</v>
      </c>
      <c r="BU69" s="42">
        <v>0</v>
      </c>
      <c r="BV69" s="42">
        <v>0</v>
      </c>
      <c r="BW69" s="42">
        <v>0</v>
      </c>
      <c r="BX69" s="42">
        <v>0</v>
      </c>
      <c r="BY69" s="42">
        <v>0</v>
      </c>
      <c r="BZ69" s="42">
        <v>0</v>
      </c>
      <c r="CA69" s="42">
        <v>0</v>
      </c>
      <c r="CB69" s="42">
        <v>0</v>
      </c>
      <c r="CC69" s="42">
        <v>0</v>
      </c>
      <c r="CD69" s="42">
        <v>0</v>
      </c>
      <c r="CE69" s="42">
        <v>0</v>
      </c>
      <c r="CF69" s="42">
        <v>1</v>
      </c>
      <c r="CG69" s="42">
        <v>0</v>
      </c>
      <c r="CH69" s="33">
        <f t="shared" si="15"/>
        <v>34</v>
      </c>
      <c r="CJ69" s="31"/>
      <c r="CK69" s="22"/>
      <c r="CL69" s="34"/>
      <c r="CU69" s="19" t="s">
        <v>167</v>
      </c>
      <c r="CV69" s="33">
        <f t="shared" si="16"/>
        <v>1</v>
      </c>
      <c r="CW69" s="33">
        <f t="shared" si="17"/>
        <v>0</v>
      </c>
    </row>
    <row r="70" spans="1:101" s="9" customFormat="1" x14ac:dyDescent="0.3">
      <c r="A70" s="25"/>
      <c r="B70" s="25"/>
      <c r="C70" s="25"/>
      <c r="D70" s="5"/>
      <c r="E70"/>
      <c r="F70"/>
      <c r="G70" s="33"/>
      <c r="H70"/>
      <c r="J70" s="3"/>
      <c r="K70" s="3"/>
      <c r="L70" s="19" t="s">
        <v>168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1</v>
      </c>
      <c r="AU70" s="42">
        <v>0</v>
      </c>
      <c r="AV70" s="33">
        <f t="shared" si="14"/>
        <v>34</v>
      </c>
      <c r="AX70" s="19" t="s">
        <v>168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v>0</v>
      </c>
      <c r="BT70" s="42">
        <v>0</v>
      </c>
      <c r="BU70" s="42">
        <v>0</v>
      </c>
      <c r="BV70" s="42">
        <v>0</v>
      </c>
      <c r="BW70" s="42">
        <v>0</v>
      </c>
      <c r="BX70" s="42">
        <v>0</v>
      </c>
      <c r="BY70" s="42">
        <v>0</v>
      </c>
      <c r="BZ70" s="42">
        <v>0</v>
      </c>
      <c r="CA70" s="42">
        <v>0</v>
      </c>
      <c r="CB70" s="42">
        <v>0</v>
      </c>
      <c r="CC70" s="42">
        <v>0</v>
      </c>
      <c r="CD70" s="42">
        <v>0</v>
      </c>
      <c r="CE70" s="42">
        <v>0</v>
      </c>
      <c r="CF70" s="42">
        <v>1</v>
      </c>
      <c r="CG70" s="42">
        <v>0</v>
      </c>
      <c r="CH70" s="33">
        <f t="shared" si="15"/>
        <v>34</v>
      </c>
      <c r="CJ70" s="31"/>
      <c r="CK70" s="22"/>
      <c r="CL70" s="34"/>
      <c r="CU70" s="19" t="s">
        <v>168</v>
      </c>
      <c r="CV70" s="33">
        <f t="shared" si="16"/>
        <v>1</v>
      </c>
      <c r="CW70" s="33">
        <f t="shared" si="17"/>
        <v>0</v>
      </c>
    </row>
    <row r="71" spans="1:101" s="9" customFormat="1" x14ac:dyDescent="0.3">
      <c r="A71" s="25"/>
      <c r="B71" s="20"/>
      <c r="C71" s="20"/>
      <c r="D71" s="1"/>
      <c r="F71"/>
      <c r="G71" s="33"/>
      <c r="H71"/>
      <c r="L71" s="3"/>
      <c r="M71" s="3"/>
      <c r="N71" s="3"/>
      <c r="AR71" s="3"/>
      <c r="AS71" s="3"/>
      <c r="AT71" s="3"/>
      <c r="CJ71" s="31"/>
      <c r="CK71" s="22"/>
      <c r="CL71" s="34"/>
      <c r="CV71" s="33"/>
    </row>
    <row r="72" spans="1:101" s="9" customFormat="1" x14ac:dyDescent="0.3">
      <c r="A72" s="25"/>
      <c r="B72" s="20"/>
      <c r="C72" s="20"/>
      <c r="D72" s="1"/>
      <c r="F72"/>
      <c r="G72" s="33"/>
      <c r="H72"/>
      <c r="L72" s="3"/>
      <c r="M72" s="3"/>
      <c r="N72" s="3"/>
      <c r="AR72" s="3"/>
      <c r="AS72" s="3"/>
      <c r="AT72" s="3"/>
      <c r="AY72" s="9">
        <f>SUM(AY3:AY71)</f>
        <v>4</v>
      </c>
      <c r="AZ72" s="31">
        <f t="shared" ref="AZ72:CG72" si="18">SUM(AZ3:AZ71)</f>
        <v>1</v>
      </c>
      <c r="BA72" s="31">
        <f t="shared" si="18"/>
        <v>3</v>
      </c>
      <c r="BB72" s="31">
        <f t="shared" si="18"/>
        <v>2</v>
      </c>
      <c r="BC72" s="31">
        <f t="shared" si="18"/>
        <v>1</v>
      </c>
      <c r="BD72" s="31">
        <f t="shared" si="18"/>
        <v>2</v>
      </c>
      <c r="BE72" s="31">
        <f t="shared" si="18"/>
        <v>1</v>
      </c>
      <c r="BF72" s="31">
        <f t="shared" si="18"/>
        <v>2</v>
      </c>
      <c r="BG72" s="31">
        <f t="shared" si="18"/>
        <v>3</v>
      </c>
      <c r="BH72" s="31">
        <f t="shared" si="18"/>
        <v>1</v>
      </c>
      <c r="BI72" s="31">
        <f t="shared" si="18"/>
        <v>2</v>
      </c>
      <c r="BJ72" s="31">
        <f t="shared" si="18"/>
        <v>2</v>
      </c>
      <c r="BK72" s="31">
        <f t="shared" si="18"/>
        <v>2</v>
      </c>
      <c r="BL72" s="31">
        <f t="shared" si="18"/>
        <v>3</v>
      </c>
      <c r="BM72" s="31">
        <f t="shared" si="18"/>
        <v>2</v>
      </c>
      <c r="BN72" s="31">
        <f t="shared" si="18"/>
        <v>2</v>
      </c>
      <c r="BO72" s="31">
        <f t="shared" si="18"/>
        <v>2</v>
      </c>
      <c r="BP72" s="31">
        <f t="shared" si="18"/>
        <v>2</v>
      </c>
      <c r="BQ72" s="31">
        <f t="shared" si="18"/>
        <v>1</v>
      </c>
      <c r="BR72" s="31">
        <f t="shared" si="18"/>
        <v>2</v>
      </c>
      <c r="BS72" s="31">
        <f t="shared" si="18"/>
        <v>2</v>
      </c>
      <c r="BT72" s="31">
        <f t="shared" si="18"/>
        <v>2</v>
      </c>
      <c r="BU72" s="31">
        <f t="shared" si="18"/>
        <v>2</v>
      </c>
      <c r="BV72" s="31">
        <f t="shared" si="18"/>
        <v>2</v>
      </c>
      <c r="BW72" s="31">
        <f t="shared" si="18"/>
        <v>2</v>
      </c>
      <c r="BX72" s="31">
        <f t="shared" si="18"/>
        <v>3</v>
      </c>
      <c r="BY72" s="31">
        <f t="shared" si="18"/>
        <v>2</v>
      </c>
      <c r="BZ72" s="31">
        <f t="shared" si="18"/>
        <v>1</v>
      </c>
      <c r="CA72" s="31">
        <f t="shared" si="18"/>
        <v>2</v>
      </c>
      <c r="CB72" s="31">
        <f t="shared" si="18"/>
        <v>2</v>
      </c>
      <c r="CC72" s="31">
        <f t="shared" si="18"/>
        <v>2</v>
      </c>
      <c r="CD72" s="31">
        <f t="shared" si="18"/>
        <v>2</v>
      </c>
      <c r="CE72" s="31">
        <f t="shared" si="18"/>
        <v>2</v>
      </c>
      <c r="CF72" s="31">
        <f t="shared" si="18"/>
        <v>2</v>
      </c>
      <c r="CG72" s="31">
        <f t="shared" si="18"/>
        <v>0</v>
      </c>
      <c r="CJ72" s="31"/>
      <c r="CK72" s="22"/>
      <c r="CL72" s="34"/>
      <c r="CV72" s="33"/>
    </row>
    <row r="73" spans="1:101" s="9" customFormat="1" x14ac:dyDescent="0.3">
      <c r="A73" s="25"/>
      <c r="B73" s="20"/>
      <c r="C73" s="20"/>
      <c r="D73" s="1"/>
      <c r="F73"/>
      <c r="G73" s="33"/>
      <c r="H73"/>
      <c r="L73" s="3"/>
      <c r="M73" s="3"/>
      <c r="N73" s="3"/>
      <c r="AR73" s="3"/>
      <c r="AS73" s="3"/>
      <c r="AT73" s="3"/>
      <c r="AY73" s="19">
        <v>1</v>
      </c>
      <c r="AZ73" s="19">
        <v>2</v>
      </c>
      <c r="BA73" s="19">
        <v>3</v>
      </c>
      <c r="BB73" s="19">
        <v>4</v>
      </c>
      <c r="BC73" s="19">
        <v>5</v>
      </c>
      <c r="BD73" s="19">
        <v>6</v>
      </c>
      <c r="BE73" s="19">
        <v>7</v>
      </c>
      <c r="BF73" s="19">
        <v>8</v>
      </c>
      <c r="BG73" s="19">
        <v>9</v>
      </c>
      <c r="BH73" s="19">
        <v>10</v>
      </c>
      <c r="BI73" s="19">
        <v>11</v>
      </c>
      <c r="BJ73" s="19">
        <v>12</v>
      </c>
      <c r="BK73" s="19">
        <v>13</v>
      </c>
      <c r="BL73" s="19">
        <v>14</v>
      </c>
      <c r="BM73" s="19">
        <v>15</v>
      </c>
      <c r="BN73" s="19">
        <v>16</v>
      </c>
      <c r="BO73" s="19">
        <v>17</v>
      </c>
      <c r="BP73" s="19">
        <v>18</v>
      </c>
      <c r="BQ73" s="19">
        <v>19</v>
      </c>
      <c r="BR73" s="19">
        <v>20</v>
      </c>
      <c r="BS73" s="19">
        <v>21</v>
      </c>
      <c r="BT73" s="19">
        <v>22</v>
      </c>
      <c r="BU73" s="19">
        <v>23</v>
      </c>
      <c r="BV73" s="19">
        <v>24</v>
      </c>
      <c r="BW73" s="19">
        <v>25</v>
      </c>
      <c r="BX73" s="19">
        <v>26</v>
      </c>
      <c r="BY73" s="19">
        <v>27</v>
      </c>
      <c r="BZ73" s="19">
        <v>28</v>
      </c>
      <c r="CA73" s="19">
        <v>29</v>
      </c>
      <c r="CB73" s="19">
        <v>30</v>
      </c>
      <c r="CC73" s="19">
        <v>31</v>
      </c>
      <c r="CD73" s="19">
        <v>32</v>
      </c>
      <c r="CE73" s="19">
        <v>33</v>
      </c>
      <c r="CF73" s="19">
        <v>34</v>
      </c>
      <c r="CG73" s="19">
        <v>35</v>
      </c>
      <c r="CJ73" s="31"/>
      <c r="CK73" s="22"/>
      <c r="CL73" s="34"/>
      <c r="CV73" s="33"/>
    </row>
    <row r="74" spans="1:101" s="9" customFormat="1" x14ac:dyDescent="0.3">
      <c r="A74" s="25"/>
      <c r="B74" s="20"/>
      <c r="C74" s="20"/>
      <c r="D74" s="1"/>
      <c r="F74"/>
      <c r="G74" s="33"/>
      <c r="H74"/>
      <c r="L74" s="3"/>
      <c r="AR74" s="3"/>
      <c r="CJ74" s="31"/>
      <c r="CK74" s="22"/>
      <c r="CL74" s="34"/>
      <c r="CV74" s="33"/>
    </row>
    <row r="75" spans="1:101" x14ac:dyDescent="0.3">
      <c r="A75" s="25"/>
      <c r="D75" s="1"/>
      <c r="F75" s="9"/>
      <c r="G75" s="31"/>
      <c r="L75" s="3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3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CK75" s="26"/>
      <c r="CL75" s="26"/>
      <c r="CV75" s="33"/>
    </row>
    <row r="76" spans="1:101" x14ac:dyDescent="0.3">
      <c r="A76" s="25"/>
      <c r="D76" s="1"/>
      <c r="L76" s="3"/>
      <c r="M76" s="9"/>
      <c r="N76" s="9"/>
      <c r="O76" s="9"/>
      <c r="P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3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CK76" s="22"/>
      <c r="CL76" s="34"/>
      <c r="CV76" s="33"/>
    </row>
    <row r="77" spans="1:101" x14ac:dyDescent="0.3">
      <c r="A77" s="25"/>
      <c r="D77" s="5"/>
      <c r="L77" s="3"/>
      <c r="M77" s="9"/>
      <c r="N77" s="9"/>
      <c r="O77" s="9"/>
      <c r="P77" s="9"/>
      <c r="Q77" s="9"/>
      <c r="R77" s="9"/>
      <c r="S77" s="9"/>
      <c r="T77" s="9"/>
      <c r="U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3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CK77" s="22"/>
      <c r="CL77" s="34"/>
      <c r="CV77" s="33"/>
    </row>
    <row r="78" spans="1:101" x14ac:dyDescent="0.3">
      <c r="A78" s="25"/>
      <c r="L78" s="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3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CK78" s="22"/>
      <c r="CL78" s="34"/>
      <c r="CV78" s="33"/>
    </row>
    <row r="79" spans="1:101" x14ac:dyDescent="0.3">
      <c r="L79" s="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3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CK79" s="22"/>
      <c r="CL79" s="34"/>
      <c r="CV79" s="33"/>
    </row>
    <row r="80" spans="1:101" x14ac:dyDescent="0.3">
      <c r="L80" s="3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3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CK80" s="22"/>
      <c r="CL80" s="34"/>
      <c r="CV80" s="33"/>
    </row>
    <row r="81" spans="12:100" x14ac:dyDescent="0.3">
      <c r="L81" s="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P81" s="9"/>
      <c r="AQ81" s="9"/>
      <c r="AR81" s="3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CK81" s="22"/>
      <c r="CL81" s="34"/>
      <c r="CV81" s="33"/>
    </row>
    <row r="82" spans="12:100" x14ac:dyDescent="0.3"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CK82" s="22"/>
      <c r="CL82" s="34"/>
      <c r="CV82" s="33"/>
    </row>
    <row r="83" spans="12:100" x14ac:dyDescent="0.3"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CK83" s="22"/>
      <c r="CL83" s="34"/>
      <c r="CV83" s="33"/>
    </row>
    <row r="84" spans="12:100" x14ac:dyDescent="0.3"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CK84" s="22"/>
      <c r="CL84" s="34"/>
      <c r="CV84" s="33"/>
    </row>
    <row r="85" spans="12:100" x14ac:dyDescent="0.3"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CK85" s="22"/>
      <c r="CL85" s="34"/>
      <c r="CV85" s="33"/>
    </row>
    <row r="86" spans="12:100" x14ac:dyDescent="0.3"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CK86" s="22"/>
      <c r="CL86" s="34"/>
      <c r="CV86" s="33"/>
    </row>
    <row r="87" spans="12:100" x14ac:dyDescent="0.3"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CK87" s="22"/>
      <c r="CL87" s="34"/>
      <c r="CV87" s="33"/>
    </row>
    <row r="88" spans="12:100" x14ac:dyDescent="0.3"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CK88" s="22"/>
      <c r="CL88" s="34"/>
      <c r="CV88" s="33"/>
    </row>
    <row r="89" spans="12:100" x14ac:dyDescent="0.3"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CK89" s="22"/>
      <c r="CL89" s="34"/>
    </row>
    <row r="90" spans="12:100" x14ac:dyDescent="0.3"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CK90" s="26"/>
      <c r="CL90" s="26"/>
    </row>
    <row r="91" spans="12:100" x14ac:dyDescent="0.3"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CK91" s="22"/>
      <c r="CL91" s="34"/>
    </row>
    <row r="92" spans="12:100" x14ac:dyDescent="0.3"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CK92" s="22"/>
      <c r="CL92" s="34"/>
    </row>
    <row r="93" spans="12:100" x14ac:dyDescent="0.3"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CK93" s="22"/>
      <c r="CL93" s="34"/>
    </row>
    <row r="94" spans="12:100" x14ac:dyDescent="0.3"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CK94" s="22"/>
      <c r="CL94" s="34"/>
    </row>
    <row r="95" spans="12:100" x14ac:dyDescent="0.3"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CK95" s="22"/>
      <c r="CL95" s="34"/>
    </row>
    <row r="96" spans="12:100" x14ac:dyDescent="0.3"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CK96" s="22"/>
      <c r="CL96" s="34"/>
    </row>
    <row r="97" spans="89:90" x14ac:dyDescent="0.3">
      <c r="CK97" s="22"/>
      <c r="CL97" s="34"/>
    </row>
    <row r="98" spans="89:90" x14ac:dyDescent="0.3">
      <c r="CK98" s="22"/>
      <c r="CL98" s="34"/>
    </row>
    <row r="99" spans="89:90" x14ac:dyDescent="0.3">
      <c r="CK99" s="22"/>
      <c r="CL99" s="34"/>
    </row>
    <row r="100" spans="89:90" x14ac:dyDescent="0.3">
      <c r="CK100" s="22"/>
      <c r="CL100" s="34"/>
    </row>
    <row r="101" spans="89:90" x14ac:dyDescent="0.3">
      <c r="CK101" s="22"/>
      <c r="CL101" s="34"/>
    </row>
    <row r="102" spans="89:90" x14ac:dyDescent="0.3">
      <c r="CK102" s="22"/>
      <c r="CL102" s="34"/>
    </row>
    <row r="103" spans="89:90" x14ac:dyDescent="0.3">
      <c r="CK103" s="22"/>
      <c r="CL103" s="34"/>
    </row>
    <row r="104" spans="89:90" x14ac:dyDescent="0.3">
      <c r="CK104" s="22"/>
      <c r="CL104" s="34"/>
    </row>
    <row r="105" spans="89:90" x14ac:dyDescent="0.3">
      <c r="CK105" s="22"/>
      <c r="CL105" s="34"/>
    </row>
    <row r="106" spans="89:90" x14ac:dyDescent="0.3">
      <c r="CK106" s="22"/>
      <c r="CL106" s="34"/>
    </row>
    <row r="107" spans="89:90" x14ac:dyDescent="0.3">
      <c r="CK107" s="22"/>
      <c r="CL107" s="34"/>
    </row>
    <row r="108" spans="89:90" x14ac:dyDescent="0.3">
      <c r="CK108" s="22"/>
      <c r="CL108" s="34"/>
    </row>
    <row r="109" spans="89:90" x14ac:dyDescent="0.3">
      <c r="CK109" s="22"/>
      <c r="CL109" s="34"/>
    </row>
    <row r="110" spans="89:90" x14ac:dyDescent="0.3">
      <c r="CK110" s="22"/>
      <c r="CL110" s="34"/>
    </row>
    <row r="111" spans="89:90" x14ac:dyDescent="0.3">
      <c r="CK111" s="22"/>
      <c r="CL111" s="34"/>
    </row>
  </sheetData>
  <sortState ref="CK60:CK111">
    <sortCondition ref="CK60"/>
  </sortState>
  <mergeCells count="2">
    <mergeCell ref="M1:AU1"/>
    <mergeCell ref="AY1:CG1"/>
  </mergeCells>
  <conditionalFormatting sqref="F70:G70 F2:F69">
    <cfRule type="cellIs" dxfId="4" priority="3" operator="greaterThan">
      <formula>960</formula>
    </cfRule>
  </conditionalFormatting>
  <conditionalFormatting sqref="E2:E70">
    <cfRule type="cellIs" dxfId="3" priority="2" operator="greaterThan">
      <formula>960</formula>
    </cfRule>
  </conditionalFormatting>
  <conditionalFormatting sqref="CT3:CT54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7"/>
  <sheetViews>
    <sheetView workbookViewId="0">
      <selection sqref="A1:XFD1048576"/>
    </sheetView>
  </sheetViews>
  <sheetFormatPr baseColWidth="10" defaultRowHeight="14.4" x14ac:dyDescent="0.3"/>
  <cols>
    <col min="1" max="1" width="14.5546875" bestFit="1" customWidth="1"/>
    <col min="2" max="2" width="15.5546875" bestFit="1" customWidth="1"/>
    <col min="3" max="3" width="9" bestFit="1" customWidth="1"/>
    <col min="4" max="4" width="11" bestFit="1" customWidth="1"/>
    <col min="5" max="5" width="11" customWidth="1"/>
    <col min="6" max="8" width="11.5546875" customWidth="1"/>
    <col min="9" max="9" width="8.33203125" bestFit="1" customWidth="1"/>
    <col min="10" max="23" width="3" bestFit="1" customWidth="1"/>
    <col min="24" max="24" width="8.21875" bestFit="1" customWidth="1"/>
    <col min="25" max="39" width="3" bestFit="1" customWidth="1"/>
    <col min="41" max="42" width="9.33203125" bestFit="1" customWidth="1"/>
    <col min="43" max="43" width="7.44140625" bestFit="1" customWidth="1"/>
    <col min="44" max="47" width="6.5546875" bestFit="1" customWidth="1"/>
    <col min="48" max="48" width="7.44140625" bestFit="1" customWidth="1"/>
    <col min="49" max="54" width="6.5546875" bestFit="1" customWidth="1"/>
    <col min="55" max="55" width="6.77734375" bestFit="1" customWidth="1"/>
    <col min="56" max="68" width="6.5546875" bestFit="1" customWidth="1"/>
    <col min="69" max="69" width="7.44140625" bestFit="1" customWidth="1"/>
    <col min="70" max="71" width="6.5546875" bestFit="1" customWidth="1"/>
  </cols>
  <sheetData>
    <row r="1" spans="1:71" x14ac:dyDescent="0.3">
      <c r="A1" s="2" t="s">
        <v>0</v>
      </c>
      <c r="B1" s="2" t="s">
        <v>1</v>
      </c>
      <c r="C1" s="2" t="s">
        <v>2</v>
      </c>
      <c r="D1" s="2" t="s">
        <v>16</v>
      </c>
      <c r="E1" s="16" t="s">
        <v>17</v>
      </c>
      <c r="I1" s="6" t="s">
        <v>3</v>
      </c>
      <c r="J1">
        <v>9</v>
      </c>
      <c r="K1">
        <v>2</v>
      </c>
      <c r="L1">
        <v>2</v>
      </c>
      <c r="M1">
        <v>1</v>
      </c>
      <c r="N1">
        <v>3</v>
      </c>
      <c r="O1">
        <v>0</v>
      </c>
      <c r="P1">
        <v>1</v>
      </c>
      <c r="Q1">
        <v>0</v>
      </c>
      <c r="R1">
        <v>6</v>
      </c>
      <c r="S1">
        <v>0</v>
      </c>
      <c r="T1">
        <v>2</v>
      </c>
      <c r="U1">
        <v>5</v>
      </c>
      <c r="V1">
        <v>2</v>
      </c>
      <c r="W1">
        <v>0</v>
      </c>
      <c r="X1">
        <v>0</v>
      </c>
      <c r="Y1">
        <v>0</v>
      </c>
      <c r="Z1">
        <v>1</v>
      </c>
      <c r="AA1">
        <v>0</v>
      </c>
      <c r="AB1">
        <v>2</v>
      </c>
      <c r="AC1">
        <v>1</v>
      </c>
      <c r="AD1">
        <v>3</v>
      </c>
      <c r="AE1">
        <v>0</v>
      </c>
      <c r="AF1">
        <v>1</v>
      </c>
      <c r="AG1">
        <v>2</v>
      </c>
      <c r="AH1">
        <v>6</v>
      </c>
      <c r="AI1">
        <v>4</v>
      </c>
      <c r="AJ1">
        <v>7</v>
      </c>
      <c r="AK1">
        <v>1</v>
      </c>
      <c r="AL1">
        <v>6</v>
      </c>
      <c r="AM1">
        <v>2</v>
      </c>
      <c r="AO1" t="s">
        <v>6</v>
      </c>
      <c r="AP1">
        <v>1</v>
      </c>
      <c r="AQ1">
        <v>2</v>
      </c>
      <c r="AR1">
        <v>3</v>
      </c>
      <c r="AS1">
        <v>4</v>
      </c>
      <c r="AT1">
        <v>5</v>
      </c>
      <c r="AU1">
        <v>6</v>
      </c>
      <c r="AV1">
        <v>7</v>
      </c>
      <c r="AW1">
        <v>8</v>
      </c>
      <c r="AX1">
        <v>9</v>
      </c>
      <c r="AY1">
        <v>10</v>
      </c>
      <c r="AZ1">
        <v>11</v>
      </c>
      <c r="BA1">
        <v>12</v>
      </c>
      <c r="BB1">
        <v>13</v>
      </c>
      <c r="BC1">
        <v>14</v>
      </c>
      <c r="BD1">
        <v>15</v>
      </c>
      <c r="BE1">
        <v>16</v>
      </c>
      <c r="BF1">
        <v>17</v>
      </c>
      <c r="BG1">
        <v>18</v>
      </c>
      <c r="BH1">
        <v>19</v>
      </c>
      <c r="BI1">
        <v>20</v>
      </c>
      <c r="BJ1">
        <v>21</v>
      </c>
      <c r="BK1">
        <v>22</v>
      </c>
      <c r="BL1">
        <v>23</v>
      </c>
      <c r="BM1">
        <v>24</v>
      </c>
      <c r="BN1">
        <v>25</v>
      </c>
      <c r="BO1">
        <v>26</v>
      </c>
      <c r="BP1">
        <v>27</v>
      </c>
      <c r="BQ1">
        <v>28</v>
      </c>
      <c r="BR1">
        <v>29</v>
      </c>
      <c r="BS1">
        <v>30</v>
      </c>
    </row>
    <row r="2" spans="1:71" x14ac:dyDescent="0.3">
      <c r="A2" s="4">
        <v>1</v>
      </c>
      <c r="B2" s="4">
        <v>0</v>
      </c>
      <c r="C2" s="4">
        <v>0</v>
      </c>
      <c r="D2">
        <v>252</v>
      </c>
      <c r="F2" s="7">
        <v>960</v>
      </c>
      <c r="G2" s="8">
        <f>F2/960</f>
        <v>1</v>
      </c>
      <c r="H2" s="8"/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O2" t="s">
        <v>7</v>
      </c>
      <c r="AP2" s="14">
        <v>960</v>
      </c>
      <c r="AQ2" s="14">
        <v>9600</v>
      </c>
      <c r="AR2" s="14">
        <v>782</v>
      </c>
      <c r="AS2" s="14">
        <v>960</v>
      </c>
      <c r="AT2" s="14">
        <v>960</v>
      </c>
      <c r="AU2" s="14">
        <v>960</v>
      </c>
      <c r="AV2" s="14">
        <v>960</v>
      </c>
      <c r="AW2" s="14">
        <v>960</v>
      </c>
      <c r="AX2" s="14">
        <v>960</v>
      </c>
      <c r="AY2" s="14">
        <v>960</v>
      </c>
      <c r="AZ2" s="14">
        <v>960</v>
      </c>
      <c r="BA2" s="14">
        <v>960</v>
      </c>
      <c r="BB2" s="14">
        <v>960</v>
      </c>
      <c r="BC2" s="14">
        <v>281.95</v>
      </c>
      <c r="BD2" s="14">
        <v>960</v>
      </c>
      <c r="BE2" s="14">
        <v>960</v>
      </c>
      <c r="BF2" s="14">
        <v>960</v>
      </c>
      <c r="BG2" s="14">
        <v>960</v>
      </c>
      <c r="BH2" s="14">
        <v>960</v>
      </c>
      <c r="BI2" s="14">
        <v>960</v>
      </c>
      <c r="BJ2" s="14">
        <v>960</v>
      </c>
      <c r="BK2" s="14">
        <v>749.14</v>
      </c>
      <c r="BL2" s="14">
        <v>691.58</v>
      </c>
      <c r="BM2" s="14">
        <v>960</v>
      </c>
      <c r="BN2" s="14">
        <v>960</v>
      </c>
      <c r="BO2" s="14">
        <v>960</v>
      </c>
      <c r="BP2" s="14">
        <v>960</v>
      </c>
      <c r="BQ2" s="14">
        <v>9600</v>
      </c>
      <c r="BR2" s="14">
        <v>960</v>
      </c>
      <c r="BS2" s="14">
        <v>960</v>
      </c>
    </row>
    <row r="3" spans="1:71" x14ac:dyDescent="0.3">
      <c r="A3" s="4">
        <v>2</v>
      </c>
      <c r="B3" s="4">
        <v>0</v>
      </c>
      <c r="C3" s="4">
        <v>0</v>
      </c>
      <c r="D3">
        <v>70</v>
      </c>
      <c r="F3">
        <f>F2+960</f>
        <v>1920</v>
      </c>
      <c r="G3" s="8">
        <f t="shared" ref="G3:G66" si="0">F3/960</f>
        <v>2</v>
      </c>
      <c r="H3" s="8"/>
    </row>
    <row r="4" spans="1:71" x14ac:dyDescent="0.3">
      <c r="A4" s="4">
        <v>3</v>
      </c>
      <c r="B4" s="4">
        <v>0</v>
      </c>
      <c r="C4" s="4">
        <v>0</v>
      </c>
      <c r="D4">
        <v>848</v>
      </c>
      <c r="F4">
        <f t="shared" ref="F4:F67" si="1">F3+960</f>
        <v>2880</v>
      </c>
      <c r="G4" s="8">
        <f t="shared" si="0"/>
        <v>3</v>
      </c>
      <c r="H4" s="8"/>
      <c r="X4" t="s">
        <v>4</v>
      </c>
    </row>
    <row r="5" spans="1:71" x14ac:dyDescent="0.3">
      <c r="A5" s="4">
        <v>4</v>
      </c>
      <c r="B5" s="4">
        <v>0</v>
      </c>
      <c r="C5" s="4">
        <v>0</v>
      </c>
      <c r="D5">
        <v>621</v>
      </c>
      <c r="F5">
        <f t="shared" si="1"/>
        <v>3840</v>
      </c>
      <c r="G5" s="8">
        <f t="shared" si="0"/>
        <v>4</v>
      </c>
      <c r="H5" s="8"/>
      <c r="I5" t="s">
        <v>5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O5" s="10" t="s">
        <v>10</v>
      </c>
      <c r="AP5" s="11" t="s">
        <v>8</v>
      </c>
      <c r="AQ5" s="12" t="s">
        <v>9</v>
      </c>
    </row>
    <row r="6" spans="1:71" s="9" customFormat="1" x14ac:dyDescent="0.3">
      <c r="A6" s="4">
        <v>5</v>
      </c>
      <c r="B6" s="4">
        <v>0</v>
      </c>
      <c r="C6" s="4">
        <v>0</v>
      </c>
      <c r="D6">
        <v>695</v>
      </c>
      <c r="E6"/>
      <c r="F6">
        <f t="shared" si="1"/>
        <v>4800</v>
      </c>
      <c r="G6" s="8">
        <f t="shared" si="0"/>
        <v>5</v>
      </c>
      <c r="H6" s="8"/>
      <c r="I6" s="8">
        <v>1</v>
      </c>
      <c r="J6" s="3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O6">
        <v>2444.66</v>
      </c>
      <c r="AP6">
        <v>2622.66</v>
      </c>
      <c r="AQ6">
        <v>178</v>
      </c>
    </row>
    <row r="7" spans="1:71" s="9" customFormat="1" x14ac:dyDescent="0.3">
      <c r="A7" s="4">
        <v>6</v>
      </c>
      <c r="B7" s="4">
        <v>0</v>
      </c>
      <c r="C7" s="4">
        <v>0</v>
      </c>
      <c r="D7">
        <v>69</v>
      </c>
      <c r="E7"/>
      <c r="F7">
        <f t="shared" si="1"/>
        <v>5760</v>
      </c>
      <c r="G7" s="8">
        <f t="shared" si="0"/>
        <v>6</v>
      </c>
      <c r="H7" s="8"/>
      <c r="I7" s="8">
        <v>2</v>
      </c>
      <c r="J7" s="3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O7">
        <v>12548</v>
      </c>
      <c r="AP7">
        <v>13226.05</v>
      </c>
      <c r="AQ7">
        <v>678.04999999999927</v>
      </c>
    </row>
    <row r="8" spans="1:71" s="9" customFormat="1" x14ac:dyDescent="0.3">
      <c r="A8" s="4">
        <v>7</v>
      </c>
      <c r="B8" s="4">
        <v>0</v>
      </c>
      <c r="C8" s="4">
        <v>0</v>
      </c>
      <c r="D8">
        <v>857</v>
      </c>
      <c r="E8"/>
      <c r="F8">
        <f t="shared" si="1"/>
        <v>6720</v>
      </c>
      <c r="G8" s="8">
        <f t="shared" si="0"/>
        <v>7</v>
      </c>
      <c r="H8" s="8"/>
      <c r="I8" s="8">
        <v>3</v>
      </c>
      <c r="J8" s="3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O8" s="13">
        <v>20909.14</v>
      </c>
      <c r="AP8">
        <v>21388.42</v>
      </c>
      <c r="AQ8">
        <v>479.27999999999884</v>
      </c>
    </row>
    <row r="9" spans="1:71" s="9" customFormat="1" x14ac:dyDescent="0.3">
      <c r="A9" s="4">
        <v>8</v>
      </c>
      <c r="B9" s="4">
        <v>0</v>
      </c>
      <c r="C9" s="4">
        <v>0</v>
      </c>
      <c r="D9">
        <v>847</v>
      </c>
      <c r="E9"/>
      <c r="F9">
        <f t="shared" si="1"/>
        <v>7680</v>
      </c>
      <c r="G9" s="8">
        <f t="shared" si="0"/>
        <v>8</v>
      </c>
      <c r="H9" s="8"/>
      <c r="I9" s="8">
        <v>4</v>
      </c>
      <c r="J9" s="3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</row>
    <row r="10" spans="1:71" s="9" customFormat="1" x14ac:dyDescent="0.3">
      <c r="A10" s="4">
        <v>9</v>
      </c>
      <c r="B10" s="4">
        <v>0</v>
      </c>
      <c r="C10" s="4">
        <v>0</v>
      </c>
      <c r="D10">
        <v>161</v>
      </c>
      <c r="E10"/>
      <c r="F10">
        <f t="shared" si="1"/>
        <v>8640</v>
      </c>
      <c r="G10" s="8">
        <f t="shared" si="0"/>
        <v>9</v>
      </c>
      <c r="H10" s="8"/>
      <c r="I10" s="8">
        <v>5</v>
      </c>
      <c r="J10" s="3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O10" s="9" t="s">
        <v>14</v>
      </c>
      <c r="AP10" s="15">
        <f>SUM(AP2:BS2)</f>
        <v>44744.67</v>
      </c>
    </row>
    <row r="11" spans="1:71" s="9" customFormat="1" x14ac:dyDescent="0.3">
      <c r="A11" s="4">
        <v>10</v>
      </c>
      <c r="B11" s="4">
        <v>0</v>
      </c>
      <c r="C11" s="4">
        <v>960</v>
      </c>
      <c r="D11">
        <v>929</v>
      </c>
      <c r="E11"/>
      <c r="F11">
        <f t="shared" si="1"/>
        <v>9600</v>
      </c>
      <c r="G11" s="8">
        <f t="shared" si="0"/>
        <v>10</v>
      </c>
      <c r="H11" s="8"/>
      <c r="I11" s="8">
        <v>6</v>
      </c>
      <c r="J11" s="3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O11" s="9" t="s">
        <v>15</v>
      </c>
      <c r="AP11" s="9">
        <f>SUM(D2:D70)</f>
        <v>29757</v>
      </c>
    </row>
    <row r="12" spans="1:71" s="9" customFormat="1" x14ac:dyDescent="0.3">
      <c r="A12" s="4">
        <v>11</v>
      </c>
      <c r="B12" s="4">
        <v>0</v>
      </c>
      <c r="C12" s="4">
        <v>960</v>
      </c>
      <c r="D12">
        <v>805</v>
      </c>
      <c r="E12"/>
      <c r="F12">
        <f t="shared" si="1"/>
        <v>10560</v>
      </c>
      <c r="G12" s="8">
        <f t="shared" si="0"/>
        <v>11</v>
      </c>
      <c r="H12" s="8"/>
      <c r="I12" s="8">
        <v>7</v>
      </c>
      <c r="J12" s="3">
        <v>1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P12" s="15">
        <f>AP10-AP11</f>
        <v>14987.669999999998</v>
      </c>
    </row>
    <row r="13" spans="1:71" s="9" customFormat="1" x14ac:dyDescent="0.3">
      <c r="A13" s="4">
        <v>12</v>
      </c>
      <c r="B13" s="4">
        <v>0</v>
      </c>
      <c r="C13" s="4">
        <v>1920</v>
      </c>
      <c r="D13">
        <v>611</v>
      </c>
      <c r="E13"/>
      <c r="F13">
        <f t="shared" si="1"/>
        <v>11520</v>
      </c>
      <c r="G13" s="8">
        <f t="shared" si="0"/>
        <v>12</v>
      </c>
      <c r="H13" s="8"/>
      <c r="I13" s="8">
        <v>8</v>
      </c>
      <c r="J13" s="3">
        <v>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</row>
    <row r="14" spans="1:71" s="9" customFormat="1" x14ac:dyDescent="0.3">
      <c r="A14" s="4">
        <v>13</v>
      </c>
      <c r="B14" s="4">
        <v>0</v>
      </c>
      <c r="C14" s="4">
        <v>1920</v>
      </c>
      <c r="D14">
        <v>908</v>
      </c>
      <c r="E14"/>
      <c r="F14">
        <f t="shared" si="1"/>
        <v>12480</v>
      </c>
      <c r="G14" s="8">
        <f t="shared" si="0"/>
        <v>13</v>
      </c>
      <c r="H14" s="8"/>
      <c r="I14" s="8">
        <v>9</v>
      </c>
      <c r="J14" s="3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</row>
    <row r="15" spans="1:71" s="9" customFormat="1" x14ac:dyDescent="0.3">
      <c r="A15" s="4">
        <v>14</v>
      </c>
      <c r="B15" s="4">
        <v>0</v>
      </c>
      <c r="C15" s="4">
        <v>2880</v>
      </c>
      <c r="D15">
        <v>1364</v>
      </c>
      <c r="E15">
        <f>D15-960</f>
        <v>404</v>
      </c>
      <c r="F15">
        <f t="shared" si="1"/>
        <v>13440</v>
      </c>
      <c r="G15" s="8">
        <f t="shared" si="0"/>
        <v>14</v>
      </c>
      <c r="H15" s="8"/>
      <c r="I15" s="8">
        <v>10</v>
      </c>
      <c r="J15" s="3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</row>
    <row r="16" spans="1:71" s="9" customFormat="1" x14ac:dyDescent="0.3">
      <c r="A16" s="4">
        <v>15</v>
      </c>
      <c r="B16" s="4">
        <v>0</v>
      </c>
      <c r="C16" s="4">
        <v>3840</v>
      </c>
      <c r="D16">
        <v>828</v>
      </c>
      <c r="E16" t="s">
        <v>18</v>
      </c>
      <c r="F16">
        <f t="shared" si="1"/>
        <v>14400</v>
      </c>
      <c r="G16" s="8">
        <f t="shared" si="0"/>
        <v>15</v>
      </c>
      <c r="H16" s="8"/>
      <c r="I16" s="8">
        <v>11</v>
      </c>
      <c r="J16" s="3">
        <v>0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</row>
    <row r="17" spans="1:39" s="9" customFormat="1" x14ac:dyDescent="0.3">
      <c r="A17" s="4">
        <v>16</v>
      </c>
      <c r="B17" s="4">
        <v>0</v>
      </c>
      <c r="C17" s="4">
        <v>3840</v>
      </c>
      <c r="D17">
        <v>998</v>
      </c>
      <c r="E17">
        <f t="shared" ref="E17:E38" si="2">D17-960</f>
        <v>38</v>
      </c>
      <c r="F17">
        <f t="shared" si="1"/>
        <v>15360</v>
      </c>
      <c r="G17" s="8">
        <f t="shared" si="0"/>
        <v>16</v>
      </c>
      <c r="H17" s="8"/>
      <c r="I17" s="8">
        <v>12</v>
      </c>
      <c r="J17" s="3">
        <v>0</v>
      </c>
      <c r="K17" s="3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</row>
    <row r="18" spans="1:39" s="9" customFormat="1" x14ac:dyDescent="0.3">
      <c r="A18" s="4">
        <v>17</v>
      </c>
      <c r="B18" s="4">
        <v>0</v>
      </c>
      <c r="C18" s="4">
        <v>3840</v>
      </c>
      <c r="D18">
        <v>181</v>
      </c>
      <c r="E18" t="s">
        <v>19</v>
      </c>
      <c r="F18">
        <f t="shared" si="1"/>
        <v>16320</v>
      </c>
      <c r="G18" s="8">
        <f t="shared" si="0"/>
        <v>17</v>
      </c>
      <c r="H18" s="8"/>
      <c r="I18" s="8">
        <v>13</v>
      </c>
      <c r="J18" s="3">
        <v>0</v>
      </c>
      <c r="K18" s="3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</row>
    <row r="19" spans="1:39" s="9" customFormat="1" x14ac:dyDescent="0.3">
      <c r="A19" s="4">
        <v>18</v>
      </c>
      <c r="B19" s="4">
        <v>0</v>
      </c>
      <c r="C19" s="4">
        <v>4800</v>
      </c>
      <c r="D19">
        <v>334</v>
      </c>
      <c r="E19"/>
      <c r="F19">
        <f t="shared" si="1"/>
        <v>17280</v>
      </c>
      <c r="G19" s="8">
        <f t="shared" si="0"/>
        <v>18</v>
      </c>
      <c r="H19" s="8"/>
      <c r="I19" s="8">
        <v>14</v>
      </c>
      <c r="J19" s="3">
        <v>0</v>
      </c>
      <c r="K19" s="3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</row>
    <row r="20" spans="1:39" s="9" customFormat="1" x14ac:dyDescent="0.3">
      <c r="A20" s="1">
        <v>19</v>
      </c>
      <c r="B20" s="1">
        <v>6719</v>
      </c>
      <c r="C20" s="1">
        <v>6720</v>
      </c>
      <c r="D20">
        <v>117</v>
      </c>
      <c r="E20"/>
      <c r="F20">
        <f t="shared" si="1"/>
        <v>18240</v>
      </c>
      <c r="G20" s="8">
        <f t="shared" si="0"/>
        <v>19</v>
      </c>
      <c r="H20" s="8"/>
      <c r="I20" s="8">
        <v>15</v>
      </c>
      <c r="J20" s="3">
        <v>0</v>
      </c>
      <c r="K20" s="3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</row>
    <row r="21" spans="1:39" s="9" customFormat="1" x14ac:dyDescent="0.3">
      <c r="A21" s="1">
        <v>20</v>
      </c>
      <c r="B21" s="1">
        <v>6719</v>
      </c>
      <c r="C21" s="1">
        <v>6720</v>
      </c>
      <c r="D21">
        <v>211</v>
      </c>
      <c r="E21"/>
      <c r="F21">
        <f t="shared" si="1"/>
        <v>19200</v>
      </c>
      <c r="G21" s="8">
        <f t="shared" si="0"/>
        <v>20</v>
      </c>
      <c r="H21" s="8"/>
      <c r="I21" s="8">
        <v>16</v>
      </c>
      <c r="J21" s="3">
        <v>0</v>
      </c>
      <c r="K21" s="3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</row>
    <row r="22" spans="1:39" s="9" customFormat="1" x14ac:dyDescent="0.3">
      <c r="A22" s="1">
        <v>21</v>
      </c>
      <c r="B22" s="1">
        <v>6719</v>
      </c>
      <c r="C22" s="1">
        <v>6720</v>
      </c>
      <c r="D22">
        <v>666</v>
      </c>
      <c r="E22"/>
      <c r="F22">
        <f t="shared" si="1"/>
        <v>20160</v>
      </c>
      <c r="G22" s="8">
        <f t="shared" si="0"/>
        <v>21</v>
      </c>
      <c r="H22" s="8"/>
      <c r="I22" s="8">
        <v>17</v>
      </c>
      <c r="J22" s="3">
        <v>0</v>
      </c>
      <c r="K22" s="3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</row>
    <row r="23" spans="1:39" s="9" customFormat="1" x14ac:dyDescent="0.3">
      <c r="A23" s="1">
        <v>22</v>
      </c>
      <c r="B23" s="1">
        <v>6719</v>
      </c>
      <c r="C23" s="1">
        <v>6720</v>
      </c>
      <c r="D23">
        <v>174</v>
      </c>
      <c r="E23"/>
      <c r="F23">
        <f t="shared" si="1"/>
        <v>21120</v>
      </c>
      <c r="G23" s="8">
        <f t="shared" si="0"/>
        <v>22</v>
      </c>
      <c r="H23" s="8"/>
      <c r="I23" s="8">
        <v>18</v>
      </c>
      <c r="J23" s="3">
        <v>0</v>
      </c>
      <c r="K23" s="3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</row>
    <row r="24" spans="1:39" s="9" customFormat="1" x14ac:dyDescent="0.3">
      <c r="A24" s="1">
        <v>23</v>
      </c>
      <c r="B24" s="1">
        <v>6719</v>
      </c>
      <c r="C24" s="1">
        <v>6720</v>
      </c>
      <c r="D24">
        <v>168</v>
      </c>
      <c r="E24"/>
      <c r="F24">
        <f t="shared" si="1"/>
        <v>22080</v>
      </c>
      <c r="G24" s="8">
        <f t="shared" si="0"/>
        <v>23</v>
      </c>
      <c r="H24" s="8"/>
      <c r="I24" s="8">
        <v>19</v>
      </c>
      <c r="J24" s="3">
        <v>0</v>
      </c>
      <c r="K24" s="3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</row>
    <row r="25" spans="1:39" s="9" customFormat="1" x14ac:dyDescent="0.3">
      <c r="A25" s="1">
        <v>24</v>
      </c>
      <c r="B25" s="1">
        <v>6719</v>
      </c>
      <c r="C25" s="1">
        <v>6720</v>
      </c>
      <c r="D25">
        <v>104</v>
      </c>
      <c r="E25"/>
      <c r="F25">
        <f t="shared" si="1"/>
        <v>23040</v>
      </c>
      <c r="G25" s="8">
        <f t="shared" si="0"/>
        <v>24</v>
      </c>
      <c r="H25" s="8"/>
      <c r="I25" s="8">
        <v>20</v>
      </c>
      <c r="J25" s="3">
        <v>0</v>
      </c>
      <c r="K25" s="3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</row>
    <row r="26" spans="1:39" s="9" customFormat="1" x14ac:dyDescent="0.3">
      <c r="A26" s="1">
        <v>25</v>
      </c>
      <c r="B26" s="1">
        <v>6719</v>
      </c>
      <c r="C26" s="1">
        <v>8640</v>
      </c>
      <c r="D26">
        <v>367</v>
      </c>
      <c r="E26"/>
      <c r="F26">
        <f t="shared" si="1"/>
        <v>24000</v>
      </c>
      <c r="G26" s="8">
        <f t="shared" si="0"/>
        <v>25</v>
      </c>
      <c r="H26" s="8"/>
      <c r="I26" s="8">
        <v>21</v>
      </c>
      <c r="J26" s="3">
        <v>0</v>
      </c>
      <c r="K26" s="3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</row>
    <row r="27" spans="1:39" s="9" customFormat="1" x14ac:dyDescent="0.3">
      <c r="A27" s="1">
        <v>26</v>
      </c>
      <c r="B27" s="1">
        <v>6719</v>
      </c>
      <c r="C27" s="1">
        <v>8640</v>
      </c>
      <c r="D27">
        <v>1751</v>
      </c>
      <c r="E27">
        <f t="shared" si="2"/>
        <v>791</v>
      </c>
      <c r="F27">
        <f t="shared" si="1"/>
        <v>24960</v>
      </c>
      <c r="G27" s="8">
        <f t="shared" si="0"/>
        <v>26</v>
      </c>
      <c r="H27" s="8"/>
      <c r="I27" s="8">
        <v>22</v>
      </c>
      <c r="J27" s="3">
        <v>0</v>
      </c>
      <c r="K27" s="3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1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</row>
    <row r="28" spans="1:39" s="9" customFormat="1" x14ac:dyDescent="0.3">
      <c r="A28" s="1">
        <v>27</v>
      </c>
      <c r="B28" s="1">
        <v>6719</v>
      </c>
      <c r="C28" s="1">
        <v>10560</v>
      </c>
      <c r="D28">
        <v>316</v>
      </c>
      <c r="E28" t="s">
        <v>20</v>
      </c>
      <c r="F28">
        <f t="shared" si="1"/>
        <v>25920</v>
      </c>
      <c r="G28" s="8">
        <f t="shared" si="0"/>
        <v>27</v>
      </c>
      <c r="H28" s="8"/>
      <c r="I28" s="8">
        <v>23</v>
      </c>
      <c r="J28" s="3">
        <v>0</v>
      </c>
      <c r="K28" s="3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</row>
    <row r="29" spans="1:39" s="9" customFormat="1" x14ac:dyDescent="0.3">
      <c r="A29" s="1">
        <v>28</v>
      </c>
      <c r="B29" s="1">
        <v>6719</v>
      </c>
      <c r="C29" s="1">
        <v>10560</v>
      </c>
      <c r="D29">
        <v>279</v>
      </c>
      <c r="E29"/>
      <c r="F29">
        <f t="shared" si="1"/>
        <v>26880</v>
      </c>
      <c r="G29" s="8">
        <f t="shared" si="0"/>
        <v>28</v>
      </c>
      <c r="H29" s="8"/>
      <c r="I29" s="8">
        <v>24</v>
      </c>
      <c r="J29" s="3">
        <v>0</v>
      </c>
      <c r="K29" s="3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</row>
    <row r="30" spans="1:39" s="9" customFormat="1" x14ac:dyDescent="0.3">
      <c r="A30" s="1">
        <v>29</v>
      </c>
      <c r="B30" s="1">
        <v>6719</v>
      </c>
      <c r="C30" s="1">
        <v>10560</v>
      </c>
      <c r="D30">
        <v>2051</v>
      </c>
      <c r="E30">
        <f t="shared" si="2"/>
        <v>1091</v>
      </c>
      <c r="F30">
        <f t="shared" si="1"/>
        <v>27840</v>
      </c>
      <c r="G30" s="8">
        <f t="shared" si="0"/>
        <v>29</v>
      </c>
      <c r="H30" s="8"/>
      <c r="I30" s="8">
        <v>25</v>
      </c>
      <c r="J30" s="3">
        <v>0</v>
      </c>
      <c r="K30" s="3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</row>
    <row r="31" spans="1:39" s="9" customFormat="1" x14ac:dyDescent="0.3">
      <c r="A31" s="1">
        <v>30</v>
      </c>
      <c r="B31" s="1">
        <v>6719</v>
      </c>
      <c r="C31" s="1">
        <v>10560</v>
      </c>
      <c r="D31">
        <v>311</v>
      </c>
      <c r="E31" t="s">
        <v>21</v>
      </c>
      <c r="F31">
        <f t="shared" si="1"/>
        <v>28800</v>
      </c>
      <c r="G31" s="8">
        <f t="shared" si="0"/>
        <v>30</v>
      </c>
      <c r="H31" s="8"/>
      <c r="I31" s="8">
        <v>26</v>
      </c>
      <c r="J31" s="3">
        <v>0</v>
      </c>
      <c r="K31" s="3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1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</row>
    <row r="32" spans="1:39" s="9" customFormat="1" x14ac:dyDescent="0.3">
      <c r="A32" s="1">
        <v>31</v>
      </c>
      <c r="B32" s="1">
        <v>6719</v>
      </c>
      <c r="C32" s="1">
        <v>10560</v>
      </c>
      <c r="D32">
        <v>166</v>
      </c>
      <c r="E32"/>
      <c r="F32">
        <f t="shared" si="1"/>
        <v>29760</v>
      </c>
      <c r="G32" s="8">
        <f t="shared" si="0"/>
        <v>31</v>
      </c>
      <c r="H32" s="8"/>
      <c r="I32" s="8">
        <v>27</v>
      </c>
      <c r="J32" s="3">
        <v>0</v>
      </c>
      <c r="K32" s="3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1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</row>
    <row r="33" spans="1:39" s="9" customFormat="1" x14ac:dyDescent="0.3">
      <c r="A33" s="1">
        <v>32</v>
      </c>
      <c r="B33" s="1">
        <v>6719</v>
      </c>
      <c r="C33" s="1">
        <v>11520</v>
      </c>
      <c r="D33">
        <v>416</v>
      </c>
      <c r="E33"/>
      <c r="F33">
        <f t="shared" si="1"/>
        <v>30720</v>
      </c>
      <c r="G33" s="8">
        <f t="shared" si="0"/>
        <v>32</v>
      </c>
      <c r="H33" s="8"/>
      <c r="I33" s="8">
        <v>28</v>
      </c>
      <c r="J33" s="3">
        <v>0</v>
      </c>
      <c r="K33" s="3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</row>
    <row r="34" spans="1:39" s="9" customFormat="1" x14ac:dyDescent="0.3">
      <c r="A34" s="1">
        <v>33</v>
      </c>
      <c r="B34" s="1">
        <v>6719</v>
      </c>
      <c r="C34" s="1">
        <v>11520</v>
      </c>
      <c r="D34">
        <v>81</v>
      </c>
      <c r="E34"/>
      <c r="F34">
        <f t="shared" si="1"/>
        <v>31680</v>
      </c>
      <c r="G34" s="8">
        <f t="shared" si="0"/>
        <v>33</v>
      </c>
      <c r="H34" s="8"/>
      <c r="I34" s="8">
        <v>29</v>
      </c>
      <c r="J34" s="3">
        <v>0</v>
      </c>
      <c r="K34" s="3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1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</row>
    <row r="35" spans="1:39" s="9" customFormat="1" x14ac:dyDescent="0.3">
      <c r="A35" s="1">
        <v>34</v>
      </c>
      <c r="B35" s="1">
        <v>6719</v>
      </c>
      <c r="C35" s="1">
        <v>12480</v>
      </c>
      <c r="D35">
        <v>136</v>
      </c>
      <c r="E35"/>
      <c r="F35">
        <f t="shared" si="1"/>
        <v>32640</v>
      </c>
      <c r="G35" s="8">
        <f t="shared" si="0"/>
        <v>34</v>
      </c>
      <c r="H35" s="8"/>
      <c r="I35" s="8">
        <v>30</v>
      </c>
      <c r="J35" s="3">
        <v>0</v>
      </c>
      <c r="K35" s="3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</row>
    <row r="36" spans="1:39" s="9" customFormat="1" x14ac:dyDescent="0.3">
      <c r="A36" s="1">
        <v>35</v>
      </c>
      <c r="B36" s="1">
        <v>7417</v>
      </c>
      <c r="C36" s="1">
        <v>16320</v>
      </c>
      <c r="D36">
        <v>106</v>
      </c>
      <c r="E36"/>
      <c r="F36">
        <f t="shared" si="1"/>
        <v>33600</v>
      </c>
      <c r="G36" s="8">
        <f t="shared" si="0"/>
        <v>35</v>
      </c>
      <c r="H36" s="8"/>
      <c r="I36" s="8">
        <v>31</v>
      </c>
      <c r="J36" s="3">
        <v>0</v>
      </c>
      <c r="K36" s="3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</row>
    <row r="37" spans="1:39" s="9" customFormat="1" x14ac:dyDescent="0.3">
      <c r="A37" s="1">
        <v>36</v>
      </c>
      <c r="B37" s="1">
        <v>7659</v>
      </c>
      <c r="C37" s="1">
        <v>16320</v>
      </c>
      <c r="D37">
        <v>506</v>
      </c>
      <c r="E37"/>
      <c r="F37">
        <f t="shared" si="1"/>
        <v>34560</v>
      </c>
      <c r="G37" s="8">
        <f t="shared" si="0"/>
        <v>36</v>
      </c>
      <c r="H37" s="8"/>
      <c r="I37" s="8">
        <v>32</v>
      </c>
      <c r="J37" s="3">
        <v>0</v>
      </c>
      <c r="K37" s="3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</row>
    <row r="38" spans="1:39" s="9" customFormat="1" x14ac:dyDescent="0.3">
      <c r="A38" s="1">
        <v>37</v>
      </c>
      <c r="B38" s="1">
        <v>8984</v>
      </c>
      <c r="C38" s="1">
        <v>18240</v>
      </c>
      <c r="D38">
        <v>1037</v>
      </c>
      <c r="E38">
        <f t="shared" si="2"/>
        <v>77</v>
      </c>
      <c r="F38">
        <f t="shared" si="1"/>
        <v>35520</v>
      </c>
      <c r="G38" s="8">
        <f t="shared" si="0"/>
        <v>37</v>
      </c>
      <c r="H38" s="8"/>
      <c r="I38" s="8">
        <v>33</v>
      </c>
      <c r="J38" s="3">
        <v>0</v>
      </c>
      <c r="K38" s="3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</row>
    <row r="39" spans="1:39" s="9" customFormat="1" x14ac:dyDescent="0.3">
      <c r="A39" s="1">
        <v>38</v>
      </c>
      <c r="B39" s="1">
        <v>10184</v>
      </c>
      <c r="C39" s="1">
        <v>19200</v>
      </c>
      <c r="D39">
        <v>512</v>
      </c>
      <c r="E39" t="s">
        <v>22</v>
      </c>
      <c r="F39">
        <f t="shared" si="1"/>
        <v>36480</v>
      </c>
      <c r="G39" s="8">
        <f t="shared" si="0"/>
        <v>38</v>
      </c>
      <c r="H39" s="8"/>
      <c r="I39" s="8">
        <v>34</v>
      </c>
      <c r="J39" s="3">
        <v>0</v>
      </c>
      <c r="K39" s="3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</row>
    <row r="40" spans="1:39" s="9" customFormat="1" x14ac:dyDescent="0.3">
      <c r="A40" s="1">
        <v>39</v>
      </c>
      <c r="B40" s="1">
        <v>10222</v>
      </c>
      <c r="C40" s="1">
        <v>19200</v>
      </c>
      <c r="D40">
        <v>44</v>
      </c>
      <c r="E40"/>
      <c r="F40">
        <f t="shared" si="1"/>
        <v>37440</v>
      </c>
      <c r="G40" s="8">
        <f t="shared" si="0"/>
        <v>39</v>
      </c>
      <c r="H40" s="8"/>
      <c r="I40" s="8">
        <v>35</v>
      </c>
      <c r="J40" s="3">
        <v>0</v>
      </c>
      <c r="K40" s="3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1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</row>
    <row r="41" spans="1:39" s="9" customFormat="1" x14ac:dyDescent="0.3">
      <c r="A41" s="1">
        <v>40</v>
      </c>
      <c r="B41" s="1">
        <v>10468</v>
      </c>
      <c r="C41" s="1">
        <v>19200</v>
      </c>
      <c r="D41">
        <v>30</v>
      </c>
      <c r="E41"/>
      <c r="F41">
        <f t="shared" si="1"/>
        <v>38400</v>
      </c>
      <c r="G41" s="8">
        <f t="shared" si="0"/>
        <v>40</v>
      </c>
      <c r="H41" s="8"/>
      <c r="I41" s="8">
        <v>36</v>
      </c>
      <c r="J41" s="3">
        <v>0</v>
      </c>
      <c r="K41" s="3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</row>
    <row r="42" spans="1:39" s="9" customFormat="1" x14ac:dyDescent="0.3">
      <c r="A42" s="1">
        <v>41</v>
      </c>
      <c r="B42" s="1">
        <v>11385</v>
      </c>
      <c r="C42" s="1">
        <v>20160</v>
      </c>
      <c r="D42">
        <v>306</v>
      </c>
      <c r="E42"/>
      <c r="F42">
        <f t="shared" si="1"/>
        <v>39360</v>
      </c>
      <c r="G42" s="8">
        <f t="shared" si="0"/>
        <v>41</v>
      </c>
      <c r="H42" s="8"/>
      <c r="I42" s="8">
        <v>37</v>
      </c>
      <c r="J42" s="3">
        <v>0</v>
      </c>
      <c r="K42" s="3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1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</row>
    <row r="43" spans="1:39" s="9" customFormat="1" x14ac:dyDescent="0.3">
      <c r="A43" s="1">
        <v>42</v>
      </c>
      <c r="B43" s="1">
        <v>12547</v>
      </c>
      <c r="C43" s="1">
        <v>22080</v>
      </c>
      <c r="D43">
        <v>124</v>
      </c>
      <c r="E43"/>
      <c r="F43">
        <f t="shared" si="1"/>
        <v>40320</v>
      </c>
      <c r="G43" s="8">
        <f t="shared" si="0"/>
        <v>42</v>
      </c>
      <c r="H43" s="8"/>
      <c r="I43" s="8">
        <v>38</v>
      </c>
      <c r="J43" s="3">
        <v>0</v>
      </c>
      <c r="K43" s="3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</row>
    <row r="44" spans="1:39" s="9" customFormat="1" x14ac:dyDescent="0.3">
      <c r="A44" s="1">
        <v>43</v>
      </c>
      <c r="B44" s="1">
        <v>13232</v>
      </c>
      <c r="C44" s="1">
        <v>22080</v>
      </c>
      <c r="D44">
        <v>483</v>
      </c>
      <c r="E44"/>
      <c r="F44">
        <f t="shared" si="1"/>
        <v>41280</v>
      </c>
      <c r="G44" s="8">
        <f t="shared" si="0"/>
        <v>43</v>
      </c>
      <c r="H44" s="8"/>
      <c r="I44" s="8">
        <v>39</v>
      </c>
      <c r="J44" s="3">
        <v>0</v>
      </c>
      <c r="K44" s="3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</row>
    <row r="45" spans="1:39" s="9" customFormat="1" x14ac:dyDescent="0.3">
      <c r="A45" s="1">
        <v>44</v>
      </c>
      <c r="B45" s="1">
        <v>13518</v>
      </c>
      <c r="C45" s="1">
        <v>23040</v>
      </c>
      <c r="D45">
        <v>471</v>
      </c>
      <c r="E45"/>
      <c r="F45">
        <f t="shared" si="1"/>
        <v>42240</v>
      </c>
      <c r="G45" s="8">
        <f t="shared" si="0"/>
        <v>44</v>
      </c>
      <c r="H45" s="8"/>
      <c r="I45" s="8">
        <v>40</v>
      </c>
      <c r="J45" s="3">
        <v>0</v>
      </c>
      <c r="K45" s="3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</row>
    <row r="46" spans="1:39" s="9" customFormat="1" x14ac:dyDescent="0.3">
      <c r="A46" s="1">
        <v>45</v>
      </c>
      <c r="B46" s="1">
        <v>13794</v>
      </c>
      <c r="C46" s="1">
        <v>23040</v>
      </c>
      <c r="D46">
        <v>190</v>
      </c>
      <c r="E46"/>
      <c r="F46">
        <f t="shared" si="1"/>
        <v>43200</v>
      </c>
      <c r="G46" s="8">
        <f t="shared" si="0"/>
        <v>45</v>
      </c>
      <c r="H46" s="8"/>
      <c r="I46" s="8">
        <v>41</v>
      </c>
      <c r="J46" s="3">
        <v>0</v>
      </c>
      <c r="K46" s="3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1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</row>
    <row r="47" spans="1:39" s="9" customFormat="1" x14ac:dyDescent="0.3">
      <c r="A47" s="1">
        <v>46</v>
      </c>
      <c r="B47" s="1">
        <v>13870</v>
      </c>
      <c r="C47" s="1">
        <v>23040</v>
      </c>
      <c r="D47">
        <v>215</v>
      </c>
      <c r="E47"/>
      <c r="F47">
        <f t="shared" si="1"/>
        <v>44160</v>
      </c>
      <c r="G47" s="8">
        <f t="shared" si="0"/>
        <v>46</v>
      </c>
      <c r="H47" s="8"/>
      <c r="I47" s="8">
        <v>42</v>
      </c>
      <c r="J47" s="3">
        <v>0</v>
      </c>
      <c r="K47" s="3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1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</row>
    <row r="48" spans="1:39" s="9" customFormat="1" x14ac:dyDescent="0.3">
      <c r="A48" s="1">
        <v>47</v>
      </c>
      <c r="B48" s="1">
        <v>13968</v>
      </c>
      <c r="C48" s="1">
        <v>23040</v>
      </c>
      <c r="D48">
        <v>331</v>
      </c>
      <c r="E48"/>
      <c r="F48">
        <f t="shared" si="1"/>
        <v>45120</v>
      </c>
      <c r="G48" s="8">
        <f t="shared" si="0"/>
        <v>47</v>
      </c>
      <c r="H48" s="8"/>
      <c r="I48" s="8">
        <v>43</v>
      </c>
      <c r="J48" s="3">
        <v>0</v>
      </c>
      <c r="K48" s="3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1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</row>
    <row r="49" spans="1:39" s="9" customFormat="1" x14ac:dyDescent="0.3">
      <c r="A49" s="1">
        <v>48</v>
      </c>
      <c r="B49" s="1">
        <v>14241</v>
      </c>
      <c r="C49" s="1">
        <v>23040</v>
      </c>
      <c r="D49">
        <v>138</v>
      </c>
      <c r="E49"/>
      <c r="F49">
        <f t="shared" si="1"/>
        <v>46080</v>
      </c>
      <c r="G49" s="8">
        <f t="shared" si="0"/>
        <v>48</v>
      </c>
      <c r="H49" s="8"/>
      <c r="I49" s="8">
        <v>44</v>
      </c>
      <c r="J49" s="3">
        <v>0</v>
      </c>
      <c r="K49" s="3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</row>
    <row r="50" spans="1:39" s="9" customFormat="1" x14ac:dyDescent="0.3">
      <c r="A50" s="1">
        <v>49</v>
      </c>
      <c r="B50" s="1">
        <v>14247</v>
      </c>
      <c r="C50" s="1">
        <v>23040</v>
      </c>
      <c r="D50">
        <v>284</v>
      </c>
      <c r="E50"/>
      <c r="F50">
        <f t="shared" si="1"/>
        <v>47040</v>
      </c>
      <c r="G50" s="8">
        <f t="shared" si="0"/>
        <v>49</v>
      </c>
      <c r="H50" s="8"/>
      <c r="I50" s="8">
        <v>45</v>
      </c>
      <c r="J50" s="3">
        <v>0</v>
      </c>
      <c r="K50" s="3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</row>
    <row r="51" spans="1:39" s="9" customFormat="1" x14ac:dyDescent="0.3">
      <c r="A51" s="1">
        <v>50</v>
      </c>
      <c r="B51" s="1">
        <v>14528</v>
      </c>
      <c r="C51" s="1">
        <v>24000</v>
      </c>
      <c r="D51">
        <v>155</v>
      </c>
      <c r="E51"/>
      <c r="F51">
        <f t="shared" si="1"/>
        <v>48000</v>
      </c>
      <c r="G51" s="8">
        <f t="shared" si="0"/>
        <v>50</v>
      </c>
      <c r="H51" s="8"/>
      <c r="I51" s="8">
        <v>46</v>
      </c>
      <c r="J51" s="3">
        <v>0</v>
      </c>
      <c r="K51" s="3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1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</row>
    <row r="52" spans="1:39" s="9" customFormat="1" x14ac:dyDescent="0.3">
      <c r="A52" s="1">
        <v>51</v>
      </c>
      <c r="B52" s="1">
        <v>14839</v>
      </c>
      <c r="C52" s="1">
        <v>24000</v>
      </c>
      <c r="D52">
        <v>50</v>
      </c>
      <c r="E52"/>
      <c r="F52">
        <f t="shared" si="1"/>
        <v>48960</v>
      </c>
      <c r="G52" s="8">
        <f t="shared" si="0"/>
        <v>51</v>
      </c>
      <c r="H52" s="8"/>
      <c r="I52" s="8">
        <v>47</v>
      </c>
      <c r="J52" s="3">
        <v>0</v>
      </c>
      <c r="K52" s="3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</row>
    <row r="53" spans="1:39" s="9" customFormat="1" x14ac:dyDescent="0.3">
      <c r="A53" s="1">
        <v>52</v>
      </c>
      <c r="B53" s="1">
        <v>15184</v>
      </c>
      <c r="C53" s="1">
        <v>24000</v>
      </c>
      <c r="D53">
        <v>66</v>
      </c>
      <c r="E53"/>
      <c r="F53">
        <f t="shared" si="1"/>
        <v>49920</v>
      </c>
      <c r="G53" s="8">
        <f t="shared" si="0"/>
        <v>52</v>
      </c>
      <c r="H53" s="8"/>
      <c r="I53" s="8">
        <v>48</v>
      </c>
      <c r="J53" s="3">
        <v>0</v>
      </c>
      <c r="K53" s="3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</row>
    <row r="54" spans="1:39" s="9" customFormat="1" x14ac:dyDescent="0.3">
      <c r="A54" s="5">
        <v>53</v>
      </c>
      <c r="B54" s="5">
        <v>15348</v>
      </c>
      <c r="C54" s="5">
        <v>24000</v>
      </c>
      <c r="D54">
        <v>560</v>
      </c>
      <c r="E54"/>
      <c r="F54">
        <f t="shared" si="1"/>
        <v>50880</v>
      </c>
      <c r="G54" s="8">
        <f t="shared" si="0"/>
        <v>53</v>
      </c>
      <c r="H54" s="8"/>
      <c r="I54" s="8">
        <v>49</v>
      </c>
      <c r="J54" s="3">
        <v>0</v>
      </c>
      <c r="K54" s="3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</row>
    <row r="55" spans="1:39" s="9" customFormat="1" x14ac:dyDescent="0.3">
      <c r="A55" s="5">
        <v>54</v>
      </c>
      <c r="B55" s="5">
        <v>15375</v>
      </c>
      <c r="C55" s="5">
        <v>24960</v>
      </c>
      <c r="D55">
        <v>336</v>
      </c>
      <c r="E55"/>
      <c r="F55">
        <f t="shared" si="1"/>
        <v>51840</v>
      </c>
      <c r="G55" s="8">
        <f t="shared" si="0"/>
        <v>54</v>
      </c>
      <c r="H55" s="8"/>
      <c r="I55" s="8">
        <v>50</v>
      </c>
      <c r="J55" s="3">
        <v>0</v>
      </c>
      <c r="K55" s="3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1</v>
      </c>
      <c r="AJ55" s="9">
        <v>0</v>
      </c>
      <c r="AK55" s="9">
        <v>0</v>
      </c>
      <c r="AL55" s="9">
        <v>0</v>
      </c>
      <c r="AM55" s="9">
        <v>0</v>
      </c>
    </row>
    <row r="56" spans="1:39" s="9" customFormat="1" x14ac:dyDescent="0.3">
      <c r="A56" s="5">
        <v>55</v>
      </c>
      <c r="B56" s="5">
        <v>15697</v>
      </c>
      <c r="C56" s="5">
        <v>24960</v>
      </c>
      <c r="D56">
        <v>253</v>
      </c>
      <c r="E56"/>
      <c r="F56">
        <f t="shared" si="1"/>
        <v>52800</v>
      </c>
      <c r="G56" s="8">
        <f t="shared" si="0"/>
        <v>55</v>
      </c>
      <c r="H56" s="8"/>
      <c r="I56" s="8">
        <v>51</v>
      </c>
      <c r="J56" s="3">
        <v>0</v>
      </c>
      <c r="K56" s="3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</row>
    <row r="57" spans="1:39" s="9" customFormat="1" x14ac:dyDescent="0.3">
      <c r="A57" s="5">
        <v>56</v>
      </c>
      <c r="B57" s="5">
        <v>15974</v>
      </c>
      <c r="C57" s="5">
        <v>24960</v>
      </c>
      <c r="D57">
        <v>9</v>
      </c>
      <c r="E57"/>
      <c r="F57">
        <f t="shared" si="1"/>
        <v>53760</v>
      </c>
      <c r="G57" s="8">
        <f t="shared" si="0"/>
        <v>56</v>
      </c>
      <c r="H57" s="8"/>
      <c r="I57" s="8">
        <v>52</v>
      </c>
      <c r="J57" s="3">
        <v>0</v>
      </c>
      <c r="K57" s="3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1</v>
      </c>
      <c r="AJ57" s="9">
        <v>0</v>
      </c>
      <c r="AK57" s="9">
        <v>0</v>
      </c>
      <c r="AL57" s="9">
        <v>0</v>
      </c>
      <c r="AM57" s="9">
        <v>0</v>
      </c>
    </row>
    <row r="58" spans="1:39" s="9" customFormat="1" x14ac:dyDescent="0.3">
      <c r="A58" s="5">
        <v>57</v>
      </c>
      <c r="B58" s="5">
        <v>16049</v>
      </c>
      <c r="C58" s="5">
        <v>24960</v>
      </c>
      <c r="D58">
        <v>386</v>
      </c>
      <c r="E58"/>
      <c r="F58">
        <f t="shared" si="1"/>
        <v>54720</v>
      </c>
      <c r="G58" s="8">
        <f t="shared" si="0"/>
        <v>57</v>
      </c>
      <c r="H58" s="8"/>
      <c r="I58" s="8">
        <v>53</v>
      </c>
      <c r="J58" s="3">
        <v>0</v>
      </c>
      <c r="K58" s="3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1</v>
      </c>
      <c r="AJ58" s="9">
        <v>0</v>
      </c>
      <c r="AK58" s="9">
        <v>0</v>
      </c>
      <c r="AL58" s="9">
        <v>0</v>
      </c>
      <c r="AM58" s="9">
        <v>0</v>
      </c>
    </row>
    <row r="59" spans="1:39" s="9" customFormat="1" x14ac:dyDescent="0.3">
      <c r="A59" s="5">
        <v>58</v>
      </c>
      <c r="B59" s="5">
        <v>16149</v>
      </c>
      <c r="C59" s="5">
        <v>24960</v>
      </c>
      <c r="D59">
        <v>851</v>
      </c>
      <c r="E59"/>
      <c r="F59">
        <f t="shared" si="1"/>
        <v>55680</v>
      </c>
      <c r="G59" s="8">
        <f t="shared" si="0"/>
        <v>58</v>
      </c>
      <c r="H59" s="8"/>
      <c r="I59" s="8">
        <v>54</v>
      </c>
      <c r="J59" s="3">
        <v>0</v>
      </c>
      <c r="K59" s="3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1</v>
      </c>
      <c r="AK59" s="9">
        <v>0</v>
      </c>
      <c r="AL59" s="9">
        <v>0</v>
      </c>
      <c r="AM59" s="9">
        <v>0</v>
      </c>
    </row>
    <row r="60" spans="1:39" s="9" customFormat="1" x14ac:dyDescent="0.3">
      <c r="A60" s="5">
        <v>59</v>
      </c>
      <c r="B60" s="5">
        <v>16162</v>
      </c>
      <c r="C60" s="5">
        <v>24960</v>
      </c>
      <c r="D60">
        <v>101</v>
      </c>
      <c r="E60"/>
      <c r="F60">
        <f t="shared" si="1"/>
        <v>56640</v>
      </c>
      <c r="G60" s="8">
        <f t="shared" si="0"/>
        <v>59</v>
      </c>
      <c r="H60" s="8"/>
      <c r="I60" s="8">
        <v>55</v>
      </c>
      <c r="J60" s="3">
        <v>0</v>
      </c>
      <c r="K60" s="3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1</v>
      </c>
      <c r="AK60" s="9">
        <v>0</v>
      </c>
      <c r="AL60" s="9">
        <v>0</v>
      </c>
      <c r="AM60" s="9">
        <v>0</v>
      </c>
    </row>
    <row r="61" spans="1:39" s="9" customFormat="1" x14ac:dyDescent="0.3">
      <c r="A61" s="5">
        <v>60</v>
      </c>
      <c r="B61" s="5">
        <v>23039</v>
      </c>
      <c r="C61" s="5">
        <v>24960</v>
      </c>
      <c r="D61">
        <v>289</v>
      </c>
      <c r="E61"/>
      <c r="F61">
        <f t="shared" si="1"/>
        <v>57600</v>
      </c>
      <c r="G61" s="8">
        <f t="shared" si="0"/>
        <v>60</v>
      </c>
      <c r="H61" s="8"/>
      <c r="I61" s="8">
        <v>56</v>
      </c>
      <c r="J61" s="3">
        <v>0</v>
      </c>
      <c r="K61" s="3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1</v>
      </c>
      <c r="AK61" s="9">
        <v>0</v>
      </c>
      <c r="AL61" s="9">
        <v>0</v>
      </c>
      <c r="AM61" s="9">
        <v>0</v>
      </c>
    </row>
    <row r="62" spans="1:39" s="9" customFormat="1" x14ac:dyDescent="0.3">
      <c r="A62" s="5">
        <v>61</v>
      </c>
      <c r="B62" s="5">
        <v>16796</v>
      </c>
      <c r="C62" s="5">
        <v>25920</v>
      </c>
      <c r="D62">
        <v>346</v>
      </c>
      <c r="E62"/>
      <c r="F62">
        <f t="shared" si="1"/>
        <v>58560</v>
      </c>
      <c r="G62" s="8">
        <f t="shared" si="0"/>
        <v>61</v>
      </c>
      <c r="H62" s="8"/>
      <c r="I62" s="8">
        <v>57</v>
      </c>
      <c r="J62" s="3">
        <v>0</v>
      </c>
      <c r="K62" s="3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1</v>
      </c>
      <c r="AK62" s="9">
        <v>0</v>
      </c>
      <c r="AL62" s="9">
        <v>0</v>
      </c>
      <c r="AM62" s="9">
        <v>0</v>
      </c>
    </row>
    <row r="63" spans="1:39" s="9" customFormat="1" x14ac:dyDescent="0.3">
      <c r="A63" s="5">
        <v>62</v>
      </c>
      <c r="B63" s="5">
        <v>17287</v>
      </c>
      <c r="C63" s="5">
        <v>26880</v>
      </c>
      <c r="D63">
        <v>192</v>
      </c>
      <c r="E63"/>
      <c r="F63">
        <f t="shared" si="1"/>
        <v>59520</v>
      </c>
      <c r="G63" s="8">
        <f t="shared" si="0"/>
        <v>62</v>
      </c>
      <c r="H63" s="8"/>
      <c r="I63" s="8">
        <v>58</v>
      </c>
      <c r="J63" s="3">
        <v>0</v>
      </c>
      <c r="K63" s="3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1</v>
      </c>
      <c r="AK63" s="9">
        <v>0</v>
      </c>
      <c r="AL63" s="9">
        <v>0</v>
      </c>
      <c r="AM63" s="9">
        <v>0</v>
      </c>
    </row>
    <row r="64" spans="1:39" s="9" customFormat="1" x14ac:dyDescent="0.3">
      <c r="A64" s="5">
        <v>63</v>
      </c>
      <c r="B64" s="5">
        <v>17385</v>
      </c>
      <c r="C64" s="5">
        <v>26880</v>
      </c>
      <c r="D64">
        <v>290</v>
      </c>
      <c r="E64"/>
      <c r="F64">
        <f t="shared" si="1"/>
        <v>60480</v>
      </c>
      <c r="G64" s="8">
        <f t="shared" si="0"/>
        <v>63</v>
      </c>
      <c r="H64" s="8"/>
      <c r="I64" s="8">
        <v>59</v>
      </c>
      <c r="J64" s="3">
        <v>0</v>
      </c>
      <c r="K64" s="3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1</v>
      </c>
      <c r="AK64" s="9">
        <v>0</v>
      </c>
      <c r="AL64" s="9">
        <v>0</v>
      </c>
      <c r="AM64" s="9">
        <v>0</v>
      </c>
    </row>
    <row r="65" spans="1:39" s="9" customFormat="1" x14ac:dyDescent="0.3">
      <c r="A65" s="5">
        <v>64</v>
      </c>
      <c r="B65" s="5">
        <v>17390</v>
      </c>
      <c r="C65" s="5">
        <v>26880</v>
      </c>
      <c r="D65">
        <v>6</v>
      </c>
      <c r="E65"/>
      <c r="F65">
        <f t="shared" si="1"/>
        <v>61440</v>
      </c>
      <c r="G65" s="8">
        <f t="shared" si="0"/>
        <v>64</v>
      </c>
      <c r="H65" s="8"/>
      <c r="I65" s="8">
        <v>60</v>
      </c>
      <c r="J65" s="3">
        <v>0</v>
      </c>
      <c r="K65" s="3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1</v>
      </c>
      <c r="AK65" s="9">
        <v>0</v>
      </c>
      <c r="AL65" s="9">
        <v>0</v>
      </c>
      <c r="AM65" s="9">
        <v>0</v>
      </c>
    </row>
    <row r="66" spans="1:39" s="9" customFormat="1" x14ac:dyDescent="0.3">
      <c r="A66" s="5">
        <v>65</v>
      </c>
      <c r="B66" s="5">
        <v>17574</v>
      </c>
      <c r="C66" s="5">
        <v>26880</v>
      </c>
      <c r="D66">
        <v>100</v>
      </c>
      <c r="E66"/>
      <c r="F66">
        <f t="shared" si="1"/>
        <v>62400</v>
      </c>
      <c r="G66" s="8">
        <f t="shared" si="0"/>
        <v>65</v>
      </c>
      <c r="H66" s="8"/>
      <c r="I66" s="8">
        <v>61</v>
      </c>
      <c r="J66" s="3">
        <v>0</v>
      </c>
      <c r="K66" s="3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1</v>
      </c>
      <c r="AL66" s="9">
        <v>0</v>
      </c>
      <c r="AM66" s="9">
        <v>0</v>
      </c>
    </row>
    <row r="67" spans="1:39" s="9" customFormat="1" x14ac:dyDescent="0.3">
      <c r="A67" s="5">
        <v>66</v>
      </c>
      <c r="B67" s="5">
        <v>17694</v>
      </c>
      <c r="C67" s="5">
        <v>26880</v>
      </c>
      <c r="D67">
        <v>1132</v>
      </c>
      <c r="E67">
        <f>D67-960</f>
        <v>172</v>
      </c>
      <c r="F67">
        <f t="shared" si="1"/>
        <v>63360</v>
      </c>
      <c r="G67" s="8">
        <f t="shared" ref="G67:G70" si="3">F67/960</f>
        <v>66</v>
      </c>
      <c r="H67" s="8"/>
      <c r="I67" s="8">
        <v>62</v>
      </c>
      <c r="J67" s="3">
        <v>0</v>
      </c>
      <c r="K67" s="3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1</v>
      </c>
      <c r="AM67" s="9">
        <v>0</v>
      </c>
    </row>
    <row r="68" spans="1:39" s="9" customFormat="1" x14ac:dyDescent="0.3">
      <c r="A68" s="5">
        <v>67</v>
      </c>
      <c r="B68" s="5">
        <v>18038</v>
      </c>
      <c r="C68" s="5">
        <v>26880</v>
      </c>
      <c r="D68">
        <v>675</v>
      </c>
      <c r="E68" t="s">
        <v>23</v>
      </c>
      <c r="F68">
        <f t="shared" ref="F68:F70" si="4">F67+960</f>
        <v>64320</v>
      </c>
      <c r="G68" s="8">
        <f t="shared" si="3"/>
        <v>67</v>
      </c>
      <c r="H68" s="8"/>
      <c r="I68" s="8">
        <v>63</v>
      </c>
      <c r="J68" s="3">
        <v>0</v>
      </c>
      <c r="K68" s="3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1</v>
      </c>
      <c r="AM68" s="9">
        <v>0</v>
      </c>
    </row>
    <row r="69" spans="1:39" s="9" customFormat="1" x14ac:dyDescent="0.3">
      <c r="A69" s="5">
        <v>68</v>
      </c>
      <c r="B69" s="5">
        <v>18371</v>
      </c>
      <c r="C69" s="5">
        <v>27840</v>
      </c>
      <c r="D69">
        <v>50</v>
      </c>
      <c r="E69"/>
      <c r="F69">
        <f t="shared" si="4"/>
        <v>65280</v>
      </c>
      <c r="G69" s="8">
        <f t="shared" si="3"/>
        <v>68</v>
      </c>
      <c r="H69" s="8"/>
      <c r="I69" s="8">
        <v>64</v>
      </c>
      <c r="J69" s="3">
        <v>0</v>
      </c>
      <c r="K69" s="3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1</v>
      </c>
      <c r="AM69" s="9">
        <v>0</v>
      </c>
    </row>
    <row r="70" spans="1:39" s="9" customFormat="1" x14ac:dyDescent="0.3">
      <c r="A70" s="5">
        <v>69</v>
      </c>
      <c r="B70" s="5">
        <v>18436</v>
      </c>
      <c r="C70" s="5">
        <v>27840</v>
      </c>
      <c r="D70">
        <v>441</v>
      </c>
      <c r="E70"/>
      <c r="F70">
        <f t="shared" si="4"/>
        <v>66240</v>
      </c>
      <c r="G70" s="8">
        <f t="shared" si="3"/>
        <v>69</v>
      </c>
      <c r="H70" s="8"/>
      <c r="I70" s="8">
        <v>65</v>
      </c>
      <c r="J70" s="3">
        <v>0</v>
      </c>
      <c r="K70" s="3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1</v>
      </c>
      <c r="AM70" s="9">
        <v>0</v>
      </c>
    </row>
    <row r="71" spans="1:39" s="9" customFormat="1" x14ac:dyDescent="0.3">
      <c r="A71"/>
      <c r="B71"/>
      <c r="C71"/>
      <c r="D71"/>
      <c r="E71"/>
      <c r="F71"/>
      <c r="G71"/>
      <c r="H71"/>
      <c r="I71" s="8">
        <v>66</v>
      </c>
      <c r="J71" s="3">
        <v>0</v>
      </c>
      <c r="K71" s="3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1</v>
      </c>
      <c r="AM71" s="9">
        <v>0</v>
      </c>
    </row>
    <row r="72" spans="1:39" s="9" customFormat="1" x14ac:dyDescent="0.3">
      <c r="A72"/>
      <c r="B72"/>
      <c r="C72"/>
      <c r="D72"/>
      <c r="E72"/>
      <c r="F72"/>
      <c r="G72"/>
      <c r="H72"/>
      <c r="I72" s="8">
        <v>67</v>
      </c>
      <c r="J72" s="3">
        <v>0</v>
      </c>
      <c r="K72" s="3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1</v>
      </c>
      <c r="AM72" s="9">
        <v>0</v>
      </c>
    </row>
    <row r="73" spans="1:39" s="9" customFormat="1" x14ac:dyDescent="0.3">
      <c r="A73"/>
      <c r="B73"/>
      <c r="C73"/>
      <c r="D73"/>
      <c r="E73"/>
      <c r="F73"/>
      <c r="G73"/>
      <c r="H73"/>
      <c r="I73" s="8">
        <v>68</v>
      </c>
      <c r="J73" s="3">
        <v>0</v>
      </c>
      <c r="K73" s="3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1</v>
      </c>
    </row>
    <row r="74" spans="1:39" s="9" customFormat="1" x14ac:dyDescent="0.3">
      <c r="A74"/>
      <c r="B74"/>
      <c r="C74"/>
      <c r="D74"/>
      <c r="E74"/>
      <c r="F74"/>
      <c r="G74"/>
      <c r="H74"/>
      <c r="I74" s="8">
        <v>69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1</v>
      </c>
    </row>
    <row r="75" spans="1:39" x14ac:dyDescent="0.3">
      <c r="I75" t="s">
        <v>11</v>
      </c>
      <c r="J75" s="3">
        <v>6</v>
      </c>
      <c r="K75" s="3">
        <v>6</v>
      </c>
      <c r="L75" s="3">
        <v>6</v>
      </c>
      <c r="M75" s="3">
        <v>6</v>
      </c>
      <c r="N75" s="3">
        <v>6</v>
      </c>
      <c r="O75" s="3">
        <v>6</v>
      </c>
      <c r="P75" s="3">
        <v>6</v>
      </c>
      <c r="Q75" s="3">
        <v>6</v>
      </c>
      <c r="R75" s="3">
        <v>6</v>
      </c>
      <c r="S75" s="3">
        <v>6</v>
      </c>
      <c r="T75" s="3">
        <v>6</v>
      </c>
      <c r="U75" s="3">
        <v>6</v>
      </c>
      <c r="V75" s="3">
        <v>6</v>
      </c>
      <c r="W75" s="3">
        <v>6</v>
      </c>
      <c r="X75" s="3">
        <v>6</v>
      </c>
      <c r="Y75" s="3">
        <v>6</v>
      </c>
      <c r="Z75" s="3">
        <v>6</v>
      </c>
      <c r="AA75" s="3">
        <v>6</v>
      </c>
      <c r="AB75" s="3">
        <v>6</v>
      </c>
      <c r="AC75" s="3">
        <v>6</v>
      </c>
      <c r="AD75" s="3">
        <v>6</v>
      </c>
      <c r="AE75" s="3">
        <v>6</v>
      </c>
      <c r="AF75" s="3">
        <v>6</v>
      </c>
      <c r="AG75" s="3">
        <v>6</v>
      </c>
      <c r="AH75" s="3">
        <v>6</v>
      </c>
      <c r="AI75" s="3">
        <v>6</v>
      </c>
      <c r="AJ75" s="3">
        <v>6</v>
      </c>
      <c r="AK75" s="3">
        <v>6</v>
      </c>
      <c r="AL75" s="3">
        <v>6</v>
      </c>
      <c r="AM75" s="3">
        <v>6</v>
      </c>
    </row>
    <row r="76" spans="1:39" x14ac:dyDescent="0.3">
      <c r="I76" t="s">
        <v>12</v>
      </c>
      <c r="J76" s="3">
        <v>4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  <c r="P76" s="3">
        <v>4</v>
      </c>
      <c r="Q76" s="3">
        <v>4</v>
      </c>
      <c r="R76" s="3">
        <v>4</v>
      </c>
      <c r="S76" s="3">
        <v>4</v>
      </c>
      <c r="T76" s="3">
        <v>4</v>
      </c>
      <c r="U76" s="3">
        <v>4</v>
      </c>
      <c r="V76" s="3">
        <v>4</v>
      </c>
      <c r="W76" s="3">
        <v>4</v>
      </c>
      <c r="X76" s="3">
        <v>4</v>
      </c>
      <c r="Y76" s="3">
        <v>4</v>
      </c>
      <c r="Z76" s="3">
        <v>4</v>
      </c>
      <c r="AA76" s="3">
        <v>4</v>
      </c>
      <c r="AB76" s="3">
        <v>4</v>
      </c>
      <c r="AC76" s="3">
        <v>4</v>
      </c>
      <c r="AD76" s="3">
        <v>4</v>
      </c>
      <c r="AE76" s="3">
        <v>4</v>
      </c>
      <c r="AF76" s="3">
        <v>4</v>
      </c>
      <c r="AG76" s="3">
        <v>4</v>
      </c>
      <c r="AH76" s="3">
        <v>4</v>
      </c>
      <c r="AI76" s="3">
        <v>4</v>
      </c>
      <c r="AJ76" s="3">
        <v>4</v>
      </c>
      <c r="AK76" s="3">
        <v>4</v>
      </c>
      <c r="AL76" s="3">
        <v>4</v>
      </c>
      <c r="AM76" s="3">
        <v>4</v>
      </c>
    </row>
    <row r="77" spans="1:39" x14ac:dyDescent="0.3">
      <c r="I77" t="s">
        <v>13</v>
      </c>
      <c r="J77" s="3">
        <v>20</v>
      </c>
      <c r="K77" s="3">
        <v>20</v>
      </c>
      <c r="L77" s="3">
        <v>20</v>
      </c>
      <c r="M77" s="3">
        <v>20</v>
      </c>
      <c r="N77" s="3">
        <v>20</v>
      </c>
      <c r="O77" s="3">
        <v>20</v>
      </c>
      <c r="P77" s="3">
        <v>20</v>
      </c>
      <c r="Q77" s="3">
        <v>20</v>
      </c>
      <c r="R77" s="3">
        <v>20</v>
      </c>
      <c r="S77" s="3">
        <v>20</v>
      </c>
      <c r="T77" s="3">
        <v>20</v>
      </c>
      <c r="U77" s="3">
        <v>20</v>
      </c>
      <c r="V77" s="3">
        <v>20</v>
      </c>
      <c r="W77" s="3">
        <v>20</v>
      </c>
      <c r="X77" s="3">
        <v>20</v>
      </c>
      <c r="Y77" s="3">
        <v>20</v>
      </c>
      <c r="Z77" s="3">
        <v>20</v>
      </c>
      <c r="AA77" s="3">
        <v>20</v>
      </c>
      <c r="AB77" s="3">
        <v>20</v>
      </c>
      <c r="AC77" s="3">
        <v>20</v>
      </c>
      <c r="AD77" s="3">
        <v>20</v>
      </c>
      <c r="AE77" s="3">
        <v>20</v>
      </c>
      <c r="AF77" s="3">
        <v>20</v>
      </c>
      <c r="AG77" s="3">
        <v>20</v>
      </c>
      <c r="AH77" s="3">
        <v>20</v>
      </c>
      <c r="AI77" s="3">
        <v>20</v>
      </c>
      <c r="AJ77" s="3">
        <v>20</v>
      </c>
      <c r="AK77" s="3">
        <v>20</v>
      </c>
      <c r="AL77" s="3">
        <v>20</v>
      </c>
      <c r="AM77" s="3">
        <v>20</v>
      </c>
    </row>
  </sheetData>
  <conditionalFormatting sqref="D2:D70">
    <cfRule type="cellIs" dxfId="1" priority="1" operator="greaterThan">
      <formula>960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" sqref="I1:I53"/>
    </sheetView>
  </sheetViews>
  <sheetFormatPr baseColWidth="10" defaultRowHeight="14.4" x14ac:dyDescent="0.3"/>
  <sheetData>
    <row r="1" spans="1:9" x14ac:dyDescent="0.3">
      <c r="B1" t="s">
        <v>82</v>
      </c>
      <c r="C1" t="s">
        <v>93</v>
      </c>
      <c r="D1" t="s">
        <v>94</v>
      </c>
      <c r="E1" t="s">
        <v>95</v>
      </c>
      <c r="F1" t="s">
        <v>96</v>
      </c>
      <c r="G1" t="s">
        <v>16</v>
      </c>
      <c r="H1" t="s">
        <v>150</v>
      </c>
      <c r="I1" t="s">
        <v>0</v>
      </c>
    </row>
    <row r="2" spans="1:9" x14ac:dyDescent="0.3">
      <c r="A2" t="s">
        <v>97</v>
      </c>
      <c r="B2" s="34">
        <v>0</v>
      </c>
      <c r="C2" t="s">
        <v>98</v>
      </c>
      <c r="D2" s="33">
        <v>1</v>
      </c>
      <c r="E2">
        <v>1</v>
      </c>
      <c r="F2" s="24">
        <v>20</v>
      </c>
      <c r="G2" s="33">
        <v>0.57999999999992724</v>
      </c>
      <c r="H2" s="41">
        <v>10</v>
      </c>
      <c r="I2" s="43">
        <v>1</v>
      </c>
    </row>
    <row r="3" spans="1:9" x14ac:dyDescent="0.3">
      <c r="A3" t="s">
        <v>99</v>
      </c>
      <c r="B3" s="34">
        <v>0</v>
      </c>
      <c r="C3" t="s">
        <v>98</v>
      </c>
      <c r="D3" s="33">
        <v>1</v>
      </c>
      <c r="E3">
        <v>1</v>
      </c>
      <c r="F3" s="24">
        <v>30</v>
      </c>
      <c r="G3" s="33">
        <v>16.579999999999927</v>
      </c>
      <c r="H3" s="41">
        <v>10</v>
      </c>
      <c r="I3" s="43">
        <v>2</v>
      </c>
    </row>
    <row r="4" spans="1:9" x14ac:dyDescent="0.3">
      <c r="A4" t="s">
        <v>100</v>
      </c>
      <c r="B4" s="34">
        <v>0</v>
      </c>
      <c r="C4" t="s">
        <v>98</v>
      </c>
      <c r="D4" s="33">
        <v>1</v>
      </c>
      <c r="E4">
        <v>1</v>
      </c>
      <c r="F4" s="24">
        <v>40</v>
      </c>
      <c r="G4" s="33">
        <v>1.5099999999999909</v>
      </c>
      <c r="H4" s="41">
        <v>30</v>
      </c>
      <c r="I4" s="43">
        <v>3</v>
      </c>
    </row>
    <row r="5" spans="1:9" x14ac:dyDescent="0.3">
      <c r="A5" t="s">
        <v>101</v>
      </c>
      <c r="B5" s="34">
        <v>0</v>
      </c>
      <c r="C5" t="s">
        <v>98</v>
      </c>
      <c r="D5" s="33">
        <v>1</v>
      </c>
      <c r="E5">
        <v>1</v>
      </c>
      <c r="F5" s="24">
        <v>40</v>
      </c>
      <c r="G5" s="33">
        <v>2.1800000000000637</v>
      </c>
      <c r="H5" s="41">
        <v>30</v>
      </c>
      <c r="I5" s="43">
        <v>4</v>
      </c>
    </row>
    <row r="6" spans="1:9" x14ac:dyDescent="0.3">
      <c r="A6" t="s">
        <v>102</v>
      </c>
      <c r="B6" s="34">
        <v>0</v>
      </c>
      <c r="C6" t="s">
        <v>98</v>
      </c>
      <c r="D6" s="33">
        <v>1</v>
      </c>
      <c r="E6">
        <v>1</v>
      </c>
      <c r="F6" s="24">
        <v>60</v>
      </c>
      <c r="G6" s="33">
        <v>2.1700000000000728</v>
      </c>
      <c r="H6" s="41">
        <v>50</v>
      </c>
      <c r="I6" s="43">
        <v>5</v>
      </c>
    </row>
    <row r="7" spans="1:9" x14ac:dyDescent="0.3">
      <c r="A7" t="s">
        <v>103</v>
      </c>
      <c r="B7" s="34">
        <v>0</v>
      </c>
      <c r="C7" t="s">
        <v>98</v>
      </c>
      <c r="D7" s="33">
        <v>1</v>
      </c>
      <c r="E7">
        <v>1</v>
      </c>
      <c r="F7" s="24">
        <v>70</v>
      </c>
      <c r="G7" s="33">
        <v>7.7799999999999727</v>
      </c>
      <c r="H7" s="41">
        <v>60</v>
      </c>
      <c r="I7" s="43">
        <v>6</v>
      </c>
    </row>
    <row r="8" spans="1:9" x14ac:dyDescent="0.3">
      <c r="A8" t="s">
        <v>104</v>
      </c>
      <c r="B8" s="34">
        <v>0</v>
      </c>
      <c r="C8" t="s">
        <v>98</v>
      </c>
      <c r="D8" s="33">
        <v>1</v>
      </c>
      <c r="E8">
        <v>1</v>
      </c>
      <c r="F8" s="24">
        <v>70</v>
      </c>
      <c r="G8" s="33">
        <v>8.1900000000000546</v>
      </c>
      <c r="H8" s="41">
        <v>50</v>
      </c>
      <c r="I8" s="43">
        <v>7</v>
      </c>
    </row>
    <row r="9" spans="1:9" x14ac:dyDescent="0.3">
      <c r="A9" t="s">
        <v>105</v>
      </c>
      <c r="B9" s="34">
        <v>0</v>
      </c>
      <c r="C9" t="s">
        <v>98</v>
      </c>
      <c r="D9" s="33">
        <v>1</v>
      </c>
      <c r="E9">
        <v>1</v>
      </c>
      <c r="F9" s="24">
        <v>70</v>
      </c>
      <c r="G9" s="33">
        <v>1.5</v>
      </c>
      <c r="H9" s="41">
        <v>60</v>
      </c>
      <c r="I9" s="43">
        <v>8</v>
      </c>
    </row>
    <row r="10" spans="1:9" x14ac:dyDescent="0.3">
      <c r="A10" t="s">
        <v>106</v>
      </c>
      <c r="B10" s="34">
        <v>0</v>
      </c>
      <c r="C10" t="s">
        <v>98</v>
      </c>
      <c r="D10" s="33">
        <v>1</v>
      </c>
      <c r="E10">
        <v>1</v>
      </c>
      <c r="F10" s="24">
        <v>80</v>
      </c>
      <c r="G10" s="33">
        <v>1.8399999999999181</v>
      </c>
      <c r="H10" s="41">
        <v>70</v>
      </c>
      <c r="I10" s="43">
        <v>9</v>
      </c>
    </row>
    <row r="11" spans="1:9" x14ac:dyDescent="0.3">
      <c r="A11" t="s">
        <v>107</v>
      </c>
      <c r="B11" s="34">
        <v>0</v>
      </c>
      <c r="C11" t="s">
        <v>98</v>
      </c>
      <c r="D11" s="33">
        <v>1</v>
      </c>
      <c r="E11">
        <v>1</v>
      </c>
      <c r="F11" s="24">
        <v>80</v>
      </c>
      <c r="G11" s="33">
        <v>4.0299999999999727</v>
      </c>
      <c r="H11" s="41">
        <v>70</v>
      </c>
      <c r="I11" s="43">
        <v>10</v>
      </c>
    </row>
    <row r="12" spans="1:9" x14ac:dyDescent="0.3">
      <c r="A12" t="s">
        <v>108</v>
      </c>
      <c r="B12" s="34">
        <v>0</v>
      </c>
      <c r="C12" t="s">
        <v>98</v>
      </c>
      <c r="D12" s="33">
        <v>1</v>
      </c>
      <c r="E12">
        <v>1</v>
      </c>
      <c r="F12" s="24">
        <v>90</v>
      </c>
      <c r="G12" s="33">
        <v>2.2200000000000273</v>
      </c>
      <c r="H12" s="41">
        <v>80</v>
      </c>
      <c r="I12" s="43">
        <v>11</v>
      </c>
    </row>
    <row r="13" spans="1:9" x14ac:dyDescent="0.3">
      <c r="A13" t="s">
        <v>109</v>
      </c>
      <c r="B13" s="34">
        <v>0</v>
      </c>
      <c r="C13" t="s">
        <v>98</v>
      </c>
      <c r="D13" s="33">
        <v>1</v>
      </c>
      <c r="E13">
        <v>1</v>
      </c>
      <c r="F13" s="24">
        <v>90</v>
      </c>
      <c r="G13" s="33">
        <v>4.3400000000001455</v>
      </c>
      <c r="H13" s="41">
        <v>80</v>
      </c>
      <c r="I13" s="43">
        <v>12</v>
      </c>
    </row>
    <row r="14" spans="1:9" x14ac:dyDescent="0.3">
      <c r="A14" t="s">
        <v>110</v>
      </c>
      <c r="B14" s="34">
        <v>0</v>
      </c>
      <c r="C14" t="s">
        <v>98</v>
      </c>
      <c r="D14" s="33">
        <v>1</v>
      </c>
      <c r="E14">
        <v>1</v>
      </c>
      <c r="F14" s="24">
        <v>100</v>
      </c>
      <c r="G14" s="33">
        <v>3.7599999999999909</v>
      </c>
      <c r="H14" s="41">
        <v>90</v>
      </c>
      <c r="I14" s="43">
        <v>13</v>
      </c>
    </row>
    <row r="15" spans="1:9" x14ac:dyDescent="0.3">
      <c r="A15" t="s">
        <v>111</v>
      </c>
      <c r="B15" s="34">
        <v>1.7799999999999727</v>
      </c>
      <c r="C15" t="s">
        <v>98</v>
      </c>
      <c r="D15" s="33">
        <v>1</v>
      </c>
      <c r="E15">
        <v>1</v>
      </c>
      <c r="F15" s="24">
        <v>110</v>
      </c>
      <c r="G15" s="33">
        <v>1.3099999999999454</v>
      </c>
      <c r="H15" s="41">
        <v>100</v>
      </c>
      <c r="I15" s="43">
        <v>14</v>
      </c>
    </row>
    <row r="16" spans="1:9" x14ac:dyDescent="0.3">
      <c r="A16" t="s">
        <v>112</v>
      </c>
      <c r="B16" s="34">
        <v>8.8399999999999181</v>
      </c>
      <c r="C16" t="s">
        <v>98</v>
      </c>
      <c r="D16" s="33">
        <v>1</v>
      </c>
      <c r="E16">
        <v>1</v>
      </c>
      <c r="F16" s="24">
        <v>110</v>
      </c>
      <c r="G16" s="33">
        <v>1.25</v>
      </c>
      <c r="H16" s="41">
        <v>100</v>
      </c>
      <c r="I16" s="43">
        <v>15</v>
      </c>
    </row>
    <row r="17" spans="1:9" x14ac:dyDescent="0.3">
      <c r="A17" t="s">
        <v>113</v>
      </c>
      <c r="B17" s="34">
        <v>14.809999999999945</v>
      </c>
      <c r="C17" t="s">
        <v>98</v>
      </c>
      <c r="D17" s="33">
        <v>1</v>
      </c>
      <c r="E17">
        <v>1</v>
      </c>
      <c r="F17" s="24">
        <v>120</v>
      </c>
      <c r="G17" s="33">
        <v>5.1100000000001273</v>
      </c>
      <c r="H17" s="41">
        <v>110</v>
      </c>
      <c r="I17" s="43">
        <v>16</v>
      </c>
    </row>
    <row r="18" spans="1:9" x14ac:dyDescent="0.3">
      <c r="A18" t="s">
        <v>114</v>
      </c>
      <c r="B18" s="34">
        <v>20.730000000000018</v>
      </c>
      <c r="C18" t="s">
        <v>98</v>
      </c>
      <c r="D18" s="33">
        <v>1</v>
      </c>
      <c r="E18">
        <v>1</v>
      </c>
      <c r="F18" s="24">
        <v>130</v>
      </c>
      <c r="G18" s="33">
        <v>2.7999999999999545</v>
      </c>
      <c r="H18" s="41">
        <v>120</v>
      </c>
      <c r="I18" s="43">
        <v>17</v>
      </c>
    </row>
    <row r="19" spans="1:9" x14ac:dyDescent="0.3">
      <c r="A19" t="s">
        <v>115</v>
      </c>
      <c r="B19" s="34">
        <v>22.880000000000109</v>
      </c>
      <c r="C19" t="s">
        <v>98</v>
      </c>
      <c r="D19" s="33">
        <v>1</v>
      </c>
      <c r="E19">
        <v>1</v>
      </c>
      <c r="F19" s="24">
        <v>130</v>
      </c>
      <c r="G19" s="33">
        <v>3.0099999999999909</v>
      </c>
      <c r="H19" s="41">
        <v>120</v>
      </c>
      <c r="I19" s="43">
        <v>18</v>
      </c>
    </row>
    <row r="20" spans="1:9" x14ac:dyDescent="0.3">
      <c r="A20" t="s">
        <v>116</v>
      </c>
      <c r="B20" s="34">
        <v>26.490000000000009</v>
      </c>
      <c r="C20" t="s">
        <v>98</v>
      </c>
      <c r="D20" s="33">
        <v>1</v>
      </c>
      <c r="E20">
        <v>1</v>
      </c>
      <c r="F20" s="24">
        <v>130</v>
      </c>
      <c r="G20" s="33">
        <v>3.7300000000000182</v>
      </c>
      <c r="H20" s="41">
        <v>120</v>
      </c>
      <c r="I20" s="43">
        <v>19</v>
      </c>
    </row>
    <row r="21" spans="1:9" x14ac:dyDescent="0.3">
      <c r="A21" t="s">
        <v>117</v>
      </c>
      <c r="B21" s="34">
        <v>32.1099999999999</v>
      </c>
      <c r="C21" t="s">
        <v>98</v>
      </c>
      <c r="D21" s="33">
        <v>1</v>
      </c>
      <c r="E21">
        <v>1</v>
      </c>
      <c r="F21" s="24">
        <v>140</v>
      </c>
      <c r="G21" s="33">
        <v>1.5700000000001637</v>
      </c>
      <c r="H21" s="41">
        <v>130</v>
      </c>
      <c r="I21" s="43">
        <v>20</v>
      </c>
    </row>
    <row r="22" spans="1:9" x14ac:dyDescent="0.3">
      <c r="A22" t="s">
        <v>118</v>
      </c>
      <c r="B22" s="34">
        <v>35.029999999999973</v>
      </c>
      <c r="C22" t="s">
        <v>98</v>
      </c>
      <c r="D22" s="33">
        <v>1</v>
      </c>
      <c r="E22">
        <v>1</v>
      </c>
      <c r="F22" s="24">
        <v>140</v>
      </c>
      <c r="G22" s="33">
        <v>9.1400000000001</v>
      </c>
      <c r="H22" s="41">
        <v>100</v>
      </c>
      <c r="I22" s="43">
        <v>21</v>
      </c>
    </row>
    <row r="23" spans="1:9" x14ac:dyDescent="0.3">
      <c r="A23" t="s">
        <v>119</v>
      </c>
      <c r="B23" s="34">
        <v>37.599999999999909</v>
      </c>
      <c r="C23" t="s">
        <v>98</v>
      </c>
      <c r="D23" s="33">
        <v>1</v>
      </c>
      <c r="E23">
        <v>1</v>
      </c>
      <c r="F23" s="24">
        <v>140</v>
      </c>
      <c r="G23" s="33">
        <v>20.460000000000036</v>
      </c>
      <c r="H23" s="41">
        <v>70</v>
      </c>
      <c r="I23" s="43">
        <v>22</v>
      </c>
    </row>
    <row r="24" spans="1:9" x14ac:dyDescent="0.3">
      <c r="A24" t="s">
        <v>120</v>
      </c>
      <c r="B24" s="34">
        <v>47.839999999999918</v>
      </c>
      <c r="C24" t="s">
        <v>98</v>
      </c>
      <c r="D24" s="33">
        <v>1</v>
      </c>
      <c r="E24">
        <v>1</v>
      </c>
      <c r="F24" s="24">
        <v>150</v>
      </c>
      <c r="G24" s="33">
        <v>0.27999999999997272</v>
      </c>
      <c r="H24" s="41">
        <v>140</v>
      </c>
      <c r="I24" s="43">
        <v>23</v>
      </c>
    </row>
    <row r="25" spans="1:9" x14ac:dyDescent="0.3">
      <c r="A25" t="s">
        <v>121</v>
      </c>
      <c r="B25" s="34">
        <v>48</v>
      </c>
      <c r="C25" t="s">
        <v>98</v>
      </c>
      <c r="D25" s="33">
        <v>1</v>
      </c>
      <c r="E25">
        <v>1</v>
      </c>
      <c r="F25" s="24">
        <v>150</v>
      </c>
      <c r="G25" s="33">
        <v>6.0199999999999818</v>
      </c>
      <c r="H25" s="41">
        <v>140</v>
      </c>
      <c r="I25" s="43">
        <v>24</v>
      </c>
    </row>
    <row r="26" spans="1:9" x14ac:dyDescent="0.3">
      <c r="A26" t="s">
        <v>122</v>
      </c>
      <c r="B26" s="34">
        <v>50.809999999999945</v>
      </c>
      <c r="C26" t="s">
        <v>98</v>
      </c>
      <c r="D26" s="33">
        <v>1</v>
      </c>
      <c r="E26">
        <v>1</v>
      </c>
      <c r="F26" s="24">
        <v>160</v>
      </c>
      <c r="G26" s="33">
        <v>0.10999999999989996</v>
      </c>
      <c r="H26" s="41">
        <v>150</v>
      </c>
      <c r="I26" s="43">
        <v>25</v>
      </c>
    </row>
    <row r="27" spans="1:9" x14ac:dyDescent="0.3">
      <c r="A27" t="s">
        <v>123</v>
      </c>
      <c r="B27" s="34">
        <v>65.680000000000064</v>
      </c>
      <c r="C27" t="s">
        <v>98</v>
      </c>
      <c r="D27" s="33">
        <v>1</v>
      </c>
      <c r="E27">
        <v>1</v>
      </c>
      <c r="F27" s="24">
        <v>170</v>
      </c>
      <c r="G27" s="33">
        <v>9.8099999999999454</v>
      </c>
      <c r="H27" s="41">
        <v>150</v>
      </c>
      <c r="I27" s="43">
        <v>26</v>
      </c>
    </row>
    <row r="28" spans="1:9" x14ac:dyDescent="0.3">
      <c r="A28" t="s">
        <v>124</v>
      </c>
      <c r="B28" s="34">
        <v>66.650000000000091</v>
      </c>
      <c r="C28" t="s">
        <v>98</v>
      </c>
      <c r="D28" s="33">
        <v>1</v>
      </c>
      <c r="E28">
        <v>1</v>
      </c>
      <c r="F28" s="24">
        <v>170</v>
      </c>
      <c r="G28" s="33">
        <v>1.7599999999999909</v>
      </c>
      <c r="H28" s="41">
        <v>160</v>
      </c>
      <c r="I28" s="43">
        <v>27</v>
      </c>
    </row>
    <row r="29" spans="1:9" x14ac:dyDescent="0.3">
      <c r="A29" t="s">
        <v>125</v>
      </c>
      <c r="B29" s="34">
        <v>72.670000000000073</v>
      </c>
      <c r="C29" t="s">
        <v>98</v>
      </c>
      <c r="D29" s="33">
        <v>1</v>
      </c>
      <c r="E29">
        <v>1</v>
      </c>
      <c r="F29" s="24">
        <v>180</v>
      </c>
      <c r="G29" s="33">
        <v>5.7200000000000273</v>
      </c>
      <c r="H29" s="41">
        <v>170</v>
      </c>
      <c r="I29" s="43">
        <v>28</v>
      </c>
    </row>
    <row r="30" spans="1:9" x14ac:dyDescent="0.3">
      <c r="A30" t="s">
        <v>126</v>
      </c>
      <c r="B30" s="34">
        <v>81.569999999999936</v>
      </c>
      <c r="C30" t="s">
        <v>98</v>
      </c>
      <c r="D30" s="33">
        <v>1</v>
      </c>
      <c r="E30">
        <v>1</v>
      </c>
      <c r="F30" s="24">
        <v>190</v>
      </c>
      <c r="G30" s="33">
        <v>0.36000000000012733</v>
      </c>
      <c r="H30" s="27">
        <v>180</v>
      </c>
      <c r="I30" s="43">
        <v>29</v>
      </c>
    </row>
    <row r="31" spans="1:9" x14ac:dyDescent="0.3">
      <c r="A31" t="s">
        <v>127</v>
      </c>
      <c r="B31" s="34">
        <v>87.279999999999973</v>
      </c>
      <c r="C31" t="s">
        <v>98</v>
      </c>
      <c r="D31" s="33">
        <v>1</v>
      </c>
      <c r="E31">
        <v>1</v>
      </c>
      <c r="F31" s="24">
        <v>190</v>
      </c>
      <c r="G31" s="33">
        <v>0.51999999999998181</v>
      </c>
      <c r="H31" s="41">
        <v>180</v>
      </c>
      <c r="I31" s="43">
        <v>30</v>
      </c>
    </row>
    <row r="32" spans="1:9" x14ac:dyDescent="0.3">
      <c r="A32" t="s">
        <v>128</v>
      </c>
      <c r="B32" s="34">
        <v>95.519999999999982</v>
      </c>
      <c r="C32" t="s">
        <v>98</v>
      </c>
      <c r="D32" s="33">
        <v>1</v>
      </c>
      <c r="E32">
        <v>1</v>
      </c>
      <c r="F32" s="24">
        <v>200</v>
      </c>
      <c r="G32" s="33">
        <v>5.2100000000000364</v>
      </c>
      <c r="H32" s="41">
        <v>190</v>
      </c>
      <c r="I32" s="43">
        <v>31</v>
      </c>
    </row>
    <row r="33" spans="1:9" x14ac:dyDescent="0.3">
      <c r="A33" t="s">
        <v>129</v>
      </c>
      <c r="B33" s="34">
        <v>98.329999999999927</v>
      </c>
      <c r="C33" t="s">
        <v>98</v>
      </c>
      <c r="D33" s="33">
        <v>1</v>
      </c>
      <c r="E33">
        <v>1</v>
      </c>
      <c r="F33" s="24">
        <v>200</v>
      </c>
      <c r="G33" s="33">
        <v>1.0499999999999545</v>
      </c>
      <c r="H33" s="41">
        <v>190</v>
      </c>
      <c r="I33" s="43">
        <v>32</v>
      </c>
    </row>
    <row r="34" spans="1:9" x14ac:dyDescent="0.3">
      <c r="A34" t="s">
        <v>130</v>
      </c>
      <c r="B34" s="34">
        <v>98.480000000000018</v>
      </c>
      <c r="C34" t="s">
        <v>98</v>
      </c>
      <c r="D34" s="33">
        <v>1</v>
      </c>
      <c r="E34">
        <v>1</v>
      </c>
      <c r="F34" s="24">
        <v>200</v>
      </c>
      <c r="G34" s="33">
        <v>0.29999999999995453</v>
      </c>
      <c r="H34" s="41">
        <v>190</v>
      </c>
      <c r="I34" s="43">
        <v>33</v>
      </c>
    </row>
    <row r="35" spans="1:9" x14ac:dyDescent="0.3">
      <c r="A35" t="s">
        <v>131</v>
      </c>
      <c r="B35" s="34">
        <v>99.519999999999982</v>
      </c>
      <c r="C35" t="s">
        <v>98</v>
      </c>
      <c r="D35" s="33">
        <v>1</v>
      </c>
      <c r="E35">
        <v>1</v>
      </c>
      <c r="F35" s="24">
        <v>200</v>
      </c>
      <c r="G35" s="33">
        <v>2.6900000000000546</v>
      </c>
      <c r="H35" s="41">
        <v>190</v>
      </c>
      <c r="I35" s="43">
        <v>34</v>
      </c>
    </row>
    <row r="36" spans="1:9" x14ac:dyDescent="0.3">
      <c r="A36" t="s">
        <v>132</v>
      </c>
      <c r="B36" s="34">
        <v>100.51999999999998</v>
      </c>
      <c r="C36" t="s">
        <v>98</v>
      </c>
      <c r="D36" s="33">
        <v>1</v>
      </c>
      <c r="E36">
        <v>1</v>
      </c>
      <c r="F36" s="24">
        <v>210</v>
      </c>
      <c r="G36" s="33">
        <v>7.8199999999999363</v>
      </c>
      <c r="H36" s="41">
        <v>200</v>
      </c>
      <c r="I36" s="43">
        <v>35</v>
      </c>
    </row>
    <row r="37" spans="1:9" x14ac:dyDescent="0.3">
      <c r="A37" t="s">
        <v>133</v>
      </c>
      <c r="B37" s="34">
        <v>103.65000000000009</v>
      </c>
      <c r="C37" t="s">
        <v>98</v>
      </c>
      <c r="D37" s="33">
        <v>1</v>
      </c>
      <c r="E37">
        <v>1</v>
      </c>
      <c r="F37" s="24">
        <v>210</v>
      </c>
      <c r="G37" s="33">
        <v>17.75</v>
      </c>
      <c r="H37" s="41">
        <v>130</v>
      </c>
      <c r="I37" s="43">
        <v>36</v>
      </c>
    </row>
    <row r="38" spans="1:9" x14ac:dyDescent="0.3">
      <c r="A38" t="s">
        <v>134</v>
      </c>
      <c r="B38" s="34">
        <v>104.49000000000001</v>
      </c>
      <c r="C38" t="s">
        <v>98</v>
      </c>
      <c r="D38" s="33">
        <v>1</v>
      </c>
      <c r="E38">
        <v>1</v>
      </c>
      <c r="F38" s="24">
        <v>210</v>
      </c>
      <c r="G38" s="33">
        <v>16.660000000000082</v>
      </c>
      <c r="H38" s="41">
        <v>170</v>
      </c>
      <c r="I38" s="43">
        <v>37</v>
      </c>
    </row>
    <row r="39" spans="1:9" x14ac:dyDescent="0.3">
      <c r="A39" t="s">
        <v>135</v>
      </c>
      <c r="B39" s="34">
        <v>108.71000000000004</v>
      </c>
      <c r="C39" t="s">
        <v>98</v>
      </c>
      <c r="D39" s="33">
        <v>1</v>
      </c>
      <c r="E39">
        <v>1</v>
      </c>
      <c r="F39" s="24">
        <v>210</v>
      </c>
      <c r="G39" s="33">
        <v>3.1800000000000637</v>
      </c>
      <c r="H39" s="41">
        <v>200</v>
      </c>
      <c r="I39" s="43">
        <v>38</v>
      </c>
    </row>
    <row r="40" spans="1:9" x14ac:dyDescent="0.3">
      <c r="A40" t="s">
        <v>136</v>
      </c>
      <c r="B40" s="34">
        <v>112.45000000000005</v>
      </c>
      <c r="C40" t="s">
        <v>98</v>
      </c>
      <c r="D40" s="33">
        <v>1</v>
      </c>
      <c r="E40">
        <v>1</v>
      </c>
      <c r="F40" s="24">
        <v>220</v>
      </c>
      <c r="G40" s="33">
        <v>13.720000000000027</v>
      </c>
      <c r="H40" s="41">
        <v>230</v>
      </c>
      <c r="I40" s="43">
        <v>39</v>
      </c>
    </row>
    <row r="41" spans="1:9" x14ac:dyDescent="0.3">
      <c r="A41" t="s">
        <v>137</v>
      </c>
      <c r="B41" s="34">
        <v>116.91000000000008</v>
      </c>
      <c r="C41" t="s">
        <v>98</v>
      </c>
      <c r="D41" s="33">
        <v>1</v>
      </c>
      <c r="E41">
        <v>1</v>
      </c>
      <c r="F41" s="24">
        <v>220</v>
      </c>
      <c r="G41" s="33">
        <v>0.4499999999998181</v>
      </c>
      <c r="H41" s="41">
        <v>210</v>
      </c>
      <c r="I41" s="43">
        <v>40</v>
      </c>
    </row>
    <row r="42" spans="1:9" x14ac:dyDescent="0.3">
      <c r="A42" t="s">
        <v>138</v>
      </c>
      <c r="B42" s="34">
        <v>117.31999999999994</v>
      </c>
      <c r="C42" t="s">
        <v>98</v>
      </c>
      <c r="D42" s="33">
        <v>1</v>
      </c>
      <c r="E42">
        <v>1</v>
      </c>
      <c r="F42" s="24">
        <v>220</v>
      </c>
      <c r="G42" s="33">
        <v>7.75</v>
      </c>
      <c r="H42" s="41">
        <v>210</v>
      </c>
      <c r="I42" s="43">
        <v>41</v>
      </c>
    </row>
    <row r="43" spans="1:9" x14ac:dyDescent="0.3">
      <c r="A43" t="s">
        <v>139</v>
      </c>
      <c r="B43" s="34">
        <v>124.59999999999991</v>
      </c>
      <c r="C43" t="s">
        <v>98</v>
      </c>
      <c r="D43" s="33">
        <v>1</v>
      </c>
      <c r="E43">
        <v>1</v>
      </c>
      <c r="F43" s="24">
        <v>230</v>
      </c>
      <c r="G43" s="33">
        <v>2.1400000000001</v>
      </c>
      <c r="H43" s="41">
        <v>220</v>
      </c>
      <c r="I43" s="43">
        <v>42</v>
      </c>
    </row>
    <row r="44" spans="1:9" x14ac:dyDescent="0.3">
      <c r="A44" t="s">
        <v>140</v>
      </c>
      <c r="B44" s="34">
        <v>126.1099999999999</v>
      </c>
      <c r="C44" t="s">
        <v>98</v>
      </c>
      <c r="D44" s="33">
        <v>1</v>
      </c>
      <c r="E44">
        <v>1</v>
      </c>
      <c r="F44" s="24">
        <v>230</v>
      </c>
      <c r="G44" s="33">
        <v>3.9600000000000364</v>
      </c>
      <c r="H44" s="41">
        <v>220</v>
      </c>
      <c r="I44" s="43">
        <v>43</v>
      </c>
    </row>
    <row r="45" spans="1:9" x14ac:dyDescent="0.3">
      <c r="A45" t="s">
        <v>141</v>
      </c>
      <c r="B45" s="34">
        <v>127.04999999999995</v>
      </c>
      <c r="C45" t="s">
        <v>98</v>
      </c>
      <c r="D45" s="33">
        <v>1</v>
      </c>
      <c r="E45">
        <v>1</v>
      </c>
      <c r="F45" s="24">
        <v>230</v>
      </c>
      <c r="G45" s="33">
        <v>2.6199999999998909</v>
      </c>
      <c r="H45" s="41">
        <v>220</v>
      </c>
      <c r="I45" s="43">
        <v>44</v>
      </c>
    </row>
    <row r="46" spans="1:9" x14ac:dyDescent="0.3">
      <c r="A46" t="s">
        <v>142</v>
      </c>
      <c r="B46" s="34">
        <v>139.27999999999997</v>
      </c>
      <c r="C46" t="s">
        <v>98</v>
      </c>
      <c r="D46" s="33">
        <v>1</v>
      </c>
      <c r="E46">
        <v>1</v>
      </c>
      <c r="F46" s="24">
        <v>240</v>
      </c>
      <c r="G46" s="33">
        <v>7.2400000000000091</v>
      </c>
      <c r="H46" s="41">
        <v>230</v>
      </c>
      <c r="I46" s="43">
        <v>45</v>
      </c>
    </row>
    <row r="47" spans="1:9" x14ac:dyDescent="0.3">
      <c r="A47" t="s">
        <v>143</v>
      </c>
      <c r="B47" s="34">
        <v>143.24</v>
      </c>
      <c r="C47" t="s">
        <v>98</v>
      </c>
      <c r="D47" s="33">
        <v>1</v>
      </c>
      <c r="E47">
        <v>1</v>
      </c>
      <c r="F47" s="24">
        <v>250</v>
      </c>
      <c r="G47" s="33">
        <v>1.6400000000001</v>
      </c>
      <c r="H47" s="41">
        <v>240</v>
      </c>
      <c r="I47" s="43">
        <v>46</v>
      </c>
    </row>
    <row r="48" spans="1:9" x14ac:dyDescent="0.3">
      <c r="A48" t="s">
        <v>144</v>
      </c>
      <c r="B48" s="34">
        <v>147.01</v>
      </c>
      <c r="C48" t="s">
        <v>98</v>
      </c>
      <c r="D48" s="33">
        <v>1</v>
      </c>
      <c r="E48">
        <v>1</v>
      </c>
      <c r="F48" s="24">
        <v>250</v>
      </c>
      <c r="G48" s="33">
        <v>1.8399999999999181</v>
      </c>
      <c r="H48" s="41">
        <v>240</v>
      </c>
      <c r="I48" s="43">
        <v>47</v>
      </c>
    </row>
    <row r="49" spans="1:9" x14ac:dyDescent="0.3">
      <c r="A49" t="s">
        <v>145</v>
      </c>
      <c r="B49" s="34">
        <v>148.72000000000003</v>
      </c>
      <c r="C49" t="s">
        <v>98</v>
      </c>
      <c r="D49" s="33">
        <v>1</v>
      </c>
      <c r="E49">
        <v>1</v>
      </c>
      <c r="F49" s="24">
        <v>250</v>
      </c>
      <c r="G49" s="33">
        <v>3.5299999999999727</v>
      </c>
      <c r="H49" s="41">
        <v>240</v>
      </c>
      <c r="I49" s="43">
        <v>48</v>
      </c>
    </row>
    <row r="50" spans="1:9" x14ac:dyDescent="0.3">
      <c r="A50" t="s">
        <v>146</v>
      </c>
      <c r="B50" s="34">
        <v>151.49</v>
      </c>
      <c r="C50" t="s">
        <v>98</v>
      </c>
      <c r="D50" s="33">
        <v>1</v>
      </c>
      <c r="E50">
        <v>1</v>
      </c>
      <c r="F50" s="24">
        <v>260</v>
      </c>
      <c r="G50" s="33">
        <v>5.9600000000000364</v>
      </c>
      <c r="H50" s="41">
        <v>250</v>
      </c>
      <c r="I50" s="43">
        <v>49</v>
      </c>
    </row>
    <row r="51" spans="1:9" x14ac:dyDescent="0.3">
      <c r="A51" t="s">
        <v>147</v>
      </c>
      <c r="B51" s="34">
        <v>162.11999999999989</v>
      </c>
      <c r="C51" t="s">
        <v>98</v>
      </c>
      <c r="D51" s="33">
        <v>1</v>
      </c>
      <c r="E51">
        <v>1</v>
      </c>
      <c r="F51" s="24">
        <v>270</v>
      </c>
      <c r="G51" s="33">
        <v>1.5099999999999909</v>
      </c>
      <c r="H51" s="41">
        <v>260</v>
      </c>
      <c r="I51" s="43">
        <v>50</v>
      </c>
    </row>
    <row r="52" spans="1:9" x14ac:dyDescent="0.3">
      <c r="A52" t="s">
        <v>148</v>
      </c>
      <c r="B52" s="34">
        <v>167.18000000000006</v>
      </c>
      <c r="C52" t="s">
        <v>98</v>
      </c>
      <c r="D52" s="33">
        <v>1</v>
      </c>
      <c r="E52">
        <v>1</v>
      </c>
      <c r="F52" s="24">
        <v>270</v>
      </c>
      <c r="G52" s="33">
        <v>0.57999999999992724</v>
      </c>
      <c r="H52" s="41">
        <v>260</v>
      </c>
      <c r="I52" s="43">
        <v>51</v>
      </c>
    </row>
    <row r="53" spans="1:9" x14ac:dyDescent="0.3">
      <c r="A53" t="s">
        <v>149</v>
      </c>
      <c r="B53" s="34">
        <v>169.27999999999997</v>
      </c>
      <c r="C53" t="s">
        <v>98</v>
      </c>
      <c r="D53" s="33">
        <v>1</v>
      </c>
      <c r="E53">
        <v>1</v>
      </c>
      <c r="F53" s="24">
        <v>270</v>
      </c>
      <c r="G53" s="33">
        <v>0.45000000000004547</v>
      </c>
      <c r="H53" s="41">
        <v>260</v>
      </c>
      <c r="I53" s="43">
        <v>52</v>
      </c>
    </row>
  </sheetData>
  <conditionalFormatting sqref="G2:G53 I2:I53">
    <cfRule type="cellIs" dxfId="0" priority="1" operator="greaterThan">
      <formula>960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SIM SOurce Lzpkt und Planfr+10</vt:lpstr>
      <vt:lpstr>ANK</vt:lpstr>
      <vt:lpstr>BAZ</vt:lpstr>
      <vt:lpstr>d</vt:lpstr>
      <vt:lpstr>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2016-10-31T16:35:36Z</cp:lastPrinted>
  <dcterms:created xsi:type="dcterms:W3CDTF">2016-07-04T15:37:54Z</dcterms:created>
  <dcterms:modified xsi:type="dcterms:W3CDTF">2017-03-01T20:03:53Z</dcterms:modified>
</cp:coreProperties>
</file>