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imComFunny\Documents\SimComFunny\심컴스터디\20220606 경기도 평생교육진흥원\"/>
    </mc:Choice>
  </mc:AlternateContent>
  <xr:revisionPtr revIDLastSave="0" documentId="13_ncr:1_{25565A14-F6D4-4F7A-B48F-29A710D814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9-1" sheetId="1" r:id="rId1"/>
    <sheet name="9-2" sheetId="3" r:id="rId2"/>
    <sheet name="9-3" sheetId="4" r:id="rId3"/>
    <sheet name="9-4" sheetId="5" r:id="rId4"/>
  </sheets>
  <definedNames>
    <definedName name="_xlnm._FilterDatabase" localSheetId="0" hidden="1">'9-1'!$B$3:$F$29</definedName>
    <definedName name="_xlnm._FilterDatabase" localSheetId="1" hidden="1">'9-2'!$B$5:$F$30</definedName>
    <definedName name="_xlnm._FilterDatabase" localSheetId="2" hidden="1">'9-3'!$B$4:$G$21</definedName>
    <definedName name="_xlnm._FilterDatabase" localSheetId="3" hidden="1">'9-4'!$B$4:$H$4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3" l="1"/>
  <c r="E29" i="3"/>
  <c r="E27" i="3"/>
  <c r="F3" i="3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G23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E28" i="3" l="1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</calcChain>
</file>

<file path=xl/sharedStrings.xml><?xml version="1.0" encoding="utf-8"?>
<sst xmlns="http://schemas.openxmlformats.org/spreadsheetml/2006/main" count="314" uniqueCount="198">
  <si>
    <t>휴대폰</t>
    <phoneticPr fontId="2" type="noConversion"/>
  </si>
  <si>
    <t>정동윤</t>
  </si>
  <si>
    <t>정해숙</t>
  </si>
  <si>
    <t>기준 날짜 :</t>
    <phoneticPr fontId="2" type="noConversion"/>
  </si>
  <si>
    <t>이름</t>
    <phoneticPr fontId="2" type="noConversion"/>
  </si>
  <si>
    <t>비상연락망</t>
    <phoneticPr fontId="11" type="noConversion"/>
  </si>
  <si>
    <t>근속연수</t>
    <phoneticPr fontId="2" type="noConversion"/>
  </si>
  <si>
    <t>기본급 (만원)</t>
    <phoneticPr fontId="2" type="noConversion"/>
  </si>
  <si>
    <t>송윤아</t>
    <phoneticPr fontId="2" type="noConversion"/>
  </si>
  <si>
    <t>한수정</t>
  </si>
  <si>
    <t>김재호</t>
  </si>
  <si>
    <t>유남춘</t>
  </si>
  <si>
    <t>이영진</t>
  </si>
  <si>
    <t>추익표</t>
  </si>
  <si>
    <t>지창욱</t>
    <phoneticPr fontId="2" type="noConversion"/>
  </si>
  <si>
    <t>김경미</t>
    <phoneticPr fontId="2" type="noConversion"/>
  </si>
  <si>
    <t>김동철</t>
  </si>
  <si>
    <t>김혜련</t>
  </si>
  <si>
    <t>오영란</t>
  </si>
  <si>
    <t>김수완</t>
    <phoneticPr fontId="19" type="noConversion"/>
  </si>
  <si>
    <t>도완주</t>
  </si>
  <si>
    <t>박관석</t>
  </si>
  <si>
    <t>박승래</t>
  </si>
  <si>
    <t>박환구</t>
    <phoneticPr fontId="19" type="noConversion"/>
  </si>
  <si>
    <t>양종환</t>
  </si>
  <si>
    <t>오재일</t>
  </si>
  <si>
    <t>정진영</t>
  </si>
  <si>
    <t>김경수</t>
  </si>
  <si>
    <t>도종환</t>
  </si>
  <si>
    <t>민홍철</t>
  </si>
  <si>
    <t>직원 명부</t>
    <phoneticPr fontId="2" type="noConversion"/>
  </si>
  <si>
    <t>단위 : 1,000원</t>
    <phoneticPr fontId="22" type="noConversion"/>
  </si>
  <si>
    <t>지역</t>
    <phoneticPr fontId="22" type="noConversion"/>
  </si>
  <si>
    <t>합계</t>
    <phoneticPr fontId="22" type="noConversion"/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</si>
  <si>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</si>
  <si>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</si>
  <si>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</si>
  <si>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</si>
  <si>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</si>
  <si>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</si>
  <si>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</si>
  <si>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</si>
  <si>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</si>
  <si>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</si>
  <si>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</si>
  <si>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</si>
  <si>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</si>
  <si>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</si>
  <si>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</si>
  <si>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</si>
  <si>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</si>
  <si>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연도별 합계</t>
    <phoneticPr fontId="22" type="noConversion"/>
  </si>
  <si>
    <t>연락처</t>
    <phoneticPr fontId="11" type="noConversion"/>
  </si>
  <si>
    <t>가입일자</t>
    <phoneticPr fontId="2" type="noConversion"/>
  </si>
  <si>
    <t>가입경로</t>
    <phoneticPr fontId="2" type="noConversion"/>
  </si>
  <si>
    <t>가입적립금</t>
    <phoneticPr fontId="2" type="noConversion"/>
  </si>
  <si>
    <t>누적포인트</t>
    <phoneticPr fontId="2" type="noConversion"/>
  </si>
  <si>
    <t>가용포인트</t>
    <phoneticPr fontId="2" type="noConversion"/>
  </si>
  <si>
    <t>추천인 링크</t>
  </si>
  <si>
    <t>공식 홈페이지</t>
  </si>
  <si>
    <t>*1*-8553-*398</t>
  </si>
  <si>
    <t>*1*-2988-1235</t>
  </si>
  <si>
    <t>*1*-4569-7894</t>
  </si>
  <si>
    <t>*1*-9958-3323</t>
  </si>
  <si>
    <t>*1*-223*-8*39</t>
  </si>
  <si>
    <t>*1*-48**-3345</t>
  </si>
  <si>
    <t>*1*-9954-4562</t>
  </si>
  <si>
    <t>*1*-315*-29**</t>
  </si>
  <si>
    <t>*1*-3224-21*2</t>
  </si>
  <si>
    <t>*1*-8935-**22</t>
  </si>
  <si>
    <t>*1*-5**3-2**2</t>
  </si>
  <si>
    <t>*1*-2299-335*</t>
  </si>
  <si>
    <t>*1*-28*9-3928</t>
  </si>
  <si>
    <t>*1*-8221-3292</t>
  </si>
  <si>
    <t>*1*-9552-2294</t>
  </si>
  <si>
    <t>*1*-9423-8*8*</t>
  </si>
  <si>
    <t>*1*-3889-3*41</t>
  </si>
  <si>
    <t>*1*-2**2-**13</t>
  </si>
  <si>
    <t>*1*-4322-2*89</t>
  </si>
  <si>
    <t>*1*-211-*229</t>
  </si>
  <si>
    <t>*1*-9995-*23*</t>
  </si>
  <si>
    <t>*1*-459*-9*98</t>
  </si>
  <si>
    <t>*1*-228*-8491</t>
  </si>
  <si>
    <t>*1*-32*1-*558</t>
  </si>
  <si>
    <t>*1*-*123-82*4</t>
  </si>
  <si>
    <t>*1*-21**-24*5</t>
  </si>
  <si>
    <t>*1*-2*13-1329</t>
  </si>
  <si>
    <t>*1*-7559-8215</t>
  </si>
  <si>
    <t>*1*-4221-4*22</t>
  </si>
  <si>
    <t>담당</t>
    <phoneticPr fontId="2" type="noConversion"/>
  </si>
  <si>
    <t>방문일자</t>
    <phoneticPr fontId="2" type="noConversion"/>
  </si>
  <si>
    <t>*1*-821-3292</t>
  </si>
  <si>
    <t>지역</t>
    <phoneticPr fontId="2" type="noConversion"/>
  </si>
  <si>
    <t>종로</t>
  </si>
  <si>
    <t>강남</t>
  </si>
  <si>
    <t>청량리</t>
  </si>
  <si>
    <t>의정부</t>
  </si>
  <si>
    <t>신도림</t>
  </si>
  <si>
    <t>영등포</t>
  </si>
  <si>
    <t>마포</t>
  </si>
  <si>
    <t>상담 예약 현황</t>
    <phoneticPr fontId="2" type="noConversion"/>
  </si>
  <si>
    <t>2020년</t>
    <phoneticPr fontId="2" type="noConversion"/>
  </si>
  <si>
    <t>2017년</t>
  </si>
  <si>
    <t>2018년</t>
  </si>
  <si>
    <t>2019년</t>
  </si>
  <si>
    <t>*1*-1234-*398</t>
  </si>
  <si>
    <t>*1*-4321-1235</t>
  </si>
  <si>
    <t>기타</t>
  </si>
  <si>
    <t>(샘플) 지역별 연금 지급현황</t>
    <phoneticPr fontId="22" type="noConversion"/>
  </si>
  <si>
    <t>근무일자</t>
    <phoneticPr fontId="2" type="noConversion"/>
  </si>
  <si>
    <t>*1*-*123-82*4</t>
    <phoneticPr fontId="2" type="noConversion"/>
  </si>
  <si>
    <t>김신범</t>
    <phoneticPr fontId="19" type="noConversion"/>
  </si>
  <si>
    <t>박*수</t>
  </si>
  <si>
    <t>심*섭</t>
  </si>
  <si>
    <t>김*진</t>
  </si>
  <si>
    <t>송*은</t>
  </si>
  <si>
    <t>송*산</t>
  </si>
  <si>
    <t>이*아</t>
  </si>
  <si>
    <t>소*정</t>
  </si>
  <si>
    <t>이*호</t>
  </si>
  <si>
    <t>김*범</t>
  </si>
  <si>
    <t>김*련</t>
  </si>
  <si>
    <t>김*란</t>
  </si>
  <si>
    <t>오*윤</t>
  </si>
  <si>
    <t>정*완</t>
  </si>
  <si>
    <t>김*주</t>
  </si>
  <si>
    <t>도*석</t>
  </si>
  <si>
    <t>박*래</t>
  </si>
  <si>
    <t>박*구</t>
  </si>
  <si>
    <t>박*환</t>
  </si>
  <si>
    <t>양*일</t>
  </si>
  <si>
    <t>오*영</t>
  </si>
  <si>
    <t>정*수</t>
  </si>
  <si>
    <t>김*환</t>
  </si>
  <si>
    <t>도*철</t>
  </si>
  <si>
    <t>민*일</t>
  </si>
  <si>
    <t>변*훈</t>
  </si>
  <si>
    <t>오*석</t>
  </si>
  <si>
    <t>이*수</t>
  </si>
  <si>
    <t>강*리</t>
  </si>
  <si>
    <t>하*주</t>
  </si>
  <si>
    <t>고*하</t>
  </si>
  <si>
    <t>김*혁</t>
  </si>
  <si>
    <t>신*훈</t>
  </si>
  <si>
    <t>김*만</t>
  </si>
  <si>
    <t>심*훈</t>
  </si>
  <si>
    <t>김*한</t>
  </si>
  <si>
    <t>최*우</t>
  </si>
  <si>
    <t>박*민</t>
  </si>
  <si>
    <t>김*솔</t>
  </si>
  <si>
    <t>라*권</t>
  </si>
  <si>
    <t>마*춘</t>
  </si>
  <si>
    <t>노*수</t>
  </si>
  <si>
    <t>강*진</t>
  </si>
  <si>
    <t>강*수</t>
  </si>
  <si>
    <t>강*영</t>
  </si>
  <si>
    <t>강*호</t>
  </si>
  <si>
    <t>구*영</t>
  </si>
  <si>
    <t>김*원</t>
  </si>
  <si>
    <t>김*수</t>
  </si>
  <si>
    <t>나*수</t>
  </si>
  <si>
    <t>문*행</t>
  </si>
  <si>
    <t>박*휘</t>
  </si>
  <si>
    <t>손*희</t>
  </si>
  <si>
    <t>신*용</t>
  </si>
  <si>
    <t>유*석</t>
  </si>
  <si>
    <t>육*복</t>
  </si>
  <si>
    <t>윤*철</t>
  </si>
  <si>
    <t>윤*훈</t>
  </si>
  <si>
    <t>이*경</t>
  </si>
  <si>
    <t>이*정</t>
  </si>
  <si>
    <t>이*학</t>
  </si>
  <si>
    <t>전*정</t>
  </si>
  <si>
    <t>정*윤</t>
  </si>
  <si>
    <t>정*숙</t>
  </si>
  <si>
    <t>조*주</t>
  </si>
  <si>
    <t>최*희</t>
  </si>
  <si>
    <t>하*원</t>
  </si>
  <si>
    <t>한*정</t>
  </si>
  <si>
    <t>송*아</t>
  </si>
  <si>
    <t>김*호</t>
  </si>
  <si>
    <t>유*춘</t>
  </si>
  <si>
    <t>이*진</t>
  </si>
  <si>
    <t>추*표</t>
  </si>
  <si>
    <t>지*욱</t>
  </si>
  <si>
    <t>김*미</t>
  </si>
  <si>
    <t>김*철</t>
  </si>
  <si>
    <t>오*란</t>
  </si>
  <si>
    <t>김*완</t>
  </si>
  <si>
    <t>도*주</t>
  </si>
  <si>
    <t>박*석</t>
  </si>
  <si>
    <t>양*환</t>
  </si>
  <si>
    <t>오*일</t>
  </si>
  <si>
    <t>정*영</t>
  </si>
  <si>
    <t>도*환</t>
  </si>
  <si>
    <t>민*철</t>
  </si>
  <si>
    <t>홈페이지 가입자 포인트 집계</t>
    <phoneticPr fontId="2" type="noConversion"/>
  </si>
  <si>
    <t>2022.09.21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</si>
</sst>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[$-F800]dddd\,\ mmmm\ dd\,\ yyyy"/>
  </numFmts>
  <fonts count="3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FA7D00"/>
      <name val="맑은 고딕"/>
      <family val="2"/>
      <charset val="129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Bodoni-DTC"/>
    </font>
    <font>
      <sz val="10"/>
      <name val="MS Sans Serif"/>
      <family val="2"/>
    </font>
    <font>
      <sz val="11"/>
      <color theme="1"/>
      <name val="Calibri"/>
      <family val="2"/>
    </font>
    <font>
      <b/>
      <sz val="14"/>
      <name val="맑은 고딕"/>
      <family val="3"/>
      <charset val="129"/>
      <scheme val="major"/>
    </font>
    <font>
      <b/>
      <i/>
      <sz val="10"/>
      <name val="맑은 고딕"/>
      <family val="3"/>
      <charset val="129"/>
      <scheme val="minor"/>
    </font>
    <font>
      <b/>
      <i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4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i/>
      <sz val="9"/>
      <color theme="0" tint="-0.499984740745262"/>
      <name val="맑은 고딕"/>
      <family val="3"/>
      <charset val="129"/>
      <scheme val="minor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2">
    <xf numFmtId="0" fontId="0" fillId="0" borderId="0"/>
    <xf numFmtId="41" fontId="1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0"/>
    <xf numFmtId="43" fontId="8" fillId="0" borderId="0" applyFont="0" applyFill="0" applyBorder="0" applyAlignment="0" applyProtection="0"/>
    <xf numFmtId="41" fontId="10" fillId="0" borderId="0" applyFont="0" applyFill="0" applyBorder="0" applyAlignment="0" applyProtection="0">
      <alignment vertical="center"/>
    </xf>
    <xf numFmtId="0" fontId="12" fillId="0" borderId="0"/>
    <xf numFmtId="0" fontId="13" fillId="0" borderId="0"/>
    <xf numFmtId="0" fontId="14" fillId="0" borderId="0"/>
    <xf numFmtId="0" fontId="13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top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3" applyFont="1" applyAlignment="1">
      <alignment horizontal="center"/>
    </xf>
    <xf numFmtId="0" fontId="9" fillId="0" borderId="0" xfId="3" applyFont="1"/>
    <xf numFmtId="14" fontId="9" fillId="0" borderId="0" xfId="3" applyNumberFormat="1" applyFont="1" applyAlignment="1">
      <alignment horizontal="center"/>
    </xf>
    <xf numFmtId="41" fontId="9" fillId="0" borderId="0" xfId="1" applyFont="1" applyAlignment="1"/>
    <xf numFmtId="14" fontId="16" fillId="0" borderId="0" xfId="3" applyNumberFormat="1" applyFont="1" applyAlignment="1">
      <alignment horizontal="center"/>
    </xf>
    <xf numFmtId="14" fontId="17" fillId="0" borderId="0" xfId="1" applyNumberFormat="1" applyFont="1" applyAlignment="1">
      <alignment horizontal="right"/>
    </xf>
    <xf numFmtId="14" fontId="18" fillId="3" borderId="9" xfId="3" applyNumberFormat="1" applyFont="1" applyFill="1" applyBorder="1" applyAlignment="1">
      <alignment horizontal="center"/>
    </xf>
    <xf numFmtId="0" fontId="18" fillId="3" borderId="9" xfId="3" applyFont="1" applyFill="1" applyBorder="1" applyAlignment="1">
      <alignment horizontal="center"/>
    </xf>
    <xf numFmtId="41" fontId="18" fillId="3" borderId="3" xfId="1" applyFont="1" applyFill="1" applyBorder="1" applyAlignment="1"/>
    <xf numFmtId="0" fontId="5" fillId="0" borderId="9" xfId="0" applyFont="1" applyBorder="1" applyAlignment="1">
      <alignment horizontal="center" vertical="center"/>
    </xf>
    <xf numFmtId="0" fontId="5" fillId="0" borderId="9" xfId="3" applyFont="1" applyBorder="1" applyAlignment="1">
      <alignment horizontal="center"/>
    </xf>
    <xf numFmtId="14" fontId="5" fillId="0" borderId="9" xfId="3" applyNumberFormat="1" applyFont="1" applyBorder="1" applyAlignment="1">
      <alignment horizontal="center"/>
    </xf>
    <xf numFmtId="176" fontId="5" fillId="0" borderId="9" xfId="3" applyNumberFormat="1" applyFont="1" applyBorder="1" applyAlignment="1">
      <alignment horizontal="center"/>
    </xf>
    <xf numFmtId="41" fontId="5" fillId="0" borderId="3" xfId="1" applyFont="1" applyFill="1" applyBorder="1" applyAlignment="1"/>
    <xf numFmtId="0" fontId="5" fillId="0" borderId="2" xfId="0" applyFont="1" applyBorder="1" applyAlignment="1">
      <alignment horizontal="center" vertical="center"/>
    </xf>
    <xf numFmtId="0" fontId="5" fillId="0" borderId="2" xfId="3" applyFont="1" applyBorder="1" applyAlignment="1">
      <alignment horizontal="center"/>
    </xf>
    <xf numFmtId="14" fontId="5" fillId="0" borderId="2" xfId="3" applyNumberFormat="1" applyFont="1" applyBorder="1" applyAlignment="1">
      <alignment horizontal="center"/>
    </xf>
    <xf numFmtId="41" fontId="5" fillId="0" borderId="1" xfId="1" applyFont="1" applyFill="1" applyBorder="1" applyAlignment="1"/>
    <xf numFmtId="0" fontId="23" fillId="0" borderId="0" xfId="10" applyFont="1">
      <alignment vertical="center"/>
    </xf>
    <xf numFmtId="0" fontId="24" fillId="0" borderId="0" xfId="10" applyFont="1">
      <alignment vertical="center"/>
    </xf>
    <xf numFmtId="0" fontId="25" fillId="0" borderId="0" xfId="10" applyFont="1" applyAlignment="1">
      <alignment horizontal="right" vertical="center"/>
    </xf>
    <xf numFmtId="0" fontId="20" fillId="0" borderId="0" xfId="10">
      <alignment vertical="center"/>
    </xf>
    <xf numFmtId="0" fontId="26" fillId="5" borderId="10" xfId="10" applyFont="1" applyFill="1" applyBorder="1" applyAlignment="1">
      <alignment horizontal="center" vertical="center"/>
    </xf>
    <xf numFmtId="0" fontId="27" fillId="5" borderId="11" xfId="10" applyFont="1" applyFill="1" applyBorder="1" applyAlignment="1">
      <alignment horizontal="center"/>
    </xf>
    <xf numFmtId="0" fontId="27" fillId="5" borderId="12" xfId="10" applyFont="1" applyFill="1" applyBorder="1" applyAlignment="1">
      <alignment horizontal="center"/>
    </xf>
    <xf numFmtId="0" fontId="27" fillId="4" borderId="18" xfId="10" applyFont="1" applyFill="1" applyBorder="1" applyAlignment="1">
      <alignment horizontal="center" vertical="center"/>
    </xf>
    <xf numFmtId="3" fontId="20" fillId="6" borderId="19" xfId="10" applyNumberFormat="1" applyFill="1" applyBorder="1" applyAlignment="1">
      <alignment horizontal="right"/>
    </xf>
    <xf numFmtId="3" fontId="20" fillId="6" borderId="20" xfId="10" applyNumberFormat="1" applyFill="1" applyBorder="1" applyAlignment="1">
      <alignment horizontal="right"/>
    </xf>
    <xf numFmtId="0" fontId="28" fillId="0" borderId="13" xfId="10" applyFont="1" applyFill="1" applyBorder="1" applyAlignment="1">
      <alignment horizontal="center"/>
    </xf>
    <xf numFmtId="3" fontId="28" fillId="0" borderId="9" xfId="10" applyNumberFormat="1" applyFont="1" applyFill="1" applyBorder="1" applyAlignment="1">
      <alignment horizontal="right"/>
    </xf>
    <xf numFmtId="41" fontId="28" fillId="0" borderId="14" xfId="11" applyFont="1" applyFill="1" applyBorder="1" applyAlignment="1">
      <alignment horizontal="right"/>
    </xf>
    <xf numFmtId="0" fontId="28" fillId="0" borderId="15" xfId="10" applyFont="1" applyFill="1" applyBorder="1" applyAlignment="1">
      <alignment horizontal="center"/>
    </xf>
    <xf numFmtId="3" fontId="28" fillId="0" borderId="16" xfId="10" applyNumberFormat="1" applyFont="1" applyFill="1" applyBorder="1" applyAlignment="1">
      <alignment horizontal="right"/>
    </xf>
    <xf numFmtId="41" fontId="28" fillId="0" borderId="17" xfId="11" applyFont="1" applyFill="1" applyBorder="1" applyAlignment="1">
      <alignment horizontal="right"/>
    </xf>
    <xf numFmtId="41" fontId="5" fillId="0" borderId="9" xfId="1" applyFont="1" applyFill="1" applyBorder="1" applyAlignment="1">
      <alignment horizontal="center"/>
    </xf>
    <xf numFmtId="41" fontId="5" fillId="0" borderId="2" xfId="1" applyFont="1" applyFill="1" applyBorder="1" applyAlignment="1">
      <alignment horizontal="center"/>
    </xf>
    <xf numFmtId="177" fontId="3" fillId="0" borderId="0" xfId="0" applyNumberFormat="1" applyFont="1" applyBorder="1" applyAlignment="1">
      <alignment horizontal="center"/>
    </xf>
    <xf numFmtId="177" fontId="4" fillId="2" borderId="3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/>
    </xf>
    <xf numFmtId="177" fontId="0" fillId="0" borderId="0" xfId="0" applyNumberFormat="1"/>
    <xf numFmtId="0" fontId="25" fillId="0" borderId="0" xfId="10" applyFont="1">
      <alignment vertical="center"/>
    </xf>
    <xf numFmtId="0" fontId="29" fillId="0" borderId="1" xfId="0" applyFont="1" applyBorder="1" applyAlignment="1">
      <alignment horizontal="center"/>
    </xf>
    <xf numFmtId="0" fontId="5" fillId="7" borderId="9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5" fillId="0" borderId="6" xfId="3" applyNumberFormat="1" applyFont="1" applyBorder="1" applyAlignment="1">
      <alignment horizontal="center" vertical="center"/>
    </xf>
    <xf numFmtId="14" fontId="15" fillId="0" borderId="7" xfId="3" applyNumberFormat="1" applyFont="1" applyBorder="1" applyAlignment="1">
      <alignment horizontal="center" vertical="center"/>
    </xf>
    <xf numFmtId="14" fontId="15" fillId="0" borderId="8" xfId="3" applyNumberFormat="1" applyFont="1" applyBorder="1" applyAlignment="1">
      <alignment horizontal="center" vertical="center"/>
    </xf>
    <xf numFmtId="0" fontId="21" fillId="4" borderId="6" xfId="10" applyFont="1" applyFill="1" applyBorder="1" applyAlignment="1">
      <alignment horizontal="center" vertical="center"/>
    </xf>
    <xf numFmtId="0" fontId="21" fillId="4" borderId="7" xfId="10" applyFont="1" applyFill="1" applyBorder="1" applyAlignment="1">
      <alignment horizontal="center" vertical="center"/>
    </xf>
    <xf numFmtId="0" fontId="21" fillId="4" borderId="8" xfId="10" applyFont="1" applyFill="1" applyBorder="1" applyAlignment="1">
      <alignment horizontal="center" vertical="center"/>
    </xf>
    <xf numFmtId="14" fontId="4" fillId="0" borderId="21" xfId="3" applyNumberFormat="1" applyFont="1" applyBorder="1" applyAlignment="1">
      <alignment horizontal="center" vertical="center" wrapText="1"/>
    </xf>
    <xf numFmtId="14" fontId="4" fillId="0" borderId="22" xfId="3" applyNumberFormat="1" applyFont="1" applyBorder="1" applyAlignment="1">
      <alignment horizontal="center" vertical="center" wrapText="1"/>
    </xf>
    <xf numFmtId="14" fontId="4" fillId="0" borderId="23" xfId="3" applyNumberFormat="1" applyFont="1" applyBorder="1" applyAlignment="1">
      <alignment horizontal="center" vertical="center" wrapText="1"/>
    </xf>
  </cellXfs>
  <cellStyles count="12">
    <cellStyle name="Normal 2" xfId="8" xr:uid="{00000000-0005-0000-0000-000000000000}"/>
    <cellStyle name="Normal 8" xfId="6" xr:uid="{00000000-0005-0000-0000-000001000000}"/>
    <cellStyle name="Normal 9" xfId="9" xr:uid="{00000000-0005-0000-0000-000002000000}"/>
    <cellStyle name="Normal_DFS SS-2012 IMPORT FILE_DFS Import report_PRADA &amp; MIUMIU_Logistics" xfId="7" xr:uid="{00000000-0005-0000-0000-000003000000}"/>
    <cellStyle name="쉼표 [0]" xfId="1" builtinId="6"/>
    <cellStyle name="쉼표 [0] 2" xfId="5" xr:uid="{00000000-0005-0000-0000-000005000000}"/>
    <cellStyle name="쉼표 [0] 3" xfId="11" xr:uid="{00000000-0005-0000-0000-000006000000}"/>
    <cellStyle name="쉼표 2" xfId="4" xr:uid="{00000000-0005-0000-0000-000007000000}"/>
    <cellStyle name="연결된 셀 2" xfId="2" xr:uid="{00000000-0005-0000-0000-000008000000}"/>
    <cellStyle name="표준" xfId="0" builtinId="0"/>
    <cellStyle name="표준 2" xfId="3" xr:uid="{00000000-0005-0000-0000-00000A000000}"/>
    <cellStyle name="표준 3" xfId="10" xr:uid="{00000000-0005-0000-0000-00000B000000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9"/>
  <sheetViews>
    <sheetView tabSelected="1" zoomScale="130" zoomScaleNormal="130" workbookViewId="0">
      <selection activeCell="C11" sqref="C11"/>
    </sheetView>
  </sheetViews>
  <sheetFormatPr defaultRowHeight="14.4"/>
  <cols>
    <col min="1" max="1" width="1.59765625" customWidth="1"/>
    <col min="2" max="2" width="12.09765625" customWidth="1"/>
    <col min="4" max="4" width="14.59765625" customWidth="1"/>
    <col min="5" max="5" width="25.796875" style="48" customWidth="1"/>
    <col min="6" max="6" width="9.796875" customWidth="1"/>
  </cols>
  <sheetData>
    <row r="1" spans="2:6" ht="30.75" customHeight="1">
      <c r="B1" s="52" t="s">
        <v>100</v>
      </c>
      <c r="C1" s="52"/>
      <c r="D1" s="52"/>
      <c r="E1" s="52"/>
      <c r="F1" s="52"/>
    </row>
    <row r="2" spans="2:6" ht="15.75" customHeight="1">
      <c r="B2" s="7"/>
      <c r="C2" s="7"/>
      <c r="D2" s="7"/>
      <c r="E2" s="45"/>
      <c r="F2" s="8"/>
    </row>
    <row r="3" spans="2:6" ht="17.399999999999999">
      <c r="B3" s="4" t="s">
        <v>92</v>
      </c>
      <c r="C3" s="3" t="s">
        <v>4</v>
      </c>
      <c r="D3" s="5" t="s">
        <v>0</v>
      </c>
      <c r="E3" s="46" t="s">
        <v>90</v>
      </c>
      <c r="F3" s="6" t="s">
        <v>89</v>
      </c>
    </row>
    <row r="4" spans="2:6" ht="17.399999999999999">
      <c r="B4" s="1" t="s">
        <v>94</v>
      </c>
      <c r="C4" s="1" t="s">
        <v>155</v>
      </c>
      <c r="D4" s="1" t="s">
        <v>81</v>
      </c>
      <c r="E4" s="47">
        <v>45117</v>
      </c>
      <c r="F4" s="1" t="s">
        <v>140</v>
      </c>
    </row>
    <row r="5" spans="2:6" ht="17.399999999999999">
      <c r="B5" s="1" t="s">
        <v>94</v>
      </c>
      <c r="C5" s="1" t="s">
        <v>156</v>
      </c>
      <c r="D5" s="1" t="s">
        <v>70</v>
      </c>
      <c r="E5" s="47">
        <v>45121</v>
      </c>
      <c r="F5" s="1" t="s">
        <v>141</v>
      </c>
    </row>
    <row r="6" spans="2:6" ht="17.399999999999999">
      <c r="B6" s="1" t="s">
        <v>94</v>
      </c>
      <c r="C6" s="1" t="s">
        <v>157</v>
      </c>
      <c r="D6" s="1" t="s">
        <v>69</v>
      </c>
      <c r="E6" s="47">
        <v>45123</v>
      </c>
      <c r="F6" s="1" t="s">
        <v>141</v>
      </c>
    </row>
    <row r="7" spans="2:6" ht="17.399999999999999">
      <c r="B7" s="1" t="s">
        <v>94</v>
      </c>
      <c r="C7" s="1" t="s">
        <v>159</v>
      </c>
      <c r="D7" s="1" t="s">
        <v>63</v>
      </c>
      <c r="E7" s="47">
        <v>45124</v>
      </c>
      <c r="F7" s="1" t="s">
        <v>141</v>
      </c>
    </row>
    <row r="8" spans="2:6" ht="17.399999999999999">
      <c r="B8" s="1" t="s">
        <v>99</v>
      </c>
      <c r="C8" s="1" t="s">
        <v>158</v>
      </c>
      <c r="D8" s="1" t="s">
        <v>74</v>
      </c>
      <c r="E8" s="47">
        <v>45123</v>
      </c>
      <c r="F8" s="1" t="s">
        <v>142</v>
      </c>
    </row>
    <row r="9" spans="2:6" ht="17.399999999999999">
      <c r="B9" s="1" t="s">
        <v>96</v>
      </c>
      <c r="C9" s="1" t="s">
        <v>160</v>
      </c>
      <c r="D9" s="1" t="s">
        <v>79</v>
      </c>
      <c r="E9" s="47">
        <v>45101</v>
      </c>
      <c r="F9" s="1" t="s">
        <v>143</v>
      </c>
    </row>
    <row r="10" spans="2:6" ht="17.399999999999999">
      <c r="B10" s="1" t="s">
        <v>95</v>
      </c>
      <c r="C10" s="1" t="s">
        <v>161</v>
      </c>
      <c r="D10" s="1" t="s">
        <v>75</v>
      </c>
      <c r="E10" s="47">
        <v>45123</v>
      </c>
      <c r="F10" s="1" t="s">
        <v>144</v>
      </c>
    </row>
    <row r="11" spans="2:6" ht="17.399999999999999">
      <c r="B11" s="1" t="s">
        <v>97</v>
      </c>
      <c r="C11" s="1" t="s">
        <v>112</v>
      </c>
      <c r="D11" s="1" t="s">
        <v>83</v>
      </c>
      <c r="E11" s="47">
        <v>45108</v>
      </c>
      <c r="F11" s="1" t="s">
        <v>141</v>
      </c>
    </row>
    <row r="12" spans="2:6" ht="17.399999999999999">
      <c r="B12" s="1" t="s">
        <v>93</v>
      </c>
      <c r="C12" s="1" t="s">
        <v>162</v>
      </c>
      <c r="D12" s="1" t="s">
        <v>84</v>
      </c>
      <c r="E12" s="47">
        <v>45100</v>
      </c>
      <c r="F12" s="1" t="s">
        <v>145</v>
      </c>
    </row>
    <row r="13" spans="2:6" ht="17.399999999999999">
      <c r="B13" s="1" t="s">
        <v>96</v>
      </c>
      <c r="C13" s="1" t="s">
        <v>163</v>
      </c>
      <c r="D13" s="1" t="s">
        <v>71</v>
      </c>
      <c r="E13" s="47">
        <v>45107</v>
      </c>
      <c r="F13" s="1" t="s">
        <v>146</v>
      </c>
    </row>
    <row r="14" spans="2:6" ht="17.399999999999999">
      <c r="B14" s="1" t="s">
        <v>94</v>
      </c>
      <c r="C14" s="1" t="s">
        <v>164</v>
      </c>
      <c r="D14" s="1" t="s">
        <v>76</v>
      </c>
      <c r="E14" s="47">
        <v>45109</v>
      </c>
      <c r="F14" s="1" t="s">
        <v>147</v>
      </c>
    </row>
    <row r="15" spans="2:6" ht="17.399999999999999">
      <c r="B15" s="1" t="s">
        <v>93</v>
      </c>
      <c r="C15" s="1" t="s">
        <v>165</v>
      </c>
      <c r="D15" s="1" t="s">
        <v>78</v>
      </c>
      <c r="E15" s="47">
        <v>45113</v>
      </c>
      <c r="F15" s="1" t="s">
        <v>145</v>
      </c>
    </row>
    <row r="16" spans="2:6" ht="17.399999999999999">
      <c r="B16" s="1" t="s">
        <v>94</v>
      </c>
      <c r="C16" s="1" t="s">
        <v>166</v>
      </c>
      <c r="D16" s="1" t="s">
        <v>85</v>
      </c>
      <c r="E16" s="47">
        <v>45101</v>
      </c>
      <c r="F16" s="1" t="s">
        <v>148</v>
      </c>
    </row>
    <row r="17" spans="2:6" ht="17.399999999999999">
      <c r="B17" s="1" t="s">
        <v>96</v>
      </c>
      <c r="C17" s="1" t="s">
        <v>167</v>
      </c>
      <c r="D17" s="1" t="s">
        <v>60</v>
      </c>
      <c r="E17" s="47">
        <v>45122</v>
      </c>
      <c r="F17" s="1" t="s">
        <v>146</v>
      </c>
    </row>
    <row r="18" spans="2:6" ht="17.399999999999999">
      <c r="B18" s="1" t="s">
        <v>99</v>
      </c>
      <c r="C18" s="1" t="s">
        <v>168</v>
      </c>
      <c r="D18" s="1" t="s">
        <v>67</v>
      </c>
      <c r="E18" s="47">
        <v>45108</v>
      </c>
      <c r="F18" s="1" t="s">
        <v>149</v>
      </c>
    </row>
    <row r="19" spans="2:6" ht="17.399999999999999">
      <c r="B19" s="1" t="s">
        <v>94</v>
      </c>
      <c r="C19" s="1" t="s">
        <v>169</v>
      </c>
      <c r="D19" s="1" t="s">
        <v>68</v>
      </c>
      <c r="E19" s="47">
        <v>45109</v>
      </c>
      <c r="F19" s="1" t="s">
        <v>141</v>
      </c>
    </row>
    <row r="20" spans="2:6" ht="17.399999999999999">
      <c r="B20" s="1" t="s">
        <v>93</v>
      </c>
      <c r="C20" s="1" t="s">
        <v>117</v>
      </c>
      <c r="D20" s="1" t="s">
        <v>64</v>
      </c>
      <c r="E20" s="47">
        <v>45101</v>
      </c>
      <c r="F20" s="1" t="s">
        <v>151</v>
      </c>
    </row>
    <row r="21" spans="2:6" ht="17.399999999999999">
      <c r="B21" s="1" t="s">
        <v>98</v>
      </c>
      <c r="C21" s="1" t="s">
        <v>170</v>
      </c>
      <c r="D21" s="1" t="s">
        <v>72</v>
      </c>
      <c r="E21" s="47">
        <v>45108</v>
      </c>
      <c r="F21" s="1" t="s">
        <v>150</v>
      </c>
    </row>
    <row r="22" spans="2:6" ht="17.399999999999999">
      <c r="B22" s="1" t="s">
        <v>95</v>
      </c>
      <c r="C22" s="1" t="s">
        <v>171</v>
      </c>
      <c r="D22" s="1" t="s">
        <v>86</v>
      </c>
      <c r="E22" s="47">
        <v>45100</v>
      </c>
      <c r="F22" s="1" t="s">
        <v>144</v>
      </c>
    </row>
    <row r="23" spans="2:6" ht="17.399999999999999">
      <c r="B23" s="1" t="s">
        <v>97</v>
      </c>
      <c r="C23" s="1" t="s">
        <v>172</v>
      </c>
      <c r="D23" s="1" t="s">
        <v>65</v>
      </c>
      <c r="E23" s="47">
        <v>45121</v>
      </c>
      <c r="F23" s="1" t="s">
        <v>152</v>
      </c>
    </row>
    <row r="24" spans="2:6" ht="17.399999999999999">
      <c r="B24" s="1" t="s">
        <v>97</v>
      </c>
      <c r="C24" s="1" t="s">
        <v>174</v>
      </c>
      <c r="D24" s="1" t="s">
        <v>88</v>
      </c>
      <c r="E24" s="47">
        <v>45113</v>
      </c>
      <c r="F24" s="1" t="s">
        <v>152</v>
      </c>
    </row>
    <row r="25" spans="2:6" ht="17.399999999999999">
      <c r="B25" s="2" t="s">
        <v>94</v>
      </c>
      <c r="C25" s="1" t="s">
        <v>173</v>
      </c>
      <c r="D25" s="2" t="s">
        <v>87</v>
      </c>
      <c r="E25" s="47">
        <v>45122</v>
      </c>
      <c r="F25" s="1" t="s">
        <v>153</v>
      </c>
    </row>
    <row r="26" spans="2:6" ht="17.399999999999999">
      <c r="B26" s="1" t="s">
        <v>93</v>
      </c>
      <c r="C26" s="1" t="s">
        <v>175</v>
      </c>
      <c r="D26" s="1" t="s">
        <v>80</v>
      </c>
      <c r="E26" s="47">
        <v>45128</v>
      </c>
      <c r="F26" s="1" t="s">
        <v>154</v>
      </c>
    </row>
    <row r="27" spans="2:6" ht="17.399999999999999">
      <c r="B27" s="1" t="s">
        <v>97</v>
      </c>
      <c r="C27" s="1" t="s">
        <v>176</v>
      </c>
      <c r="D27" s="1" t="s">
        <v>91</v>
      </c>
      <c r="E27" s="47">
        <v>45122</v>
      </c>
      <c r="F27" s="1" t="s">
        <v>152</v>
      </c>
    </row>
    <row r="28" spans="2:6" ht="17.399999999999999">
      <c r="B28" s="1" t="s">
        <v>94</v>
      </c>
      <c r="C28" s="1" t="s">
        <v>177</v>
      </c>
      <c r="D28" s="1" t="s">
        <v>77</v>
      </c>
      <c r="E28" s="47">
        <v>45100</v>
      </c>
      <c r="F28" s="1" t="s">
        <v>147</v>
      </c>
    </row>
    <row r="29" spans="2:6" ht="17.399999999999999">
      <c r="B29" s="1" t="s">
        <v>97</v>
      </c>
      <c r="C29" s="1" t="s">
        <v>178</v>
      </c>
      <c r="D29" s="1" t="s">
        <v>82</v>
      </c>
      <c r="E29" s="47">
        <v>45102</v>
      </c>
      <c r="F29" s="1" t="s">
        <v>152</v>
      </c>
    </row>
  </sheetData>
  <sortState xmlns:xlrd2="http://schemas.microsoft.com/office/spreadsheetml/2017/richdata2" ref="B4:F29">
    <sortCondition ref="C4:C29"/>
  </sortState>
  <mergeCells count="1">
    <mergeCell ref="B1:F1"/>
  </mergeCells>
  <phoneticPr fontId="2" type="noConversion"/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30"/>
  <sheetViews>
    <sheetView zoomScale="140" zoomScaleNormal="140" workbookViewId="0">
      <selection activeCell="D9" sqref="D9"/>
    </sheetView>
  </sheetViews>
  <sheetFormatPr defaultColWidth="7" defaultRowHeight="13.2"/>
  <cols>
    <col min="1" max="1" width="3" style="10" customWidth="1"/>
    <col min="2" max="2" width="9.3984375" style="11" customWidth="1"/>
    <col min="3" max="3" width="14.3984375" style="9" bestFit="1" customWidth="1"/>
    <col min="4" max="4" width="16" style="11" customWidth="1"/>
    <col min="5" max="5" width="9" style="11" customWidth="1"/>
    <col min="6" max="6" width="13" style="12" customWidth="1"/>
    <col min="7" max="7" width="7" style="10"/>
    <col min="8" max="8" width="0" style="10" hidden="1" customWidth="1"/>
    <col min="9" max="16384" width="7" style="10"/>
  </cols>
  <sheetData>
    <row r="1" spans="2:8" ht="6" customHeight="1" thickBot="1"/>
    <row r="2" spans="2:8" ht="24.6" customHeight="1" thickBot="1">
      <c r="B2" s="53" t="s">
        <v>30</v>
      </c>
      <c r="C2" s="54"/>
      <c r="D2" s="54"/>
      <c r="E2" s="54"/>
      <c r="F2" s="55"/>
    </row>
    <row r="3" spans="2:8" ht="17.399999999999999">
      <c r="E3" s="13" t="s">
        <v>3</v>
      </c>
      <c r="F3" s="14">
        <f ca="1">TODAY()</f>
        <v>44743</v>
      </c>
    </row>
    <row r="4" spans="2:8" ht="9" customHeight="1">
      <c r="C4" s="10"/>
      <c r="D4" s="10"/>
      <c r="E4" s="13"/>
      <c r="F4" s="14"/>
    </row>
    <row r="5" spans="2:8" ht="17.399999999999999">
      <c r="B5" s="15" t="s">
        <v>4</v>
      </c>
      <c r="C5" s="16" t="s">
        <v>5</v>
      </c>
      <c r="D5" s="15" t="s">
        <v>109</v>
      </c>
      <c r="E5" s="15" t="s">
        <v>6</v>
      </c>
      <c r="F5" s="17" t="s">
        <v>7</v>
      </c>
    </row>
    <row r="6" spans="2:8" ht="17.399999999999999">
      <c r="B6" s="18" t="s">
        <v>179</v>
      </c>
      <c r="C6" s="18" t="s">
        <v>60</v>
      </c>
      <c r="D6" s="20">
        <v>39714</v>
      </c>
      <c r="E6" s="21">
        <f t="shared" ref="E6:E30" ca="1" si="0">DATEDIF(D6,TODAY()+1,"y")</f>
        <v>13</v>
      </c>
      <c r="F6" s="22">
        <v>6800</v>
      </c>
      <c r="H6" s="18" t="s">
        <v>8</v>
      </c>
    </row>
    <row r="7" spans="2:8" ht="17.399999999999999">
      <c r="B7" s="18" t="s">
        <v>174</v>
      </c>
      <c r="C7" s="18" t="s">
        <v>61</v>
      </c>
      <c r="D7" s="20">
        <v>44521</v>
      </c>
      <c r="E7" s="21">
        <f t="shared" ca="1" si="0"/>
        <v>0</v>
      </c>
      <c r="F7" s="22">
        <v>5500</v>
      </c>
      <c r="H7" s="18" t="s">
        <v>2</v>
      </c>
    </row>
    <row r="8" spans="2:8" ht="17.399999999999999">
      <c r="B8" s="18" t="s">
        <v>178</v>
      </c>
      <c r="C8" s="18" t="s">
        <v>62</v>
      </c>
      <c r="D8" s="20">
        <v>40820</v>
      </c>
      <c r="E8" s="21">
        <f t="shared" ca="1" si="0"/>
        <v>10</v>
      </c>
      <c r="F8" s="22">
        <v>6000</v>
      </c>
      <c r="H8" s="18" t="s">
        <v>9</v>
      </c>
    </row>
    <row r="9" spans="2:8" ht="17.399999999999999">
      <c r="B9" s="18" t="s">
        <v>180</v>
      </c>
      <c r="C9" s="18" t="s">
        <v>63</v>
      </c>
      <c r="D9" s="20">
        <v>40700</v>
      </c>
      <c r="E9" s="21">
        <f t="shared" ca="1" si="0"/>
        <v>11</v>
      </c>
      <c r="F9" s="22">
        <v>5100</v>
      </c>
      <c r="H9" s="18" t="s">
        <v>10</v>
      </c>
    </row>
    <row r="10" spans="2:8" ht="17.399999999999999">
      <c r="B10" s="18" t="s">
        <v>181</v>
      </c>
      <c r="C10" s="18" t="s">
        <v>64</v>
      </c>
      <c r="D10" s="20">
        <v>43990</v>
      </c>
      <c r="E10" s="21">
        <f t="shared" ca="1" si="0"/>
        <v>2</v>
      </c>
      <c r="F10" s="22">
        <v>5000</v>
      </c>
      <c r="H10" s="18" t="s">
        <v>11</v>
      </c>
    </row>
    <row r="11" spans="2:8" ht="17.399999999999999">
      <c r="B11" s="18" t="s">
        <v>182</v>
      </c>
      <c r="C11" s="18" t="s">
        <v>65</v>
      </c>
      <c r="D11" s="20">
        <v>40189</v>
      </c>
      <c r="E11" s="21">
        <f t="shared" ca="1" si="0"/>
        <v>12</v>
      </c>
      <c r="F11" s="22">
        <v>4900</v>
      </c>
      <c r="H11" s="18" t="s">
        <v>12</v>
      </c>
    </row>
    <row r="12" spans="2:8" ht="17.399999999999999">
      <c r="B12" s="18" t="s">
        <v>183</v>
      </c>
      <c r="C12" s="18" t="s">
        <v>66</v>
      </c>
      <c r="D12" s="20">
        <v>44440</v>
      </c>
      <c r="E12" s="21">
        <f t="shared" ca="1" si="0"/>
        <v>0</v>
      </c>
      <c r="F12" s="22">
        <v>4800</v>
      </c>
      <c r="H12" s="18" t="s">
        <v>13</v>
      </c>
    </row>
    <row r="13" spans="2:8" ht="17.399999999999999">
      <c r="B13" s="18" t="s">
        <v>184</v>
      </c>
      <c r="C13" s="18" t="s">
        <v>67</v>
      </c>
      <c r="D13" s="20">
        <v>40492</v>
      </c>
      <c r="E13" s="21">
        <f t="shared" ca="1" si="0"/>
        <v>11</v>
      </c>
      <c r="F13" s="22">
        <v>4500</v>
      </c>
      <c r="H13" s="18" t="s">
        <v>14</v>
      </c>
    </row>
    <row r="14" spans="2:8" ht="17.399999999999999">
      <c r="B14" s="18" t="s">
        <v>185</v>
      </c>
      <c r="C14" s="18" t="s">
        <v>68</v>
      </c>
      <c r="D14" s="20">
        <v>42059</v>
      </c>
      <c r="E14" s="21">
        <f t="shared" ca="1" si="0"/>
        <v>7</v>
      </c>
      <c r="F14" s="22">
        <v>4100</v>
      </c>
      <c r="H14" s="18" t="s">
        <v>15</v>
      </c>
    </row>
    <row r="15" spans="2:8" ht="17.399999999999999">
      <c r="B15" s="18" t="s">
        <v>186</v>
      </c>
      <c r="C15" s="18" t="s">
        <v>69</v>
      </c>
      <c r="D15" s="20">
        <v>40917</v>
      </c>
      <c r="E15" s="21">
        <f t="shared" ca="1" si="0"/>
        <v>10</v>
      </c>
      <c r="F15" s="22">
        <v>4200</v>
      </c>
      <c r="H15" s="18" t="s">
        <v>16</v>
      </c>
    </row>
    <row r="16" spans="2:8" ht="17.399999999999999">
      <c r="B16" s="18" t="s">
        <v>120</v>
      </c>
      <c r="C16" s="18" t="s">
        <v>70</v>
      </c>
      <c r="D16" s="20">
        <v>40763</v>
      </c>
      <c r="E16" s="21">
        <f t="shared" ca="1" si="0"/>
        <v>10</v>
      </c>
      <c r="F16" s="22">
        <v>4500</v>
      </c>
      <c r="H16" s="18" t="s">
        <v>111</v>
      </c>
    </row>
    <row r="17" spans="2:8" ht="17.399999999999999">
      <c r="B17" s="18" t="s">
        <v>121</v>
      </c>
      <c r="C17" s="18" t="s">
        <v>71</v>
      </c>
      <c r="D17" s="20">
        <v>40797</v>
      </c>
      <c r="E17" s="21">
        <f t="shared" ca="1" si="0"/>
        <v>10</v>
      </c>
      <c r="F17" s="22">
        <v>4200</v>
      </c>
      <c r="H17" s="18" t="s">
        <v>17</v>
      </c>
    </row>
    <row r="18" spans="2:8" ht="17.399999999999999">
      <c r="B18" s="18" t="s">
        <v>187</v>
      </c>
      <c r="C18" s="18" t="s">
        <v>72</v>
      </c>
      <c r="D18" s="20">
        <v>40884</v>
      </c>
      <c r="E18" s="21">
        <f t="shared" ca="1" si="0"/>
        <v>10</v>
      </c>
      <c r="F18" s="22">
        <v>4000</v>
      </c>
      <c r="H18" s="18" t="s">
        <v>18</v>
      </c>
    </row>
    <row r="19" spans="2:8" ht="17.399999999999999">
      <c r="B19" s="18" t="s">
        <v>173</v>
      </c>
      <c r="C19" s="18" t="s">
        <v>73</v>
      </c>
      <c r="D19" s="20">
        <v>40826</v>
      </c>
      <c r="E19" s="21">
        <f t="shared" ca="1" si="0"/>
        <v>10</v>
      </c>
      <c r="F19" s="22">
        <v>4100</v>
      </c>
      <c r="H19" s="18" t="s">
        <v>1</v>
      </c>
    </row>
    <row r="20" spans="2:8" ht="17.399999999999999">
      <c r="B20" s="18" t="s">
        <v>188</v>
      </c>
      <c r="C20" s="18" t="s">
        <v>74</v>
      </c>
      <c r="D20" s="20">
        <v>40709</v>
      </c>
      <c r="E20" s="21">
        <f t="shared" ca="1" si="0"/>
        <v>11</v>
      </c>
      <c r="F20" s="22">
        <v>3900</v>
      </c>
      <c r="H20" s="18" t="s">
        <v>19</v>
      </c>
    </row>
    <row r="21" spans="2:8" ht="17.399999999999999">
      <c r="B21" s="18" t="s">
        <v>189</v>
      </c>
      <c r="C21" s="18" t="s">
        <v>75</v>
      </c>
      <c r="D21" s="20">
        <v>41082</v>
      </c>
      <c r="E21" s="21">
        <f t="shared" ca="1" si="0"/>
        <v>10</v>
      </c>
      <c r="F21" s="22">
        <v>3800</v>
      </c>
      <c r="H21" s="18" t="s">
        <v>20</v>
      </c>
    </row>
    <row r="22" spans="2:8" ht="17.399999999999999">
      <c r="B22" s="18" t="s">
        <v>190</v>
      </c>
      <c r="C22" s="18" t="s">
        <v>76</v>
      </c>
      <c r="D22" s="20">
        <v>41295</v>
      </c>
      <c r="E22" s="21">
        <f t="shared" ca="1" si="0"/>
        <v>9</v>
      </c>
      <c r="F22" s="22">
        <v>3900</v>
      </c>
      <c r="H22" s="18" t="s">
        <v>21</v>
      </c>
    </row>
    <row r="23" spans="2:8" ht="17.399999999999999">
      <c r="B23" s="18" t="s">
        <v>127</v>
      </c>
      <c r="C23" s="18" t="s">
        <v>77</v>
      </c>
      <c r="D23" s="20">
        <v>42139</v>
      </c>
      <c r="E23" s="21">
        <f t="shared" ca="1" si="0"/>
        <v>7</v>
      </c>
      <c r="F23" s="22">
        <v>3800</v>
      </c>
      <c r="H23" s="18" t="s">
        <v>22</v>
      </c>
    </row>
    <row r="24" spans="2:8" ht="17.399999999999999">
      <c r="B24" s="18" t="s">
        <v>128</v>
      </c>
      <c r="C24" s="18" t="s">
        <v>78</v>
      </c>
      <c r="D24" s="20">
        <v>41995</v>
      </c>
      <c r="E24" s="21">
        <f t="shared" ca="1" si="0"/>
        <v>7</v>
      </c>
      <c r="F24" s="22">
        <v>3900</v>
      </c>
      <c r="H24" s="18" t="s">
        <v>23</v>
      </c>
    </row>
    <row r="25" spans="2:8" ht="17.399999999999999">
      <c r="B25" s="18" t="s">
        <v>191</v>
      </c>
      <c r="C25" s="18" t="s">
        <v>79</v>
      </c>
      <c r="D25" s="20">
        <v>42520</v>
      </c>
      <c r="E25" s="21">
        <f t="shared" ca="1" si="0"/>
        <v>6</v>
      </c>
      <c r="F25" s="22">
        <v>3900</v>
      </c>
      <c r="H25" s="18" t="s">
        <v>24</v>
      </c>
    </row>
    <row r="26" spans="2:8" ht="17.399999999999999">
      <c r="B26" s="18" t="s">
        <v>192</v>
      </c>
      <c r="C26" s="18" t="s">
        <v>80</v>
      </c>
      <c r="D26" s="20">
        <v>43613</v>
      </c>
      <c r="E26" s="21">
        <f t="shared" ca="1" si="0"/>
        <v>3</v>
      </c>
      <c r="F26" s="22">
        <v>3800</v>
      </c>
      <c r="H26" s="18" t="s">
        <v>25</v>
      </c>
    </row>
    <row r="27" spans="2:8" ht="17.399999999999999">
      <c r="B27" s="18" t="s">
        <v>193</v>
      </c>
      <c r="C27" s="18" t="s">
        <v>81</v>
      </c>
      <c r="D27" s="20">
        <v>44629</v>
      </c>
      <c r="E27" s="21">
        <f t="shared" ca="1" si="0"/>
        <v>0</v>
      </c>
      <c r="F27" s="22">
        <v>3800</v>
      </c>
      <c r="H27" s="18" t="s">
        <v>26</v>
      </c>
    </row>
    <row r="28" spans="2:8" ht="17.399999999999999">
      <c r="B28" s="18" t="s">
        <v>159</v>
      </c>
      <c r="C28" s="18" t="s">
        <v>82</v>
      </c>
      <c r="D28" s="20">
        <v>42087</v>
      </c>
      <c r="E28" s="21">
        <f t="shared" ca="1" si="0"/>
        <v>7</v>
      </c>
      <c r="F28" s="22">
        <v>3000</v>
      </c>
      <c r="H28" s="18" t="s">
        <v>27</v>
      </c>
    </row>
    <row r="29" spans="2:8" ht="17.399999999999999">
      <c r="B29" s="18" t="s">
        <v>194</v>
      </c>
      <c r="C29" s="18" t="s">
        <v>83</v>
      </c>
      <c r="D29" s="20">
        <v>44617</v>
      </c>
      <c r="E29" s="21">
        <f t="shared" ca="1" si="0"/>
        <v>0</v>
      </c>
      <c r="F29" s="22">
        <v>3500</v>
      </c>
      <c r="H29" s="18" t="s">
        <v>28</v>
      </c>
    </row>
    <row r="30" spans="2:8" ht="17.399999999999999">
      <c r="B30" s="18" t="s">
        <v>195</v>
      </c>
      <c r="C30" s="18" t="s">
        <v>110</v>
      </c>
      <c r="D30" s="20">
        <v>44542</v>
      </c>
      <c r="E30" s="21">
        <f t="shared" ca="1" si="0"/>
        <v>0</v>
      </c>
      <c r="F30" s="22">
        <v>3600</v>
      </c>
      <c r="H30" s="18" t="s">
        <v>29</v>
      </c>
    </row>
  </sheetData>
  <mergeCells count="1">
    <mergeCell ref="B2:F2"/>
  </mergeCells>
  <phoneticPr fontId="2" type="noConversion"/>
  <conditionalFormatting sqref="H18 H6:H16">
    <cfRule type="duplicateValues" dxfId="4" priority="4"/>
  </conditionalFormatting>
  <conditionalFormatting sqref="H6:H19">
    <cfRule type="duplicateValues" dxfId="3" priority="3"/>
  </conditionalFormatting>
  <conditionalFormatting sqref="H20:H24">
    <cfRule type="duplicateValues" dxfId="2" priority="2"/>
  </conditionalFormatting>
  <conditionalFormatting sqref="H25:H28">
    <cfRule type="duplicateValues" dxfId="1" priority="1"/>
  </conditionalFormatting>
  <conditionalFormatting sqref="B6:B30">
    <cfRule type="duplicateValues" dxfId="0" priority="9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3"/>
  <sheetViews>
    <sheetView zoomScale="140" zoomScaleNormal="140" workbookViewId="0">
      <selection activeCell="D8" sqref="D8"/>
    </sheetView>
  </sheetViews>
  <sheetFormatPr defaultColWidth="8.796875" defaultRowHeight="17.399999999999999"/>
  <cols>
    <col min="1" max="1" width="1.3984375" style="30" customWidth="1"/>
    <col min="2" max="2" width="14.3984375" style="30" customWidth="1"/>
    <col min="3" max="6" width="14.59765625" style="30" customWidth="1"/>
    <col min="7" max="7" width="14.3984375" style="30" bestFit="1" customWidth="1"/>
    <col min="8" max="16384" width="8.796875" style="30"/>
  </cols>
  <sheetData>
    <row r="1" spans="2:7" s="27" customFormat="1" ht="29.4" customHeight="1" thickBot="1">
      <c r="B1" s="56" t="s">
        <v>108</v>
      </c>
      <c r="C1" s="57"/>
      <c r="D1" s="57"/>
      <c r="E1" s="57"/>
      <c r="F1" s="57"/>
      <c r="G1" s="58"/>
    </row>
    <row r="2" spans="2:7">
      <c r="B2" s="49"/>
      <c r="C2" s="28"/>
      <c r="D2" s="28"/>
      <c r="E2" s="28"/>
      <c r="F2" s="29"/>
      <c r="G2" s="29" t="s">
        <v>31</v>
      </c>
    </row>
    <row r="3" spans="2:7" ht="8.4" customHeight="1" thickBot="1"/>
    <row r="4" spans="2:7" ht="19.95" customHeight="1">
      <c r="B4" s="31" t="s">
        <v>32</v>
      </c>
      <c r="C4" s="32" t="s">
        <v>102</v>
      </c>
      <c r="D4" s="32" t="s">
        <v>103</v>
      </c>
      <c r="E4" s="32" t="s">
        <v>104</v>
      </c>
      <c r="F4" s="32" t="s">
        <v>101</v>
      </c>
      <c r="G4" s="33" t="s">
        <v>33</v>
      </c>
    </row>
    <row r="5" spans="2:7" ht="19.95" customHeight="1">
      <c r="B5" s="37" t="s">
        <v>34</v>
      </c>
      <c r="C5" s="38">
        <v>1974864751</v>
      </c>
      <c r="D5" s="38">
        <v>2252783060</v>
      </c>
      <c r="E5" s="38">
        <v>2357095230</v>
      </c>
      <c r="F5" s="38">
        <v>2554972950</v>
      </c>
      <c r="G5" s="39">
        <f>SUM('9-3'!$C5:$F5)</f>
        <v>9139715991</v>
      </c>
    </row>
    <row r="6" spans="2:7" ht="19.95" customHeight="1">
      <c r="B6" s="37" t="s">
        <v>35</v>
      </c>
      <c r="C6" s="38">
        <v>817053849</v>
      </c>
      <c r="D6" s="38">
        <v>933156282</v>
      </c>
      <c r="E6" s="38">
        <v>979062606</v>
      </c>
      <c r="F6" s="38">
        <v>1068239651</v>
      </c>
      <c r="G6" s="39">
        <f>SUM('9-3'!$C6:$F6)</f>
        <v>3797512388</v>
      </c>
    </row>
    <row r="7" spans="2:7" ht="19.95" customHeight="1">
      <c r="B7" s="37" t="s">
        <v>36</v>
      </c>
      <c r="C7" s="38">
        <v>450711584</v>
      </c>
      <c r="D7" s="38">
        <v>518057888</v>
      </c>
      <c r="E7" s="38">
        <v>543217888</v>
      </c>
      <c r="F7" s="38">
        <v>592246813</v>
      </c>
      <c r="G7" s="39">
        <f>SUM('9-3'!$C7:$F7)</f>
        <v>2104234173</v>
      </c>
    </row>
    <row r="8" spans="2:7" ht="19.95" customHeight="1">
      <c r="B8" s="37" t="s">
        <v>37</v>
      </c>
      <c r="C8" s="38">
        <v>444495704</v>
      </c>
      <c r="D8" s="38">
        <v>515810142</v>
      </c>
      <c r="E8" s="38">
        <v>548859611</v>
      </c>
      <c r="F8" s="38">
        <v>611361577</v>
      </c>
      <c r="G8" s="39">
        <f>SUM('9-3'!$C8:$F8)</f>
        <v>2120527034</v>
      </c>
    </row>
    <row r="9" spans="2:7" ht="19.95" customHeight="1">
      <c r="B9" s="37" t="s">
        <v>38</v>
      </c>
      <c r="C9" s="38">
        <v>219441377</v>
      </c>
      <c r="D9" s="38">
        <v>249404906</v>
      </c>
      <c r="E9" s="38">
        <v>262515365</v>
      </c>
      <c r="F9" s="38">
        <v>286224206</v>
      </c>
      <c r="G9" s="39">
        <f>SUM('9-3'!$C9:$F9)</f>
        <v>1017585854</v>
      </c>
    </row>
    <row r="10" spans="2:7" ht="19.95" customHeight="1">
      <c r="B10" s="37" t="s">
        <v>39</v>
      </c>
      <c r="C10" s="38">
        <v>231384746</v>
      </c>
      <c r="D10" s="38">
        <v>268679086</v>
      </c>
      <c r="E10" s="38">
        <v>283428155</v>
      </c>
      <c r="F10" s="38">
        <v>310636223</v>
      </c>
      <c r="G10" s="39">
        <f>SUM('9-3'!$C10:$F10)</f>
        <v>1094128210</v>
      </c>
    </row>
    <row r="11" spans="2:7" ht="19.95" customHeight="1">
      <c r="B11" s="37" t="s">
        <v>40</v>
      </c>
      <c r="C11" s="38">
        <v>238360450</v>
      </c>
      <c r="D11" s="38">
        <v>278599794</v>
      </c>
      <c r="E11" s="38">
        <v>297255429</v>
      </c>
      <c r="F11" s="38">
        <v>334677519</v>
      </c>
      <c r="G11" s="39">
        <f>SUM('9-3'!$C11:$F11)</f>
        <v>1148893192</v>
      </c>
    </row>
    <row r="12" spans="2:7" ht="19.95" customHeight="1">
      <c r="B12" s="37" t="s">
        <v>41</v>
      </c>
      <c r="C12" s="38">
        <v>22210900</v>
      </c>
      <c r="D12" s="38">
        <v>25949399</v>
      </c>
      <c r="E12" s="38">
        <v>30071282</v>
      </c>
      <c r="F12" s="38">
        <v>38377865</v>
      </c>
      <c r="G12" s="39">
        <f>SUM('9-3'!$C12:$F12)</f>
        <v>116609446</v>
      </c>
    </row>
    <row r="13" spans="2:7" ht="19.95" customHeight="1">
      <c r="B13" s="37" t="s">
        <v>42</v>
      </c>
      <c r="C13" s="38">
        <v>1832597275</v>
      </c>
      <c r="D13" s="38">
        <v>2135235704</v>
      </c>
      <c r="E13" s="38">
        <v>2271934877</v>
      </c>
      <c r="F13" s="38">
        <v>2539845739</v>
      </c>
      <c r="G13" s="39">
        <f>SUM('9-3'!$C13:$F13)</f>
        <v>8779613595</v>
      </c>
    </row>
    <row r="14" spans="2:7" ht="19.95" customHeight="1">
      <c r="B14" s="37" t="s">
        <v>43</v>
      </c>
      <c r="C14" s="38">
        <v>287808955</v>
      </c>
      <c r="D14" s="38">
        <v>331301214</v>
      </c>
      <c r="E14" s="38">
        <v>350793482</v>
      </c>
      <c r="F14" s="38">
        <v>385865223</v>
      </c>
      <c r="G14" s="39">
        <f>SUM('9-3'!$C14:$F14)</f>
        <v>1355768874</v>
      </c>
    </row>
    <row r="15" spans="2:7" ht="19.95" customHeight="1">
      <c r="B15" s="37" t="s">
        <v>44</v>
      </c>
      <c r="C15" s="38">
        <v>276415567</v>
      </c>
      <c r="D15" s="38">
        <v>322278488</v>
      </c>
      <c r="E15" s="38">
        <v>340793869</v>
      </c>
      <c r="F15" s="38">
        <v>376953787</v>
      </c>
      <c r="G15" s="39">
        <f>SUM('9-3'!$C15:$F15)</f>
        <v>1316441711</v>
      </c>
    </row>
    <row r="16" spans="2:7" ht="19.95" customHeight="1">
      <c r="B16" s="37" t="s">
        <v>45</v>
      </c>
      <c r="C16" s="38">
        <v>358145241</v>
      </c>
      <c r="D16" s="38">
        <v>408094560</v>
      </c>
      <c r="E16" s="38">
        <v>431678782</v>
      </c>
      <c r="F16" s="38">
        <v>476482518</v>
      </c>
      <c r="G16" s="39">
        <f>SUM('9-3'!$C16:$F16)</f>
        <v>1674401101</v>
      </c>
    </row>
    <row r="17" spans="2:7" ht="19.95" customHeight="1">
      <c r="B17" s="37" t="s">
        <v>46</v>
      </c>
      <c r="C17" s="38">
        <v>369299484</v>
      </c>
      <c r="D17" s="38">
        <v>414212029</v>
      </c>
      <c r="E17" s="38">
        <v>434581888</v>
      </c>
      <c r="F17" s="38">
        <v>473575290</v>
      </c>
      <c r="G17" s="39">
        <f>SUM('9-3'!$C17:$F17)</f>
        <v>1691668691</v>
      </c>
    </row>
    <row r="18" spans="2:7" ht="19.95" customHeight="1">
      <c r="B18" s="37" t="s">
        <v>47</v>
      </c>
      <c r="C18" s="38">
        <v>426665756</v>
      </c>
      <c r="D18" s="38">
        <v>473990993</v>
      </c>
      <c r="E18" s="38">
        <v>494733234</v>
      </c>
      <c r="F18" s="38">
        <v>533026432</v>
      </c>
      <c r="G18" s="39">
        <f>SUM('9-3'!$C18:$F18)</f>
        <v>1928416415</v>
      </c>
    </row>
    <row r="19" spans="2:7" ht="19.95" customHeight="1">
      <c r="B19" s="37" t="s">
        <v>48</v>
      </c>
      <c r="C19" s="38">
        <v>634474100</v>
      </c>
      <c r="D19" s="38">
        <v>723706435</v>
      </c>
      <c r="E19" s="38">
        <v>763995240</v>
      </c>
      <c r="F19" s="38">
        <v>833207940</v>
      </c>
      <c r="G19" s="39">
        <f>SUM('9-3'!$C19:$F19)</f>
        <v>2955383715</v>
      </c>
    </row>
    <row r="20" spans="2:7" ht="19.95" customHeight="1">
      <c r="B20" s="37" t="s">
        <v>49</v>
      </c>
      <c r="C20" s="38">
        <v>635564901</v>
      </c>
      <c r="D20" s="38">
        <v>732517753</v>
      </c>
      <c r="E20" s="38">
        <v>777749697</v>
      </c>
      <c r="F20" s="38">
        <v>858888650</v>
      </c>
      <c r="G20" s="39">
        <f>SUM('9-3'!$C20:$F20)</f>
        <v>3004721001</v>
      </c>
    </row>
    <row r="21" spans="2:7" ht="19.95" customHeight="1" thickBot="1">
      <c r="B21" s="40" t="s">
        <v>50</v>
      </c>
      <c r="C21" s="41">
        <v>107591551</v>
      </c>
      <c r="D21" s="41">
        <v>121816587</v>
      </c>
      <c r="E21" s="41">
        <v>128150694</v>
      </c>
      <c r="F21" s="41">
        <v>140528405</v>
      </c>
      <c r="G21" s="42">
        <f>SUM('9-3'!$C21:$F21)</f>
        <v>498087237</v>
      </c>
    </row>
    <row r="22" spans="2:7" ht="6" customHeight="1" thickBot="1"/>
    <row r="23" spans="2:7" ht="19.95" customHeight="1" thickBot="1">
      <c r="B23" s="34" t="s">
        <v>51</v>
      </c>
      <c r="C23" s="35">
        <v>9327086191</v>
      </c>
      <c r="D23" s="35">
        <v>10705594320</v>
      </c>
      <c r="E23" s="35">
        <v>11295917329</v>
      </c>
      <c r="F23" s="36">
        <v>12415110788</v>
      </c>
      <c r="G23" s="36">
        <f>SUM(C23:F23)</f>
        <v>43743708628</v>
      </c>
    </row>
  </sheetData>
  <mergeCells count="1">
    <mergeCell ref="B1:G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33"/>
  <sheetViews>
    <sheetView zoomScale="150" zoomScaleNormal="150" workbookViewId="0">
      <selection activeCell="F5" sqref="F5"/>
    </sheetView>
  </sheetViews>
  <sheetFormatPr defaultColWidth="7" defaultRowHeight="14.4"/>
  <cols>
    <col min="1" max="1" width="1.3984375" style="10" customWidth="1"/>
    <col min="2" max="2" width="11.59765625" style="11" customWidth="1"/>
    <col min="3" max="3" width="15.8984375" style="9" customWidth="1"/>
    <col min="4" max="4" width="14.69921875" style="11" customWidth="1"/>
    <col min="5" max="5" width="13.8984375" customWidth="1"/>
    <col min="6" max="6" width="11.796875" style="9" customWidth="1"/>
    <col min="7" max="7" width="12" customWidth="1"/>
    <col min="8" max="8" width="11.796875" style="9" customWidth="1"/>
    <col min="9" max="16384" width="7" style="10"/>
  </cols>
  <sheetData>
    <row r="1" spans="2:8" ht="6" customHeight="1" thickBot="1">
      <c r="E1" s="9"/>
      <c r="G1" s="11"/>
      <c r="H1" s="12"/>
    </row>
    <row r="2" spans="2:8" ht="28.5" customHeight="1" thickTop="1" thickBot="1">
      <c r="B2" s="59" t="s">
        <v>196</v>
      </c>
      <c r="C2" s="60"/>
      <c r="D2" s="60"/>
      <c r="E2" s="60"/>
      <c r="F2" s="60"/>
      <c r="G2" s="60"/>
      <c r="H2" s="61"/>
    </row>
    <row r="3" spans="2:8" ht="6.6" customHeight="1" thickTop="1">
      <c r="E3" s="9"/>
      <c r="G3" s="13"/>
      <c r="H3" s="14"/>
    </row>
    <row r="4" spans="2:8" ht="17.399999999999999">
      <c r="B4" s="15" t="s">
        <v>4</v>
      </c>
      <c r="C4" s="16" t="s">
        <v>52</v>
      </c>
      <c r="D4" s="15" t="s">
        <v>53</v>
      </c>
      <c r="E4" s="16" t="s">
        <v>54</v>
      </c>
      <c r="F4" s="16" t="s">
        <v>55</v>
      </c>
      <c r="G4" s="15" t="s">
        <v>56</v>
      </c>
      <c r="H4" s="17" t="s">
        <v>57</v>
      </c>
    </row>
    <row r="5" spans="2:8" ht="19.2">
      <c r="B5" s="50" t="s">
        <v>112</v>
      </c>
      <c r="C5" s="18" t="s">
        <v>105</v>
      </c>
      <c r="D5" s="20" t="s">
        <v>197</v>
      </c>
      <c r="E5" s="19" t="s">
        <v>58</v>
      </c>
      <c r="F5" s="19">
        <v>3000</v>
      </c>
      <c r="G5" s="43">
        <v>47320</v>
      </c>
      <c r="H5" s="22">
        <f t="shared" ref="H5:H33" si="0">IF(G5&gt;=30000,G5,"")</f>
        <v>47320</v>
      </c>
    </row>
    <row r="6" spans="2:8" ht="19.2">
      <c r="B6" s="50" t="s">
        <v>113</v>
      </c>
      <c r="C6" s="18" t="s">
        <v>106</v>
      </c>
      <c r="D6" s="20">
        <v>44844</v>
      </c>
      <c r="E6" s="19" t="s">
        <v>58</v>
      </c>
      <c r="F6" s="19">
        <v>3000</v>
      </c>
      <c r="G6" s="43">
        <v>37660</v>
      </c>
      <c r="H6" s="22">
        <f t="shared" si="0"/>
        <v>37660</v>
      </c>
    </row>
    <row r="7" spans="2:8" ht="19.2">
      <c r="B7" s="50" t="s">
        <v>112</v>
      </c>
      <c r="C7" s="51" t="s">
        <v>62</v>
      </c>
      <c r="D7" s="20">
        <v>43742</v>
      </c>
      <c r="E7" s="19" t="s">
        <v>58</v>
      </c>
      <c r="F7" s="19">
        <v>3000</v>
      </c>
      <c r="G7" s="43">
        <v>40665</v>
      </c>
      <c r="H7" s="22">
        <f t="shared" si="0"/>
        <v>40665</v>
      </c>
    </row>
    <row r="8" spans="2:8" ht="19.2">
      <c r="B8" s="50" t="s">
        <v>114</v>
      </c>
      <c r="C8" s="18" t="s">
        <v>63</v>
      </c>
      <c r="D8" s="20">
        <v>43622</v>
      </c>
      <c r="E8" s="19" t="s">
        <v>107</v>
      </c>
      <c r="F8" s="19">
        <v>1000</v>
      </c>
      <c r="G8" s="43">
        <v>32060</v>
      </c>
      <c r="H8" s="22">
        <f t="shared" si="0"/>
        <v>32060</v>
      </c>
    </row>
    <row r="9" spans="2:8" ht="19.2">
      <c r="B9" s="50" t="s">
        <v>115</v>
      </c>
      <c r="C9" s="18" t="s">
        <v>64</v>
      </c>
      <c r="D9" s="20">
        <v>43256</v>
      </c>
      <c r="E9" s="19" t="s">
        <v>107</v>
      </c>
      <c r="F9" s="19">
        <v>1000</v>
      </c>
      <c r="G9" s="43">
        <v>28620</v>
      </c>
      <c r="H9" s="22" t="str">
        <f t="shared" si="0"/>
        <v/>
      </c>
    </row>
    <row r="10" spans="2:8" ht="19.2">
      <c r="B10" s="50" t="s">
        <v>116</v>
      </c>
      <c r="C10" s="18" t="s">
        <v>65</v>
      </c>
      <c r="D10" s="20">
        <v>44572</v>
      </c>
      <c r="E10" s="19" t="s">
        <v>107</v>
      </c>
      <c r="F10" s="19">
        <v>1000</v>
      </c>
      <c r="G10" s="43">
        <v>58525</v>
      </c>
      <c r="H10" s="22">
        <f t="shared" si="0"/>
        <v>58525</v>
      </c>
    </row>
    <row r="11" spans="2:8" ht="19.2">
      <c r="B11" s="50" t="s">
        <v>117</v>
      </c>
      <c r="C11" s="51" t="s">
        <v>66</v>
      </c>
      <c r="D11" s="20">
        <v>43709</v>
      </c>
      <c r="E11" s="19" t="s">
        <v>58</v>
      </c>
      <c r="F11" s="19">
        <v>3000</v>
      </c>
      <c r="G11" s="43">
        <v>57500</v>
      </c>
      <c r="H11" s="22">
        <f t="shared" si="0"/>
        <v>57500</v>
      </c>
    </row>
    <row r="12" spans="2:8" ht="19.2">
      <c r="B12" s="50" t="s">
        <v>118</v>
      </c>
      <c r="C12" s="18" t="s">
        <v>67</v>
      </c>
      <c r="D12" s="20">
        <v>43957</v>
      </c>
      <c r="E12" s="19" t="s">
        <v>107</v>
      </c>
      <c r="F12" s="19">
        <v>1000</v>
      </c>
      <c r="G12" s="43">
        <v>22260</v>
      </c>
      <c r="H12" s="22" t="str">
        <f t="shared" si="0"/>
        <v/>
      </c>
    </row>
    <row r="13" spans="2:8" ht="19.2">
      <c r="B13" s="50" t="s">
        <v>119</v>
      </c>
      <c r="C13" s="18" t="s">
        <v>68</v>
      </c>
      <c r="D13" s="20">
        <v>43885</v>
      </c>
      <c r="E13" s="19" t="s">
        <v>58</v>
      </c>
      <c r="F13" s="19">
        <v>3000</v>
      </c>
      <c r="G13" s="43">
        <v>34581</v>
      </c>
      <c r="H13" s="22">
        <f t="shared" si="0"/>
        <v>34581</v>
      </c>
    </row>
    <row r="14" spans="2:8" ht="19.2">
      <c r="B14" s="50" t="s">
        <v>120</v>
      </c>
      <c r="C14" s="51" t="s">
        <v>69</v>
      </c>
      <c r="D14" s="20">
        <v>43109</v>
      </c>
      <c r="E14" s="19" t="s">
        <v>107</v>
      </c>
      <c r="F14" s="19">
        <v>1000</v>
      </c>
      <c r="G14" s="43">
        <v>32450</v>
      </c>
      <c r="H14" s="22">
        <f t="shared" si="0"/>
        <v>32450</v>
      </c>
    </row>
    <row r="15" spans="2:8" ht="19.2">
      <c r="B15" s="50" t="s">
        <v>121</v>
      </c>
      <c r="C15" s="18" t="s">
        <v>70</v>
      </c>
      <c r="D15" s="20">
        <v>43685</v>
      </c>
      <c r="E15" s="19" t="s">
        <v>107</v>
      </c>
      <c r="F15" s="19">
        <v>1000</v>
      </c>
      <c r="G15" s="43">
        <v>20865</v>
      </c>
      <c r="H15" s="22" t="str">
        <f t="shared" si="0"/>
        <v/>
      </c>
    </row>
    <row r="16" spans="2:8" ht="19.2">
      <c r="B16" s="50" t="s">
        <v>122</v>
      </c>
      <c r="C16" s="18" t="s">
        <v>71</v>
      </c>
      <c r="D16" s="20">
        <v>43719</v>
      </c>
      <c r="E16" s="19" t="s">
        <v>107</v>
      </c>
      <c r="F16" s="19">
        <v>1000</v>
      </c>
      <c r="G16" s="43">
        <v>21375</v>
      </c>
      <c r="H16" s="22" t="str">
        <f t="shared" si="0"/>
        <v/>
      </c>
    </row>
    <row r="17" spans="2:8" ht="19.2">
      <c r="B17" s="50" t="s">
        <v>123</v>
      </c>
      <c r="C17" s="18" t="s">
        <v>72</v>
      </c>
      <c r="D17" s="20">
        <v>43806</v>
      </c>
      <c r="E17" s="19" t="s">
        <v>107</v>
      </c>
      <c r="F17" s="19">
        <v>1000</v>
      </c>
      <c r="G17" s="43">
        <v>8260</v>
      </c>
      <c r="H17" s="22" t="str">
        <f t="shared" si="0"/>
        <v/>
      </c>
    </row>
    <row r="18" spans="2:8" ht="19.2">
      <c r="B18" s="50" t="s">
        <v>124</v>
      </c>
      <c r="C18" s="18" t="s">
        <v>73</v>
      </c>
      <c r="D18" s="20">
        <v>43748</v>
      </c>
      <c r="E18" s="19" t="s">
        <v>107</v>
      </c>
      <c r="F18" s="19">
        <v>1000</v>
      </c>
      <c r="G18" s="43">
        <v>20550</v>
      </c>
      <c r="H18" s="22" t="str">
        <f t="shared" si="0"/>
        <v/>
      </c>
    </row>
    <row r="19" spans="2:8" ht="19.2">
      <c r="B19" s="50" t="s">
        <v>125</v>
      </c>
      <c r="C19" s="18" t="s">
        <v>74</v>
      </c>
      <c r="D19" s="20">
        <v>43997</v>
      </c>
      <c r="E19" s="19" t="s">
        <v>58</v>
      </c>
      <c r="F19" s="19">
        <v>3000</v>
      </c>
      <c r="G19" s="43">
        <v>9980</v>
      </c>
      <c r="H19" s="22" t="str">
        <f t="shared" si="0"/>
        <v/>
      </c>
    </row>
    <row r="20" spans="2:8" ht="19.2">
      <c r="B20" s="50" t="s">
        <v>126</v>
      </c>
      <c r="C20" s="18" t="s">
        <v>75</v>
      </c>
      <c r="D20" s="20">
        <v>44004</v>
      </c>
      <c r="E20" s="19" t="s">
        <v>58</v>
      </c>
      <c r="F20" s="19">
        <v>3000</v>
      </c>
      <c r="G20" s="43">
        <v>7700</v>
      </c>
      <c r="H20" s="22" t="str">
        <f t="shared" si="0"/>
        <v/>
      </c>
    </row>
    <row r="21" spans="2:8" ht="19.2">
      <c r="B21" s="50" t="s">
        <v>127</v>
      </c>
      <c r="C21" s="18" t="s">
        <v>76</v>
      </c>
      <c r="D21" s="20">
        <v>44581</v>
      </c>
      <c r="E21" s="19" t="s">
        <v>58</v>
      </c>
      <c r="F21" s="19">
        <v>3000</v>
      </c>
      <c r="G21" s="43">
        <v>18130</v>
      </c>
      <c r="H21" s="22" t="str">
        <f t="shared" si="0"/>
        <v/>
      </c>
    </row>
    <row r="22" spans="2:8" ht="19.2">
      <c r="B22" s="50" t="s">
        <v>128</v>
      </c>
      <c r="C22" s="18" t="s">
        <v>77</v>
      </c>
      <c r="D22" s="20">
        <v>43230</v>
      </c>
      <c r="E22" s="19" t="s">
        <v>58</v>
      </c>
      <c r="F22" s="19">
        <v>3000</v>
      </c>
      <c r="G22" s="43">
        <v>16450</v>
      </c>
      <c r="H22" s="22" t="str">
        <f t="shared" si="0"/>
        <v/>
      </c>
    </row>
    <row r="23" spans="2:8" ht="19.2">
      <c r="B23" s="50" t="s">
        <v>129</v>
      </c>
      <c r="C23" s="18" t="s">
        <v>78</v>
      </c>
      <c r="D23" s="20">
        <v>42788</v>
      </c>
      <c r="E23" s="19" t="s">
        <v>58</v>
      </c>
      <c r="F23" s="19">
        <v>3000</v>
      </c>
      <c r="G23" s="43">
        <v>35620</v>
      </c>
      <c r="H23" s="22">
        <f t="shared" si="0"/>
        <v>35620</v>
      </c>
    </row>
    <row r="24" spans="2:8" ht="19.2">
      <c r="B24" s="50" t="s">
        <v>130</v>
      </c>
      <c r="C24" s="18" t="s">
        <v>79</v>
      </c>
      <c r="D24" s="20">
        <v>44711</v>
      </c>
      <c r="E24" s="19" t="s">
        <v>58</v>
      </c>
      <c r="F24" s="19">
        <v>3000</v>
      </c>
      <c r="G24" s="43">
        <v>9560</v>
      </c>
      <c r="H24" s="22" t="str">
        <f t="shared" si="0"/>
        <v/>
      </c>
    </row>
    <row r="25" spans="2:8" ht="19.2">
      <c r="B25" s="50" t="s">
        <v>131</v>
      </c>
      <c r="C25" s="18" t="s">
        <v>80</v>
      </c>
      <c r="D25" s="20">
        <v>43982</v>
      </c>
      <c r="E25" s="19" t="s">
        <v>58</v>
      </c>
      <c r="F25" s="19">
        <v>3000</v>
      </c>
      <c r="G25" s="43">
        <v>15650</v>
      </c>
      <c r="H25" s="22" t="str">
        <f t="shared" si="0"/>
        <v/>
      </c>
    </row>
    <row r="26" spans="2:8" ht="19.2">
      <c r="B26" s="50" t="s">
        <v>132</v>
      </c>
      <c r="C26" s="18" t="s">
        <v>81</v>
      </c>
      <c r="D26" s="20">
        <v>43899</v>
      </c>
      <c r="E26" s="19" t="s">
        <v>58</v>
      </c>
      <c r="F26" s="19">
        <v>3000</v>
      </c>
      <c r="G26" s="43">
        <v>15155</v>
      </c>
      <c r="H26" s="22" t="str">
        <f t="shared" si="0"/>
        <v/>
      </c>
    </row>
    <row r="27" spans="2:8" ht="19.2">
      <c r="B27" s="50" t="s">
        <v>133</v>
      </c>
      <c r="C27" s="18" t="s">
        <v>82</v>
      </c>
      <c r="D27" s="20">
        <v>43914</v>
      </c>
      <c r="E27" s="19" t="s">
        <v>59</v>
      </c>
      <c r="F27" s="19">
        <v>2000</v>
      </c>
      <c r="G27" s="43">
        <v>5586</v>
      </c>
      <c r="H27" s="22" t="str">
        <f t="shared" si="0"/>
        <v/>
      </c>
    </row>
    <row r="28" spans="2:8" ht="19.2">
      <c r="B28" s="50" t="s">
        <v>134</v>
      </c>
      <c r="C28" s="18" t="s">
        <v>83</v>
      </c>
      <c r="D28" s="20">
        <v>44614</v>
      </c>
      <c r="E28" s="19" t="s">
        <v>59</v>
      </c>
      <c r="F28" s="19">
        <v>2000</v>
      </c>
      <c r="G28" s="43">
        <v>58930</v>
      </c>
      <c r="H28" s="22">
        <f t="shared" si="0"/>
        <v>58930</v>
      </c>
    </row>
    <row r="29" spans="2:8" ht="19.2">
      <c r="B29" s="50" t="s">
        <v>135</v>
      </c>
      <c r="C29" s="18" t="s">
        <v>84</v>
      </c>
      <c r="D29" s="20">
        <v>43446</v>
      </c>
      <c r="E29" s="19" t="s">
        <v>59</v>
      </c>
      <c r="F29" s="19">
        <v>2000</v>
      </c>
      <c r="G29" s="43">
        <v>13255</v>
      </c>
      <c r="H29" s="22" t="str">
        <f t="shared" si="0"/>
        <v/>
      </c>
    </row>
    <row r="30" spans="2:8" ht="19.2">
      <c r="B30" s="50" t="s">
        <v>136</v>
      </c>
      <c r="C30" s="18" t="s">
        <v>85</v>
      </c>
      <c r="D30" s="20">
        <v>44322</v>
      </c>
      <c r="E30" s="19" t="s">
        <v>58</v>
      </c>
      <c r="F30" s="19">
        <v>3000</v>
      </c>
      <c r="G30" s="43">
        <v>2730</v>
      </c>
      <c r="H30" s="22" t="str">
        <f t="shared" si="0"/>
        <v/>
      </c>
    </row>
    <row r="31" spans="2:8" ht="19.2">
      <c r="B31" s="50" t="s">
        <v>137</v>
      </c>
      <c r="C31" s="18" t="s">
        <v>86</v>
      </c>
      <c r="D31" s="20">
        <v>44745</v>
      </c>
      <c r="E31" s="19" t="s">
        <v>59</v>
      </c>
      <c r="F31" s="19">
        <v>2000</v>
      </c>
      <c r="G31" s="43">
        <v>1200</v>
      </c>
      <c r="H31" s="22" t="str">
        <f t="shared" si="0"/>
        <v/>
      </c>
    </row>
    <row r="32" spans="2:8" ht="19.2">
      <c r="B32" s="50" t="s">
        <v>138</v>
      </c>
      <c r="C32" s="18" t="s">
        <v>87</v>
      </c>
      <c r="D32" s="20">
        <v>44440</v>
      </c>
      <c r="E32" s="19" t="s">
        <v>59</v>
      </c>
      <c r="F32" s="19">
        <v>2000</v>
      </c>
      <c r="G32" s="43">
        <v>6860</v>
      </c>
      <c r="H32" s="22" t="str">
        <f t="shared" si="0"/>
        <v/>
      </c>
    </row>
    <row r="33" spans="2:8" ht="19.2">
      <c r="B33" s="50" t="s">
        <v>139</v>
      </c>
      <c r="C33" s="23" t="s">
        <v>88</v>
      </c>
      <c r="D33" s="25">
        <v>43850</v>
      </c>
      <c r="E33" s="24" t="s">
        <v>59</v>
      </c>
      <c r="F33" s="24">
        <v>2000</v>
      </c>
      <c r="G33" s="44">
        <v>16950</v>
      </c>
      <c r="H33" s="26" t="str">
        <f t="shared" si="0"/>
        <v/>
      </c>
    </row>
  </sheetData>
  <autoFilter ref="B4:H4" xr:uid="{00000000-0001-0000-0400-000000000000}"/>
  <mergeCells count="1">
    <mergeCell ref="B2:H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9-1</vt:lpstr>
      <vt:lpstr>9-2</vt:lpstr>
      <vt:lpstr>9-3</vt:lpstr>
      <vt:lpstr>9-4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SimComFunny</dc:creator>
  <cp:lastModifiedBy>SimComFunny</cp:lastModifiedBy>
  <cp:lastPrinted>2016-06-21T08:08:01Z</cp:lastPrinted>
  <dcterms:created xsi:type="dcterms:W3CDTF">2016-06-21T07:40:47Z</dcterms:created>
  <dcterms:modified xsi:type="dcterms:W3CDTF">2022-07-01T06:46:48Z</dcterms:modified>
</cp:coreProperties>
</file>