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219442\OneDrive - Halliburton\Desktop\MSDA\2023\SPRING 2023\MBA 6211 Managerial Decision Making\Week 2 Cost-Profit &amp; Break-even Analysis\Case Studies\Case Study 1 HW\"/>
    </mc:Choice>
  </mc:AlternateContent>
  <xr:revisionPtr revIDLastSave="0" documentId="13_ncr:1_{08E062E2-669A-4748-A40C-7AF21033505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ase_A" sheetId="3" r:id="rId1"/>
    <sheet name="Case_B" sheetId="2" r:id="rId2"/>
    <sheet name="Case_C" sheetId="1" r:id="rId3"/>
  </sheets>
  <definedNames>
    <definedName name="CM_Prop_X">Case_C!$B$28</definedName>
    <definedName name="CM_Prop_Y">Case_C!$B$29</definedName>
    <definedName name="FC">Case_C!$B$7</definedName>
    <definedName name="FC_Prop_X">Case_C!$B$7</definedName>
    <definedName name="FC_Prop_Y">Case_C!$B$17</definedName>
    <definedName name="Number_Unit_A">Case_C!$B$42</definedName>
    <definedName name="Number_Unit_B">Case_C!$B$47</definedName>
    <definedName name="Number_Units_A">Case_C!$B$42</definedName>
    <definedName name="R_Prop_X">Case_C!$B$9</definedName>
    <definedName name="R_Prop_Y">Case_C!$B$19</definedName>
    <definedName name="v">Case_C!$B$8</definedName>
    <definedName name="v_Prop_X">Case_C!$B$8</definedName>
    <definedName name="v_Prop_Y">Case_C!$B$18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1" l="1"/>
  <c r="B49" i="1"/>
  <c r="B48" i="1"/>
  <c r="B43" i="1"/>
  <c r="B34" i="1" a="1"/>
  <c r="B34" i="1" s="1"/>
  <c r="B33" i="1"/>
  <c r="B29" i="1"/>
  <c r="B28" i="1"/>
  <c r="B21" i="1"/>
  <c r="B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<sst xmlns="http://schemas.openxmlformats.org/spreadsheetml/2006/main" count="32" uniqueCount="27">
  <si>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A)  	What's the break-even point in units for each proposal?</t>
  </si>
  <si>
    <t>FOR PROPOSAL X:</t>
  </si>
  <si>
    <t>Fixed cost (FC)</t>
  </si>
  <si>
    <t xml:space="preserve">Variable cost (v) </t>
  </si>
  <si>
    <t>Q_BEP = FC / R – v</t>
  </si>
  <si>
    <t>Q_BEP_Prop_X</t>
  </si>
  <si>
    <t>FOR PROPOSAL Y:</t>
  </si>
  <si>
    <t>Q_BEP_Prop_Y</t>
  </si>
  <si>
    <t>Case_study_1_Group_6_Part_C</t>
  </si>
  <si>
    <t>B)    What's the break-even point in dollars for each proposal? ( provide explanation on how you got your answers)</t>
  </si>
  <si>
    <t>CM_Prop_X</t>
  </si>
  <si>
    <t>CM_Prop_Y</t>
  </si>
  <si>
    <t>Breakeven (In dollars revenue) = (Fixed cost / CM )* Revenue</t>
  </si>
  <si>
    <t xml:space="preserve">Revenue R_Y </t>
  </si>
  <si>
    <t>Revenue R_X</t>
  </si>
  <si>
    <t>BEP_X</t>
  </si>
  <si>
    <t>BEP_Y</t>
  </si>
  <si>
    <t xml:space="preserve">              C)    Make the proper conclusion on which proposal to choose and state your assumptions.</t>
  </si>
  <si>
    <t xml:space="preserve">     Contribution margin = CM = Revenue – variable cost</t>
  </si>
  <si>
    <t>A)     	Assumption A</t>
  </si>
  <si>
    <t>Number of Units</t>
  </si>
  <si>
    <t>Profit_Prop_X</t>
  </si>
  <si>
    <t>Profit_Prop_Y</t>
  </si>
  <si>
    <t>Profit = Revenue*Units - Variable Cost*Units - Fixed Cost</t>
  </si>
  <si>
    <t>B) Assumption B</t>
  </si>
  <si>
    <t xml:space="preserve">Y Proposal should be chosen with a profit of 1,330,000.00 Dollars </t>
  </si>
  <si>
    <t xml:space="preserve">Y Proposal should be chosen with a profit of 2,330.000.00 Dollars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</si>
</sst>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4" fontId="0" fillId="0" borderId="0" xfId="1" applyFont="1"/>
    <xf numFmtId="0" fontId="0" fillId="2" borderId="0" xfId="0" applyFont="1" applyFill="1"/>
    <xf numFmtId="0" fontId="3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3" fillId="0" borderId="0" xfId="0" applyFont="1" applyAlignment="1">
      <alignment horizontal="left" vertical="center" indent="2"/>
    </xf>
    <xf numFmtId="0" fontId="2" fillId="2" borderId="0" xfId="0" applyFont="1" applyFill="1" applyAlignment="1">
      <alignment horizontal="left" vertical="center" indent="4"/>
    </xf>
    <xf numFmtId="0" fontId="0" fillId="0" borderId="0" xfId="1" applyNumberFormat="1" applyFont="1" applyFill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5</xdr:row>
      <xdr:rowOff>12700</xdr:rowOff>
    </xdr:from>
    <xdr:to>
      <xdr:col>17</xdr:col>
      <xdr:colOff>76200</xdr:colOff>
      <xdr:row>12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5EE5EB-4B7C-8476-DBB2-A0F54ADBF0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545" t="40499" r="25268" b="42833"/>
        <a:stretch/>
      </xdr:blipFill>
      <xdr:spPr>
        <a:xfrm>
          <a:off x="4165600" y="996950"/>
          <a:ext cx="735330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807B-7E7C-4100-BD16-0DCA2C1C0744}"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07A4-FB62-410C-9328-8E43A6269F46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1" workbookViewId="0">
      <selection activeCell="N37" sqref="N37"/>
    </sheetView>
  </sheetViews>
  <sheetFormatPr defaultRowHeight="14.5" x14ac:dyDescent="0.35"/>
  <cols>
    <col min="1" max="1" width="14.7265625" customWidth="1"/>
    <col min="2" max="2" width="18.1796875" bestFit="1" customWidth="1"/>
  </cols>
  <sheetData>
    <row r="1" spans="1:6" ht="18.5" x14ac:dyDescent="0.45">
      <c r="B1" s="8"/>
      <c r="C1" s="7" t="s">
        <v>8</v>
      </c>
      <c r="D1" s="7"/>
      <c r="E1" s="7"/>
      <c r="F1" s="7"/>
    </row>
    <row r="3" spans="1:6" ht="15.5" x14ac:dyDescent="0.35">
      <c r="A3" s="6" t="s">
        <v>0</v>
      </c>
      <c r="B3" s="5"/>
      <c r="C3" s="5"/>
      <c r="D3" s="5"/>
      <c r="E3" s="5"/>
    </row>
    <row r="5" spans="1:6" x14ac:dyDescent="0.35">
      <c r="A5" s="3" t="s">
        <v>1</v>
      </c>
    </row>
    <row r="7" spans="1:6" x14ac:dyDescent="0.35">
      <c r="A7" t="s">
        <v>2</v>
      </c>
      <c r="B7" s="2">
        <v>150000</v>
      </c>
    </row>
    <row r="8" spans="1:6" x14ac:dyDescent="0.35">
      <c r="A8" t="s">
        <v>3</v>
      </c>
      <c r="B8" s="2">
        <v>120000</v>
      </c>
    </row>
    <row r="9" spans="1:6" x14ac:dyDescent="0.35">
      <c r="A9" t="s">
        <v>14</v>
      </c>
      <c r="B9" s="2">
        <v>200000</v>
      </c>
    </row>
    <row r="10" spans="1:6" x14ac:dyDescent="0.35">
      <c r="B10" s="2"/>
    </row>
    <row r="11" spans="1:6" ht="15.5" x14ac:dyDescent="0.35">
      <c r="A11" s="4" t="s">
        <v>4</v>
      </c>
    </row>
    <row r="13" spans="1:6" x14ac:dyDescent="0.35">
      <c r="A13" s="5" t="s">
        <v>5</v>
      </c>
      <c r="B13" s="5">
        <f>FC / (R_Prop_X - v_Prop_X)</f>
        <v>1.875</v>
      </c>
    </row>
    <row r="15" spans="1:6" x14ac:dyDescent="0.35">
      <c r="A15" s="5" t="s">
        <v>6</v>
      </c>
    </row>
    <row r="17" spans="1:11" x14ac:dyDescent="0.35">
      <c r="A17" t="s">
        <v>2</v>
      </c>
      <c r="B17" s="2">
        <v>170000</v>
      </c>
    </row>
    <row r="18" spans="1:11" x14ac:dyDescent="0.35">
      <c r="A18" t="s">
        <v>3</v>
      </c>
      <c r="B18" s="2">
        <v>100000</v>
      </c>
    </row>
    <row r="19" spans="1:11" x14ac:dyDescent="0.35">
      <c r="A19" t="s">
        <v>13</v>
      </c>
      <c r="B19" s="2">
        <v>200000</v>
      </c>
    </row>
    <row r="21" spans="1:11" x14ac:dyDescent="0.35">
      <c r="A21" s="5" t="s">
        <v>7</v>
      </c>
      <c r="B21" s="11">
        <f>FC_Prop_Y / (R_Prop_Y - v_Prop_Y)</f>
        <v>1.7</v>
      </c>
    </row>
    <row r="22" spans="1:11" x14ac:dyDescent="0.35">
      <c r="A22" s="12"/>
      <c r="B22" s="11"/>
    </row>
    <row r="24" spans="1:11" ht="15.5" x14ac:dyDescent="0.35">
      <c r="A24" s="10" t="s">
        <v>9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6" spans="1:11" ht="15.5" x14ac:dyDescent="0.35">
      <c r="B26" s="1" t="s">
        <v>18</v>
      </c>
    </row>
    <row r="28" spans="1:11" x14ac:dyDescent="0.35">
      <c r="A28" s="5" t="s">
        <v>10</v>
      </c>
      <c r="B28" s="2">
        <f>R_Prop_X - v_Prop_X</f>
        <v>80000</v>
      </c>
    </row>
    <row r="29" spans="1:11" x14ac:dyDescent="0.35">
      <c r="A29" s="5" t="s">
        <v>11</v>
      </c>
      <c r="B29" s="2">
        <f>R_Prop_Y - v_Prop_Y</f>
        <v>100000</v>
      </c>
    </row>
    <row r="31" spans="1:11" ht="15.5" x14ac:dyDescent="0.35">
      <c r="B31" s="9" t="s">
        <v>12</v>
      </c>
    </row>
    <row r="33" spans="1:10" x14ac:dyDescent="0.35">
      <c r="A33" s="5" t="s">
        <v>15</v>
      </c>
      <c r="B33" s="2">
        <f xml:space="preserve"> (FC_Prop_X / CM_Prop_X) * R_Prop_X</f>
        <v>375000</v>
      </c>
    </row>
    <row r="34" spans="1:10" x14ac:dyDescent="0.35">
      <c r="A34" s="5" t="s">
        <v>16</v>
      </c>
      <c r="B34" s="2" cm="1">
        <f t="array" ref="B34" xml:space="preserve"> (FC_Prop_Y / CM_Prop_Y) * R_Prop_Y</f>
        <v>340000</v>
      </c>
    </row>
    <row r="37" spans="1:10" ht="15.5" x14ac:dyDescent="0.35">
      <c r="A37" s="6" t="s">
        <v>17</v>
      </c>
      <c r="B37" s="5"/>
      <c r="C37" s="5"/>
      <c r="D37" s="5"/>
      <c r="E37" s="5"/>
      <c r="F37" s="5"/>
      <c r="G37" s="5"/>
      <c r="H37" s="5"/>
      <c r="I37" s="5"/>
    </row>
    <row r="39" spans="1:10" ht="15.5" x14ac:dyDescent="0.35">
      <c r="B39" s="1" t="s">
        <v>23</v>
      </c>
    </row>
    <row r="41" spans="1:10" x14ac:dyDescent="0.35">
      <c r="B41" s="5" t="s">
        <v>19</v>
      </c>
    </row>
    <row r="42" spans="1:10" x14ac:dyDescent="0.35">
      <c r="A42" s="5" t="s">
        <v>20</v>
      </c>
      <c r="B42">
        <v>15</v>
      </c>
    </row>
    <row r="43" spans="1:10" x14ac:dyDescent="0.35">
      <c r="A43" s="5" t="s">
        <v>21</v>
      </c>
      <c r="B43" s="2">
        <f xml:space="preserve"> (R_Prop_X*Number_Unit_A) - (v_Prop_X*Number_Unit_A) - FC_Prop_X</f>
        <v>1050000</v>
      </c>
    </row>
    <row r="44" spans="1:10" ht="15.5" x14ac:dyDescent="0.35">
      <c r="A44" s="5" t="s">
        <v>22</v>
      </c>
      <c r="B44" s="2">
        <f xml:space="preserve"> (R_Prop_Y*Number_Unit_A) - (v_Prop_Y*Number_Unit_A) - FC_Prop_Y</f>
        <v>1330000</v>
      </c>
      <c r="D44" s="6" t="s">
        <v>25</v>
      </c>
      <c r="E44" s="5"/>
      <c r="F44" s="5"/>
      <c r="G44" s="5"/>
      <c r="H44" s="5"/>
      <c r="I44" s="5"/>
      <c r="J44" s="5"/>
    </row>
    <row r="46" spans="1:10" x14ac:dyDescent="0.35">
      <c r="B46" s="5" t="s">
        <v>24</v>
      </c>
    </row>
    <row r="47" spans="1:10" x14ac:dyDescent="0.35">
      <c r="A47" s="5" t="s">
        <v>20</v>
      </c>
      <c r="B47">
        <v>25</v>
      </c>
    </row>
    <row r="48" spans="1:10" x14ac:dyDescent="0.35">
      <c r="A48" s="5" t="s">
        <v>21</v>
      </c>
      <c r="B48" s="2">
        <f xml:space="preserve"> (R_Prop_X*Number_Unit_B) - (v_Prop_X*Number_Unit_B) - FC_Prop_X</f>
        <v>1850000</v>
      </c>
    </row>
    <row r="49" spans="1:10" ht="15.5" x14ac:dyDescent="0.35">
      <c r="A49" s="5" t="s">
        <v>22</v>
      </c>
      <c r="B49" s="2">
        <f xml:space="preserve"> (R_Prop_Y*Number_Unit_B) - (v_Prop_Y*Number_Unit_B) - FC_Prop_Y</f>
        <v>2330000</v>
      </c>
      <c r="D49" s="6" t="s">
        <v>26</v>
      </c>
      <c r="E49" s="5"/>
      <c r="F49" s="5"/>
      <c r="G49" s="5"/>
      <c r="H49" s="5"/>
      <c r="I49" s="5"/>
      <c r="J49" s="5"/>
    </row>
  </sheetData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bad6f6f2-a951-4904-b531-92e1207fc7a5}" enabled="1" method="Standard" siteId="{b7be7686-6f97-4db7-9081-a23cf09a96b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Case_A</vt:lpstr>
      <vt:lpstr>Case_B</vt:lpstr>
      <vt:lpstr>Case_C</vt:lpstr>
      <vt:lpstr>CM_Prop_X</vt:lpstr>
      <vt:lpstr>CM_Prop_Y</vt:lpstr>
      <vt:lpstr>FC</vt:lpstr>
      <vt:lpstr>FC_Prop_X</vt:lpstr>
      <vt:lpstr>FC_Prop_Y</vt:lpstr>
      <vt:lpstr>Number_Unit_A</vt:lpstr>
      <vt:lpstr>Number_Unit_B</vt:lpstr>
      <vt:lpstr>Number_Units_A</vt:lpstr>
      <vt:lpstr>R_Prop_X</vt:lpstr>
      <vt:lpstr>R_Prop_Y</vt:lpstr>
      <vt:lpstr>v</vt:lpstr>
      <vt:lpstr>v_Prop_X</vt:lpstr>
      <vt:lpstr>v_Prop_Y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Lachouri</dc:creator>
  <cp:lastModifiedBy>Charaf Lachouri</cp:lastModifiedBy>
  <dcterms:created xsi:type="dcterms:W3CDTF">2015-06-05T18:17:20Z</dcterms:created>
  <dcterms:modified xsi:type="dcterms:W3CDTF">2023-02-05T17:47:23Z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d6f6f2-a951-4904-b531-92e1207fc7a5_Enabled">
    <vt:lpwstr>true</vt:lpwstr>
  </property>
  <property fmtid="{D5CDD505-2E9C-101B-9397-08002B2CF9AE}" pid="3" name="MSIP_Label_bad6f6f2-a951-4904-b531-92e1207fc7a5_SetDate">
    <vt:lpwstr>2023-01-30T16:00:40Z</vt:lpwstr>
  </property>
  <property fmtid="{D5CDD505-2E9C-101B-9397-08002B2CF9AE}" pid="4" name="MSIP_Label_bad6f6f2-a951-4904-b531-92e1207fc7a5_Method">
    <vt:lpwstr>Standard</vt:lpwstr>
  </property>
  <property fmtid="{D5CDD505-2E9C-101B-9397-08002B2CF9AE}" pid="5" name="MSIP_Label_bad6f6f2-a951-4904-b531-92e1207fc7a5_Name">
    <vt:lpwstr>No Restrictions - Internal</vt:lpwstr>
  </property>
  <property fmtid="{D5CDD505-2E9C-101B-9397-08002B2CF9AE}" pid="6" name="MSIP_Label_bad6f6f2-a951-4904-b531-92e1207fc7a5_SiteId">
    <vt:lpwstr>b7be7686-6f97-4db7-9081-a23cf09a96b5</vt:lpwstr>
  </property>
  <property fmtid="{D5CDD505-2E9C-101B-9397-08002B2CF9AE}" pid="7" name="MSIP_Label_bad6f6f2-a951-4904-b531-92e1207fc7a5_ActionId">
    <vt:lpwstr>70cbb52b-888e-412d-8ed5-f1d82fe365d2</vt:lpwstr>
  </property>
  <property fmtid="{D5CDD505-2E9C-101B-9397-08002B2CF9AE}" pid="8" name="MSIP_Label_bad6f6f2-a951-4904-b531-92e1207fc7a5_ContentBits">
    <vt:lpwstr>0</vt:lpwstr>
  </property>
</Properties>
</file>