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llege-University\Spring 2023\MBA6211\Group Case study\"/>
    </mc:Choice>
  </mc:AlternateContent>
  <xr:revisionPtr revIDLastSave="0" documentId="13_ncr:1_{BBD371CC-769D-4C74-AD62-0632F2CFEE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CM_Prop_X">Sheet1!$B$17</definedName>
    <definedName name="CM_Prop_Y">Sheet1!$C$17</definedName>
    <definedName name="FC">Sheet1!$B$3</definedName>
    <definedName name="FC_Prop_X">Sheet1!$B$3</definedName>
    <definedName name="FC_Prop_Y">Sheet1!$C$3</definedName>
    <definedName name="Fixed_cost__FC">Sheet1!$A$3</definedName>
    <definedName name="Number_Unit_A">Sheet1!$B$29</definedName>
    <definedName name="Number_Unit_B">Sheet1!$B$35</definedName>
    <definedName name="Number_Units_A">Sheet1!$B$29</definedName>
    <definedName name="R_Prop_X">Sheet1!$B$5</definedName>
    <definedName name="R_Prop_Y">Sheet1!$C$5</definedName>
    <definedName name="v">Sheet1!$B$4</definedName>
    <definedName name="v_Prop_X">Sheet1!$B$4</definedName>
    <definedName name="v_Prop_Y">Sheet1!$C$4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37" i="1"/>
  <c r="B37" i="1"/>
  <c r="C31" i="1"/>
  <c r="B31" i="1"/>
  <c r="B9" i="1"/>
  <c r="C17" i="1"/>
  <c r="C21" i="1" s="1" a="1"/>
  <c r="C21" i="1" s="1"/>
  <c r="B17" i="1"/>
  <c r="B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<sst xmlns="http://schemas.openxmlformats.org/spreadsheetml/2006/main" count="31" uniqueCount="21">
  <si>
    <t>A)  	What's the break-even point in units for each proposal?</t>
  </si>
  <si>
    <t>Fixed cost (FC)</t>
  </si>
  <si>
    <t xml:space="preserve">Variable cost (v) </t>
  </si>
  <si>
    <t>Q_BEP = FC / R – v</t>
  </si>
  <si>
    <t>B)    What's the break-even point in dollars for each proposal? ( provide explanation on how you got your answers)</t>
  </si>
  <si>
    <t>Breakeven (In dollars revenue) = (Fixed cost / CM )* Revenue</t>
  </si>
  <si>
    <t>Revenue R_X</t>
  </si>
  <si>
    <t xml:space="preserve">              C)    Make the proper conclusion on which proposal to choose and state your assumptions.</t>
  </si>
  <si>
    <t xml:space="preserve">     Contribution margin = CM = Revenue – variable cost</t>
  </si>
  <si>
    <t>A)     	Assumption A</t>
  </si>
  <si>
    <t>Number of Units</t>
  </si>
  <si>
    <t>Profit = Revenue*Units - Variable Cost*Units - Fixed Cost</t>
  </si>
  <si>
    <t>B) Assumption B</t>
  </si>
  <si>
    <t xml:space="preserve">Y Proposal should be chosen with a profit of 1,330,000.00 Dollars </t>
  </si>
  <si>
    <t xml:space="preserve">Y Proposal should be chosen with a profit of 2,330.000.00 Dollars </t>
  </si>
  <si>
    <t>X</t>
  </si>
  <si>
    <t>Y</t>
  </si>
  <si>
    <t>Q (Bep)</t>
  </si>
  <si>
    <t>CM</t>
  </si>
  <si>
    <t>Profit</t>
  </si>
  <si>
    <t>Break-Even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</si>
</sst>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44" fontId="0" fillId="0" borderId="0" xfId="1" applyFont="1"/>
    <xf numFmtId="0" fontId="3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/>
    <xf numFmtId="0" fontId="3" fillId="0" borderId="0" xfId="0" applyFont="1" applyAlignment="1">
      <alignment horizontal="left" vertical="center" indent="2"/>
    </xf>
    <xf numFmtId="0" fontId="0" fillId="0" borderId="0" xfId="1" applyNumberFormat="1" applyFont="1" applyFill="1"/>
    <xf numFmtId="0" fontId="0" fillId="0" borderId="0" xfId="0" applyFill="1"/>
    <xf numFmtId="2" fontId="0" fillId="2" borderId="0" xfId="1" applyNumberFormat="1" applyFon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44" fontId="0" fillId="2" borderId="0" xfId="1" applyFont="1" applyFill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164" fontId="0" fillId="0" borderId="0" xfId="1" applyNumberFormat="1" applyFont="1"/>
    <xf numFmtId="164" fontId="0" fillId="0" borderId="0" xfId="1" applyNumberFormat="1" applyFont="1" applyFill="1"/>
    <xf numFmtId="0" fontId="4" fillId="0" borderId="0" xfId="0" applyFont="1"/>
    <xf numFmtId="0" fontId="5" fillId="0" borderId="0" xfId="0" applyFont="1" applyFill="1"/>
    <xf numFmtId="0" fontId="4" fillId="0" borderId="0" xfId="0" applyFont="1" applyFill="1"/>
    <xf numFmtId="44" fontId="0" fillId="0" borderId="0" xfId="1" applyFont="1" applyFill="1"/>
    <xf numFmtId="0" fontId="5" fillId="0" borderId="0" xfId="0" applyFont="1" applyFill="1" applyAlignment="1">
      <alignment horizontal="left" vertical="center" indent="4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23</xdr:col>
      <xdr:colOff>397120</xdr:colOff>
      <xdr:row>8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20457F-9DD6-F4BB-C8B8-7CCBB9F2E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0" y="428624"/>
          <a:ext cx="10150720" cy="1666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sqref="A1:XFD1048576"/>
    </sheetView>
  </sheetViews>
  <sheetFormatPr defaultRowHeight="15" x14ac:dyDescent="0.25"/>
  <cols>
    <col min="1" max="1" width="14.7109375" customWidth="1"/>
    <col min="2" max="2" width="14.5703125" customWidth="1"/>
    <col min="3" max="3" width="14.140625" customWidth="1"/>
  </cols>
  <sheetData>
    <row r="1" spans="1:6" s="17" customFormat="1" ht="15.75" x14ac:dyDescent="0.25">
      <c r="A1" s="18" t="s">
        <v>0</v>
      </c>
      <c r="B1" s="19"/>
      <c r="C1" s="19"/>
      <c r="D1" s="19"/>
      <c r="E1" s="19"/>
      <c r="F1" s="19"/>
    </row>
    <row r="2" spans="1:6" x14ac:dyDescent="0.25">
      <c r="A2" s="8"/>
      <c r="B2" s="10" t="s">
        <v>15</v>
      </c>
      <c r="C2" s="10" t="s">
        <v>16</v>
      </c>
      <c r="D2" s="8"/>
      <c r="E2" s="8"/>
      <c r="F2" s="8"/>
    </row>
    <row r="3" spans="1:6" x14ac:dyDescent="0.25">
      <c r="A3" t="s">
        <v>1</v>
      </c>
      <c r="B3" s="2">
        <v>150000</v>
      </c>
      <c r="C3" s="2">
        <v>170000</v>
      </c>
    </row>
    <row r="4" spans="1:6" x14ac:dyDescent="0.25">
      <c r="A4" t="s">
        <v>2</v>
      </c>
      <c r="B4" s="2">
        <v>120000</v>
      </c>
      <c r="C4" s="2">
        <v>100000</v>
      </c>
    </row>
    <row r="5" spans="1:6" x14ac:dyDescent="0.25">
      <c r="A5" t="s">
        <v>6</v>
      </c>
      <c r="B5" s="2">
        <v>200000</v>
      </c>
      <c r="C5" s="2">
        <v>200000</v>
      </c>
    </row>
    <row r="6" spans="1:6" x14ac:dyDescent="0.25">
      <c r="B6" s="2"/>
    </row>
    <row r="7" spans="1:6" ht="15.75" x14ac:dyDescent="0.25">
      <c r="A7" s="3" t="s">
        <v>3</v>
      </c>
    </row>
    <row r="9" spans="1:6" x14ac:dyDescent="0.25">
      <c r="A9" s="4" t="s">
        <v>17</v>
      </c>
      <c r="B9" s="4">
        <f>FC / (R_Prop_X - v_Prop_X)</f>
        <v>1.875</v>
      </c>
      <c r="C9" s="9">
        <f>FC_Prop_Y / (R_Prop_Y - v_Prop_Y)</f>
        <v>1.7</v>
      </c>
    </row>
    <row r="11" spans="1:6" x14ac:dyDescent="0.25">
      <c r="A11" s="8"/>
      <c r="B11" s="7"/>
    </row>
    <row r="13" spans="1:6" s="19" customFormat="1" ht="15.75" x14ac:dyDescent="0.25">
      <c r="A13" s="21" t="s">
        <v>4</v>
      </c>
    </row>
    <row r="15" spans="1:6" ht="15.75" x14ac:dyDescent="0.25">
      <c r="B15" s="1" t="s">
        <v>8</v>
      </c>
    </row>
    <row r="16" spans="1:6" x14ac:dyDescent="0.25">
      <c r="B16" s="11" t="s">
        <v>15</v>
      </c>
      <c r="C16" s="11" t="s">
        <v>16</v>
      </c>
    </row>
    <row r="17" spans="1:11" x14ac:dyDescent="0.25">
      <c r="A17" s="8" t="s">
        <v>18</v>
      </c>
      <c r="B17" s="20">
        <f>R_Prop_X - v_Prop_X</f>
        <v>80000</v>
      </c>
      <c r="C17" s="20">
        <f>R_Prop_Y - v_Prop_Y</f>
        <v>100000</v>
      </c>
    </row>
    <row r="19" spans="1:11" ht="15.75" x14ac:dyDescent="0.25">
      <c r="B19" s="6" t="s">
        <v>5</v>
      </c>
    </row>
    <row r="20" spans="1:11" x14ac:dyDescent="0.25">
      <c r="B20" s="11" t="s">
        <v>15</v>
      </c>
      <c r="C20" s="11" t="s">
        <v>16</v>
      </c>
    </row>
    <row r="21" spans="1:11" ht="30" x14ac:dyDescent="0.25">
      <c r="A21" s="13" t="s">
        <v>20</v>
      </c>
      <c r="B21" s="12">
        <f xml:space="preserve"> (FC_Prop_X / CM_Prop_X) * R_Prop_X</f>
        <v>375000</v>
      </c>
      <c r="C21" s="12" cm="1">
        <f t="array" ref="C21" xml:space="preserve"> (FC_Prop_Y / CM_Prop_Y) * R_Prop_Y</f>
        <v>340000</v>
      </c>
    </row>
    <row r="24" spans="1:11" s="19" customFormat="1" ht="15.75" x14ac:dyDescent="0.25">
      <c r="A24" s="18" t="s">
        <v>7</v>
      </c>
    </row>
    <row r="26" spans="1:11" ht="15.75" x14ac:dyDescent="0.25">
      <c r="B26" s="1" t="s">
        <v>11</v>
      </c>
    </row>
    <row r="28" spans="1:11" x14ac:dyDescent="0.25">
      <c r="A28" s="8"/>
      <c r="B28" s="8" t="s">
        <v>9</v>
      </c>
    </row>
    <row r="29" spans="1:11" ht="30" x14ac:dyDescent="0.25">
      <c r="A29" s="14" t="s">
        <v>10</v>
      </c>
      <c r="B29" s="8">
        <v>15</v>
      </c>
    </row>
    <row r="30" spans="1:11" s="8" customFormat="1" x14ac:dyDescent="0.25">
      <c r="A30" s="14"/>
      <c r="B30" s="10" t="s">
        <v>15</v>
      </c>
      <c r="C30" s="11" t="s">
        <v>16</v>
      </c>
    </row>
    <row r="31" spans="1:11" ht="15.75" x14ac:dyDescent="0.25">
      <c r="A31" s="8" t="s">
        <v>19</v>
      </c>
      <c r="B31" s="16">
        <f xml:space="preserve"> (R_Prop_X*Number_Unit_A) - (v_Prop_X*Number_Unit_A) - FC_Prop_X</f>
        <v>1050000</v>
      </c>
      <c r="C31" s="15">
        <f xml:space="preserve"> (R_Prop_Y*Number_Unit_A) - (v_Prop_Y*Number_Unit_A) - FC_Prop_Y</f>
        <v>1330000</v>
      </c>
      <c r="E31" s="5" t="s">
        <v>13</v>
      </c>
      <c r="F31" s="4"/>
      <c r="G31" s="4"/>
      <c r="H31" s="4"/>
      <c r="I31" s="4"/>
      <c r="J31" s="4"/>
      <c r="K31" s="4"/>
    </row>
    <row r="32" spans="1:11" x14ac:dyDescent="0.25">
      <c r="A32" s="8"/>
      <c r="B32" s="8"/>
    </row>
    <row r="33" spans="1:11" x14ac:dyDescent="0.25">
      <c r="A33" s="8"/>
      <c r="B33" s="8"/>
    </row>
    <row r="34" spans="1:11" x14ac:dyDescent="0.25">
      <c r="A34" s="8"/>
      <c r="B34" s="8" t="s">
        <v>12</v>
      </c>
    </row>
    <row r="35" spans="1:11" ht="30" x14ac:dyDescent="0.25">
      <c r="A35" s="14" t="s">
        <v>10</v>
      </c>
      <c r="B35" s="8">
        <v>25</v>
      </c>
    </row>
    <row r="36" spans="1:11" s="8" customFormat="1" x14ac:dyDescent="0.25">
      <c r="A36" s="14"/>
      <c r="B36" s="10" t="s">
        <v>15</v>
      </c>
      <c r="C36" s="11" t="s">
        <v>16</v>
      </c>
    </row>
    <row r="37" spans="1:11" ht="15.75" x14ac:dyDescent="0.25">
      <c r="A37" s="8" t="s">
        <v>19</v>
      </c>
      <c r="B37" s="16">
        <f xml:space="preserve"> (R_Prop_X*Number_Unit_B) - (v_Prop_X*Number_Unit_B) - FC_Prop_X</f>
        <v>1850000</v>
      </c>
      <c r="C37" s="15">
        <f xml:space="preserve"> (R_Prop_Y*Number_Unit_B) - (v_Prop_Y*Number_Unit_B) - FC_Prop_Y</f>
        <v>2330000</v>
      </c>
      <c r="E37" s="5" t="s">
        <v>14</v>
      </c>
      <c r="F37" s="4"/>
      <c r="G37" s="4"/>
      <c r="H37" s="4"/>
      <c r="I37" s="4"/>
      <c r="J37" s="4"/>
      <c r="K37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CM_Prop_X</vt:lpstr>
      <vt:lpstr>CM_Prop_Y</vt:lpstr>
      <vt:lpstr>FC</vt:lpstr>
      <vt:lpstr>FC_Prop_X</vt:lpstr>
      <vt:lpstr>FC_Prop_Y</vt:lpstr>
      <vt:lpstr>Fixed_cost__FC</vt:lpstr>
      <vt:lpstr>Number_Unit_A</vt:lpstr>
      <vt:lpstr>Number_Unit_B</vt:lpstr>
      <vt:lpstr>Number_Units_A</vt:lpstr>
      <vt:lpstr>R_Prop_X</vt:lpstr>
      <vt:lpstr>R_Prop_Y</vt:lpstr>
      <vt:lpstr>v</vt:lpstr>
      <vt:lpstr>v_Prop_X</vt:lpstr>
      <vt:lpstr>v_Prop_Y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Charaf Lachouri</dc:creator>
  <cp:lastModifiedBy>LaShanda Lane (llane)</cp:lastModifiedBy>
  <dcterms:created xsi:type="dcterms:W3CDTF">2015-06-05T18:17:20Z</dcterms:created>
  <dcterms:modified xsi:type="dcterms:W3CDTF">2023-02-05T22:38:42Z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d6f6f2-a951-4904-b531-92e1207fc7a5_Enabled">
    <vt:lpwstr>true</vt:lpwstr>
  </property>
  <property fmtid="{D5CDD505-2E9C-101B-9397-08002B2CF9AE}" pid="3" name="MSIP_Label_bad6f6f2-a951-4904-b531-92e1207fc7a5_SetDate">
    <vt:lpwstr>2023-01-30T16:00:40Z</vt:lpwstr>
  </property>
  <property fmtid="{D5CDD505-2E9C-101B-9397-08002B2CF9AE}" pid="4" name="MSIP_Label_bad6f6f2-a951-4904-b531-92e1207fc7a5_Method">
    <vt:lpwstr>Standard</vt:lpwstr>
  </property>
  <property fmtid="{D5CDD505-2E9C-101B-9397-08002B2CF9AE}" pid="5" name="MSIP_Label_bad6f6f2-a951-4904-b531-92e1207fc7a5_Name">
    <vt:lpwstr>No Restrictions - Internal</vt:lpwstr>
  </property>
  <property fmtid="{D5CDD505-2E9C-101B-9397-08002B2CF9AE}" pid="6" name="MSIP_Label_bad6f6f2-a951-4904-b531-92e1207fc7a5_SiteId">
    <vt:lpwstr>b7be7686-6f97-4db7-9081-a23cf09a96b5</vt:lpwstr>
  </property>
  <property fmtid="{D5CDD505-2E9C-101B-9397-08002B2CF9AE}" pid="7" name="MSIP_Label_bad6f6f2-a951-4904-b531-92e1207fc7a5_ActionId">
    <vt:lpwstr>70cbb52b-888e-412d-8ed5-f1d82fe365d2</vt:lpwstr>
  </property>
  <property fmtid="{D5CDD505-2E9C-101B-9397-08002B2CF9AE}" pid="8" name="MSIP_Label_bad6f6f2-a951-4904-b531-92e1207fc7a5_ContentBits">
    <vt:lpwstr>0</vt:lpwstr>
  </property>
</Properties>
</file>