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h219442\OneDrive - Halliburton\Desktop\MSDA\2023\SPRING 2023\MBA 6211 Managerial Decision Making\Week 2 Cost-Profit &amp; Break-even Analysis\Case Studies\Case Study 1 HW\"/>
    </mc:Choice>
  </mc:AlternateContent>
  <xr:revisionPtr revIDLastSave="0" documentId="13_ncr:1_{903C1D6F-B9E6-46E5-ADE3-C19E09DA1784}" xr6:coauthVersionLast="47" xr6:coauthVersionMax="47" xr10:uidLastSave="{00000000-0000-0000-0000-000000000000}"/>
  <bookViews>
    <workbookView xWindow="-110" yWindow="-110" windowWidth="19420" windowHeight="10420" xr2:uid="{592431CD-0929-42FC-8416-6FBD6B13BD31}"/>
  </bookViews>
  <sheets>
    <sheet name="Case B" sheetId="1" r:id="rId1"/>
    <sheet name="Case C" sheetId="2" r:id="rId2"/>
  </sheets>
  <definedNames>
    <definedName name="CM_Prop_X">'Case C'!$B$17</definedName>
    <definedName name="CM_Prop_Y">'Case C'!$C$17</definedName>
    <definedName name="FC">'Case C'!$B$3</definedName>
    <definedName name="FC_Prop_X">'Case C'!$B$3</definedName>
    <definedName name="FC_Prop_Y">'Case C'!$C$3</definedName>
    <definedName name="Fixed_cost__FC">'Case C'!$A$3</definedName>
    <definedName name="Number_Unit_A">'Case C'!$B$29</definedName>
    <definedName name="Number_Unit_B">'Case C'!$B$35</definedName>
    <definedName name="Number_Units_A">'Case C'!$B$29</definedName>
    <definedName name="R_Prop_X">'Case C'!$B$5</definedName>
    <definedName name="R_Prop_Y">'Case C'!$C$5</definedName>
    <definedName name="v">'Case C'!$B$4</definedName>
    <definedName name="v_Prop_X">'Case C'!$B$4</definedName>
    <definedName name="v_Prop_Y">'Case C'!$C$4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7" i="2" l="1"/>
  <c r="B37" i="2"/>
  <c r="C31" i="2"/>
  <c r="B31" i="2"/>
  <c r="C21" i="2" a="1"/>
  <c r="C21" i="2" s="1"/>
  <c r="B21" i="2"/>
  <c r="C17" i="2"/>
  <c r="B17" i="2"/>
  <c r="C9" i="2"/>
  <c r="B9"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<sst xmlns="http://schemas.openxmlformats.org/spreadsheetml/2006/main" count="37" uniqueCount="27">
  <si>
    <t>1. Do you think that the patient should select the transplant operation? Make sure to build a dicsion tree to explain your analysis. </t>
  </si>
  <si>
    <t>2. What other factors might be considered?</t>
  </si>
  <si>
    <t>3. Besides the facts and numbers proposed in the case, and according to your own research , can you add another treatment possibility for the patient to consider with some probabilistic figures?</t>
  </si>
  <si>
    <t>A)  	What's the break-even point in units for each proposal?</t>
  </si>
  <si>
    <t>X</t>
  </si>
  <si>
    <t>Y</t>
  </si>
  <si>
    <t>Fixed cost (FC)</t>
  </si>
  <si>
    <t xml:space="preserve">Variable cost (v) </t>
  </si>
  <si>
    <t>Revenue R_X</t>
  </si>
  <si>
    <t>Q_BEP = FC / R – v</t>
  </si>
  <si>
    <t>Q (Bep)</t>
  </si>
  <si>
    <t>B)    What's the break-even point in dollars for each proposal? ( provide explanation on how you got your answers)</t>
  </si>
  <si>
    <t xml:space="preserve">     Contribution margin = CM = Revenue – variable cost</t>
  </si>
  <si>
    <t>CM</t>
  </si>
  <si>
    <t>Breakeven (In dollars revenue) = (Fixed cost / CM )* Revenue</t>
  </si>
  <si>
    <t>Break-Even Point</t>
  </si>
  <si>
    <t xml:space="preserve">              C)    Make the proper conclusion on which proposal to choose and state your assumptions.</t>
  </si>
  <si>
    <t>Profit = Revenue*Units - Variable Cost*Units - Fixed Cost</t>
  </si>
  <si>
    <t>A)     	Assumption A</t>
  </si>
  <si>
    <t>Number of Units</t>
  </si>
  <si>
    <t>Profit</t>
  </si>
  <si>
    <t xml:space="preserve">Y Proposal should be chosen with a profit of 1,330,000.00 Dollars </t>
  </si>
  <si>
    <t>B) Assumption B</t>
  </si>
  <si>
    <t xml:space="preserve">Y Proposal should be chosen with a profit of 2,330.000.00 Dollars </t>
  </si>
  <si>
    <r>
      <rPr>
        <b/>
        <sz val="16"/>
        <color theme="1"/>
        <rFont val="Times New Roman"/>
        <family val="1"/>
      </rPr>
      <t>Other Factors to Consider:</t>
    </r>
    <r>
      <rPr>
        <sz val="16"/>
        <color theme="1"/>
        <rFont val="Times New Roman"/>
        <family val="1"/>
      </rPr>
      <t xml:space="preserve">
When considering the transplant operation, the patient should consider other factors in addition to the risks and benefits associated with the procedure. 
The patient should take into account his overall health and lifestyle. A healthy patient who is physically active and has a balanced diet may have a greater chance of surviving the operation and recovery phase. 
On the other hand, an unhealthy patient with poor nutrition and an inactive lifestyle may have a greater risk of complications and death. 
The patient should also consider the cost and availability of the transplant operation. Depending on the patient’s financial and insurance situation, the cost of the operation may be prohibitive. 
The patient should also consider the availability of the procedure, as it may not be available in his area. The patient should also consider the emotional and psychological toll of the operation. 
</t>
    </r>
    <r>
      <rPr>
        <b/>
        <sz val="16"/>
        <color theme="1"/>
        <rFont val="Times New Roman"/>
        <family val="1"/>
      </rPr>
      <t>Explanation :</t>
    </r>
    <r>
      <rPr>
        <sz val="16"/>
        <color theme="1"/>
        <rFont val="Times New Roman"/>
        <family val="1"/>
      </rPr>
      <t xml:space="preserve">
The patient should consider the amount of support he will have during the recovery period, and whether or not he is emotionally and mentally prepared for the operation and recovery. 
Finally, the patient should consider the advice of his doctor. His doctor may have insight into the patient’s health, lifestyle, and overall wellbeing that will help him make an informed decision.</t>
    </r>
  </si>
  <si>
    <r>
      <t xml:space="preserve">When deciding whether or not to select the transplant operation, building a decision tree can help the patient consider the pros and cons of both options. 
For the patient to opt for the transplant operation, there must be a greater benefit than the risk associated with it. 
The first branch of the decision tree should consider the risk associated with the transplant operation. There is a 5% chance that the patient will die during the operation or its recovery stage, and a 45% chance that he will die during the first year. 
The second branch of the decision tree should consider the benefits associated with the transplant operation. While there is no guarantee of survival, there is a 20% chance of living for 5 years, a 13% chance of living for 10 years, and an 8%, 5%, and 4% chance of living for 15, 20, and 25 years respectively. 
The third branch should consider the risk associated with not selecting the transplant operation. There is a 60% chance of living 1 year, a 20% chance of living for 2 years, and a 10% chance of living to age 58.                                          
   </t>
    </r>
    <r>
      <rPr>
        <b/>
        <sz val="16"/>
        <color theme="1"/>
        <rFont val="Times New Roman"/>
        <family val="1"/>
      </rPr>
      <t>Explanation</t>
    </r>
    <r>
      <rPr>
        <sz val="16"/>
        <color theme="1"/>
        <rFont val="Times New Roman"/>
        <family val="1"/>
      </rPr>
      <t xml:space="preserve"> </t>
    </r>
    <r>
      <rPr>
        <b/>
        <sz val="16"/>
        <color theme="1"/>
        <rFont val="Times New Roman"/>
        <family val="1"/>
      </rPr>
      <t>:</t>
    </r>
    <r>
      <rPr>
        <sz val="16"/>
        <color theme="1"/>
        <rFont val="Times New Roman"/>
        <family val="1"/>
      </rPr>
      <t xml:space="preserve">
Based on the information provided, it appears that the patient should select the transplant operation. Although there is a risk associated with the procedure, it is likely that the patient will have a greater chance of survival if he opts for the transplant operation.</t>
    </r>
  </si>
  <si>
    <r>
      <rPr>
        <b/>
        <sz val="16"/>
        <color theme="1"/>
        <rFont val="Times New Roman"/>
        <family val="1"/>
      </rPr>
      <t xml:space="preserve">Additional Treatment Possibility:
</t>
    </r>
    <r>
      <rPr>
        <sz val="16"/>
        <color theme="1"/>
        <rFont val="Times New Roman"/>
        <family val="1"/>
      </rPr>
      <t xml:space="preserve">
In addition to the transplant operation, the patient may consider other treatments for his decaying liver. 
One option is to undergo a liver resection, which is a procedure that removes the portion of the liver that is affected by the disease. This procedure has a mortality rate of 1-5%, and a reported 5-year survival rate of up to 75%. 
The patient may also consider a liver transplantation with a living donor. This procedure has a mortality rate of 1-2%, and a reported 5-year survival rate of up to 85%. The patient may also consider an alternative treatment option, such as a liver transplantation with an artificial liver support system. 
This system is designed to provide temporary liver support for patients until they can receive a transplant. The mortality rate associated with this procedure is not yet known, but studies have shown that it can provide a bridge to recovery in some cases. 
</t>
    </r>
    <r>
      <rPr>
        <b/>
        <sz val="16"/>
        <color theme="1"/>
        <rFont val="Times New Roman"/>
        <family val="1"/>
      </rPr>
      <t xml:space="preserve">The final decision </t>
    </r>
    <r>
      <rPr>
        <sz val="16"/>
        <color theme="1"/>
        <rFont val="Times New Roman"/>
        <family val="1"/>
      </rPr>
      <t xml:space="preserve">
Finally, the patient may consider a liver transplantation with a deceased donor. This procedure has a mortality rate of up to 5%, and a reported 5-year survival rate of up to 80%. Ultimately, the patient should discuss all of his treatment options with his doctor and make an informed decision based on the risks and benefits associated with each procedure.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</si>
</sst>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quot;$&quot;* #,##0_);_(&quot;$&quot;* \(#,##0\);_(&quot;$&quot;* &quot;-&quot;??_);_(@_)"/>
  </numFmts>
  <fonts count="8" x14ac:knownFonts="1">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
      <sz val="12"/>
      <color rgb="FF000000"/>
      <name val="Calibri"/>
      <family val="2"/>
      <scheme val="minor"/>
    </font>
    <font>
      <sz val="12"/>
      <color theme="1"/>
      <name val="Calibri"/>
      <family val="2"/>
      <scheme val="minor"/>
    </font>
    <font>
      <sz val="16"/>
      <color theme="1"/>
      <name val="Times New Roman"/>
      <family val="1"/>
    </font>
    <font>
      <b/>
      <sz val="16"/>
      <color theme="1"/>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44" fontId="1" fillId="0" borderId="0" applyFont="0" applyFill="0" applyBorder="0" applyAlignment="0" applyProtection="0"/>
  </cellStyleXfs>
  <cellXfs count="21">
    <xf numFmtId="0" fontId="0" fillId="0" borderId="0" xfId="0"/>
    <xf numFmtId="0" fontId="2" fillId="0" borderId="0" xfId="0" applyFont="1"/>
    <xf numFmtId="0" fontId="3" fillId="0" borderId="0" xfId="0" applyFont="1"/>
    <xf numFmtId="0" fontId="0" fillId="0" borderId="0" xfId="0" applyAlignment="1">
      <alignment horizontal="center"/>
    </xf>
    <xf numFmtId="44" fontId="0" fillId="0" borderId="0" xfId="1" applyFont="1"/>
    <xf numFmtId="0" fontId="4" fillId="0" borderId="0" xfId="0" applyFont="1" applyAlignment="1">
      <alignment vertical="center"/>
    </xf>
    <xf numFmtId="0" fontId="0" fillId="2" borderId="0" xfId="0" applyFill="1"/>
    <xf numFmtId="2" fontId="0" fillId="2" borderId="0" xfId="1" applyNumberFormat="1" applyFont="1" applyFill="1"/>
    <xf numFmtId="0" fontId="0" fillId="0" borderId="0" xfId="1" applyNumberFormat="1" applyFont="1" applyFill="1"/>
    <xf numFmtId="0" fontId="3" fillId="0" borderId="0" xfId="0" applyFont="1" applyAlignment="1">
      <alignment horizontal="left" vertical="center" indent="4"/>
    </xf>
    <xf numFmtId="0" fontId="5" fillId="0" borderId="0" xfId="0" applyFont="1"/>
    <xf numFmtId="44" fontId="0" fillId="0" borderId="0" xfId="1" applyFont="1" applyFill="1"/>
    <xf numFmtId="0" fontId="4" fillId="0" borderId="0" xfId="0" applyFont="1" applyAlignment="1">
      <alignment horizontal="left" vertical="center" indent="2"/>
    </xf>
    <xf numFmtId="0" fontId="0" fillId="2" borderId="0" xfId="0" applyFill="1" applyAlignment="1">
      <alignment wrapText="1"/>
    </xf>
    <xf numFmtId="44" fontId="0" fillId="2" borderId="0" xfId="1" applyFont="1" applyFill="1"/>
    <xf numFmtId="0" fontId="0" fillId="0" borderId="0" xfId="0" applyAlignment="1">
      <alignment wrapText="1"/>
    </xf>
    <xf numFmtId="164" fontId="0" fillId="0" borderId="0" xfId="1" applyNumberFormat="1" applyFont="1" applyFill="1"/>
    <xf numFmtId="164" fontId="0" fillId="0" borderId="0" xfId="1" applyNumberFormat="1" applyFont="1"/>
    <xf numFmtId="0" fontId="5" fillId="2" borderId="0" xfId="0" applyFont="1" applyFill="1"/>
    <xf numFmtId="0" fontId="6" fillId="0" borderId="0" xfId="0" applyFont="1" applyAlignment="1">
      <alignment horizontal="left" vertical="top" wrapText="1"/>
    </xf>
    <xf numFmtId="0" fontId="7" fillId="0" borderId="0" xfId="0" applyFont="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0</xdr:col>
      <xdr:colOff>152400</xdr:colOff>
      <xdr:row>0</xdr:row>
      <xdr:rowOff>104776</xdr:rowOff>
    </xdr:from>
    <xdr:ext cx="11049000" cy="2152650"/>
    <xdr:pic>
      <xdr:nvPicPr>
        <xdr:cNvPr id="2" name="image1.png" title="Image">
          <a:extLst>
            <a:ext uri="{FF2B5EF4-FFF2-40B4-BE49-F238E27FC236}">
              <a16:creationId xmlns:a16="http://schemas.microsoft.com/office/drawing/2014/main" id="{6E0B7E32-2AE0-4468-924F-9DFCCE32C429}"/>
            </a:ext>
          </a:extLst>
        </xdr:cNvPr>
        <xdr:cNvPicPr preferRelativeResize="0"/>
      </xdr:nvPicPr>
      <xdr:blipFill>
        <a:blip xmlns:r="http://schemas.openxmlformats.org/officeDocument/2006/relationships" r:embed="rId1" cstate="print"/>
        <a:stretch>
          <a:fillRect/>
        </a:stretch>
      </xdr:blipFill>
      <xdr:spPr>
        <a:xfrm>
          <a:off x="152400" y="104776"/>
          <a:ext cx="11049000" cy="2152650"/>
        </a:xfrm>
        <a:prstGeom prst="rect">
          <a:avLst/>
        </a:prstGeom>
        <a:noFill/>
      </xdr:spPr>
    </xdr:pic>
    <xdr:clientData fLocksWithSheet="0"/>
  </xdr:oneCellAnchor>
  <xdr:twoCellAnchor editAs="oneCell">
    <xdr:from>
      <xdr:col>1</xdr:col>
      <xdr:colOff>156986</xdr:colOff>
      <xdr:row>14</xdr:row>
      <xdr:rowOff>161925</xdr:rowOff>
    </xdr:from>
    <xdr:to>
      <xdr:col>18</xdr:col>
      <xdr:colOff>603348</xdr:colOff>
      <xdr:row>46</xdr:row>
      <xdr:rowOff>38934</xdr:rowOff>
    </xdr:to>
    <xdr:pic>
      <xdr:nvPicPr>
        <xdr:cNvPr id="3" name="Picture 2">
          <a:extLst>
            <a:ext uri="{FF2B5EF4-FFF2-40B4-BE49-F238E27FC236}">
              <a16:creationId xmlns:a16="http://schemas.microsoft.com/office/drawing/2014/main" id="{C308E189-74C7-44BB-86E9-A4D68A41BC03}"/>
            </a:ext>
          </a:extLst>
        </xdr:cNvPr>
        <xdr:cNvPicPr>
          <a:picLocks noChangeAspect="1"/>
        </xdr:cNvPicPr>
      </xdr:nvPicPr>
      <xdr:blipFill>
        <a:blip xmlns:r="http://schemas.openxmlformats.org/officeDocument/2006/relationships" r:embed="rId2"/>
        <a:stretch>
          <a:fillRect/>
        </a:stretch>
      </xdr:blipFill>
      <xdr:spPr>
        <a:xfrm>
          <a:off x="763764" y="2800703"/>
          <a:ext cx="10761584" cy="574723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23</xdr:col>
      <xdr:colOff>397120</xdr:colOff>
      <xdr:row>8</xdr:row>
      <xdr:rowOff>123825</xdr:rowOff>
    </xdr:to>
    <xdr:pic>
      <xdr:nvPicPr>
        <xdr:cNvPr id="2" name="Picture 1">
          <a:extLst>
            <a:ext uri="{FF2B5EF4-FFF2-40B4-BE49-F238E27FC236}">
              <a16:creationId xmlns:a16="http://schemas.microsoft.com/office/drawing/2014/main" id="{0EC6ADCE-66C5-405D-A728-70AB0EE9DEEC}"/>
            </a:ext>
          </a:extLst>
        </xdr:cNvPr>
        <xdr:cNvPicPr>
          <a:picLocks noChangeAspect="1"/>
        </xdr:cNvPicPr>
      </xdr:nvPicPr>
      <xdr:blipFill>
        <a:blip xmlns:r="http://schemas.openxmlformats.org/officeDocument/2006/relationships" r:embed="rId1"/>
        <a:stretch>
          <a:fillRect/>
        </a:stretch>
      </xdr:blipFill>
      <xdr:spPr>
        <a:xfrm>
          <a:off x="5334000" y="0"/>
          <a:ext cx="10150720" cy="16668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C3DB0-1445-47B7-97EB-040182C466D1}">
  <dimension ref="B14:Z107"/>
  <sheetViews>
    <sheetView tabSelected="1" zoomScale="90" zoomScaleNormal="90" workbookViewId="0">
      <selection activeCell="AA8" sqref="AA8"/>
    </sheetView>
  </sheetViews>
  <sheetFormatPr defaultRowHeight="14.5" x14ac:dyDescent="0.35"/>
  <cols>
    <col min="19" max="19" width="9.36328125" customWidth="1"/>
    <col min="20" max="20" width="2.453125" hidden="1" customWidth="1"/>
    <col min="21" max="23" width="8.7265625" hidden="1" customWidth="1"/>
    <col min="24" max="24" width="2.1796875" hidden="1" customWidth="1"/>
    <col min="25" max="26" width="8.7265625" hidden="1" customWidth="1"/>
  </cols>
  <sheetData>
    <row r="14" spans="2:2" ht="20" x14ac:dyDescent="0.4">
      <c r="B14" s="20" t="s">
        <v>0</v>
      </c>
    </row>
    <row r="48" spans="2:26" ht="15" customHeight="1" x14ac:dyDescent="0.35">
      <c r="B48" s="19" t="s">
        <v>25</v>
      </c>
      <c r="C48" s="19"/>
      <c r="D48" s="19"/>
      <c r="E48" s="19"/>
      <c r="F48" s="19"/>
      <c r="G48" s="19"/>
      <c r="H48" s="19"/>
      <c r="I48" s="19"/>
      <c r="J48" s="19"/>
      <c r="K48" s="19"/>
      <c r="L48" s="19"/>
      <c r="M48" s="19"/>
      <c r="N48" s="19"/>
      <c r="O48" s="19"/>
      <c r="P48" s="19"/>
      <c r="Q48" s="19"/>
      <c r="R48" s="19"/>
      <c r="S48" s="19"/>
      <c r="T48" s="19"/>
      <c r="U48" s="19"/>
      <c r="V48" s="19"/>
      <c r="W48" s="19"/>
      <c r="X48" s="19"/>
      <c r="Y48" s="19"/>
      <c r="Z48" s="19"/>
    </row>
    <row r="49" spans="2:26" x14ac:dyDescent="0.35">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spans="2:26" x14ac:dyDescent="0.35">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spans="2:26" x14ac:dyDescent="0.35">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spans="2:26" x14ac:dyDescent="0.35">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spans="2:26" x14ac:dyDescent="0.35">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spans="2:26" x14ac:dyDescent="0.35">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spans="2:26" x14ac:dyDescent="0.35">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spans="2:26" x14ac:dyDescent="0.35">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spans="2:26" x14ac:dyDescent="0.35">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spans="2:26" x14ac:dyDescent="0.35">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spans="2:26" x14ac:dyDescent="0.35">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spans="2:26" x14ac:dyDescent="0.35">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spans="2:26" x14ac:dyDescent="0.35">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spans="2:26" x14ac:dyDescent="0.35">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spans="2:26" ht="147.5" customHeight="1" x14ac:dyDescent="0.35">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5" spans="2:26" ht="20" x14ac:dyDescent="0.4">
      <c r="B65" s="20" t="s">
        <v>1</v>
      </c>
    </row>
    <row r="67" spans="2:26" ht="14.5" customHeight="1" x14ac:dyDescent="0.35">
      <c r="B67" s="19" t="s">
        <v>24</v>
      </c>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2:26" x14ac:dyDescent="0.35">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2:26" x14ac:dyDescent="0.35">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2:26" x14ac:dyDescent="0.35">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2:26" x14ac:dyDescent="0.35">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spans="2:26" x14ac:dyDescent="0.35">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spans="2:26" x14ac:dyDescent="0.35">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spans="2:26" x14ac:dyDescent="0.35">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spans="2:26" x14ac:dyDescent="0.35">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spans="2:26" x14ac:dyDescent="0.35">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spans="2:26" x14ac:dyDescent="0.35">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spans="2:26" x14ac:dyDescent="0.35">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spans="2:26" x14ac:dyDescent="0.35">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spans="2:26" x14ac:dyDescent="0.35">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spans="2:26" x14ac:dyDescent="0.35">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2:26" ht="163" customHeight="1" x14ac:dyDescent="0.35">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2:26" hidden="1" x14ac:dyDescent="0.35"/>
    <row r="84" spans="2:26" ht="30" customHeight="1" x14ac:dyDescent="0.35"/>
    <row r="85" spans="2:26" ht="24.5" customHeight="1" x14ac:dyDescent="0.4">
      <c r="B85" s="20" t="s">
        <v>2</v>
      </c>
    </row>
    <row r="86" spans="2:26" ht="25.5" customHeight="1" x14ac:dyDescent="0.35"/>
    <row r="87" spans="2:26" ht="14.5" customHeight="1" x14ac:dyDescent="0.35">
      <c r="B87" s="19" t="s">
        <v>26</v>
      </c>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2:26" x14ac:dyDescent="0.35">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2:26" x14ac:dyDescent="0.35">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2:26" x14ac:dyDescent="0.35">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2:26" x14ac:dyDescent="0.35">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2:26" x14ac:dyDescent="0.35">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2:26" x14ac:dyDescent="0.35">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2:26" x14ac:dyDescent="0.35">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2:26" x14ac:dyDescent="0.35">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2:26" x14ac:dyDescent="0.35">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2:26" x14ac:dyDescent="0.35">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2:26" x14ac:dyDescent="0.35">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2:26" x14ac:dyDescent="0.35">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2:26" x14ac:dyDescent="0.35">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2:26" x14ac:dyDescent="0.35">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2:26" ht="184.5" customHeight="1" x14ac:dyDescent="0.35">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2:26" x14ac:dyDescent="0.35">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2:26" x14ac:dyDescent="0.35">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2:26" x14ac:dyDescent="0.35">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2:26" x14ac:dyDescent="0.35">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2:26" x14ac:dyDescent="0.35">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sheetData>
  <mergeCells count="4">
    <mergeCell ref="B48:Z63"/>
    <mergeCell ref="B67:Z82"/>
    <mergeCell ref="B87:Z102"/>
    <mergeCell ref="B103:Z10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519A3-5868-4C95-8A68-7754BCF25B4D}">
  <dimension ref="A1:K37"/>
  <sheetViews>
    <sheetView topLeftCell="A20" workbookViewId="0">
      <selection activeCell="N24" sqref="N24"/>
    </sheetView>
  </sheetViews>
  <sheetFormatPr defaultRowHeight="14.5" x14ac:dyDescent="0.35"/>
  <cols>
    <col min="1" max="1" width="14.7265625" customWidth="1"/>
    <col min="2" max="2" width="14.54296875" customWidth="1"/>
    <col min="3" max="3" width="14.1796875" customWidth="1"/>
  </cols>
  <sheetData>
    <row r="1" spans="1:3" s="1" customFormat="1" ht="15.5" x14ac:dyDescent="0.35">
      <c r="A1" s="2" t="s">
        <v>3</v>
      </c>
    </row>
    <row r="2" spans="1:3" x14ac:dyDescent="0.35">
      <c r="B2" s="3" t="s">
        <v>4</v>
      </c>
      <c r="C2" s="3" t="s">
        <v>5</v>
      </c>
    </row>
    <row r="3" spans="1:3" x14ac:dyDescent="0.35">
      <c r="A3" t="s">
        <v>6</v>
      </c>
      <c r="B3" s="4">
        <v>150000</v>
      </c>
      <c r="C3" s="4">
        <v>170000</v>
      </c>
    </row>
    <row r="4" spans="1:3" x14ac:dyDescent="0.35">
      <c r="A4" t="s">
        <v>7</v>
      </c>
      <c r="B4" s="4">
        <v>120000</v>
      </c>
      <c r="C4" s="4">
        <v>100000</v>
      </c>
    </row>
    <row r="5" spans="1:3" x14ac:dyDescent="0.35">
      <c r="A5" t="s">
        <v>8</v>
      </c>
      <c r="B5" s="4">
        <v>200000</v>
      </c>
      <c r="C5" s="4">
        <v>200000</v>
      </c>
    </row>
    <row r="6" spans="1:3" x14ac:dyDescent="0.35">
      <c r="B6" s="4"/>
    </row>
    <row r="7" spans="1:3" ht="15.5" x14ac:dyDescent="0.35">
      <c r="A7" s="5" t="s">
        <v>9</v>
      </c>
    </row>
    <row r="9" spans="1:3" x14ac:dyDescent="0.35">
      <c r="A9" s="6" t="s">
        <v>10</v>
      </c>
      <c r="B9" s="6">
        <f>FC / (R_Prop_X - v_Prop_X)</f>
        <v>1.875</v>
      </c>
      <c r="C9" s="7">
        <f>FC_Prop_Y / (R_Prop_Y - v_Prop_Y)</f>
        <v>1.7</v>
      </c>
    </row>
    <row r="11" spans="1:3" x14ac:dyDescent="0.35">
      <c r="B11" s="8"/>
    </row>
    <row r="13" spans="1:3" s="1" customFormat="1" ht="15.5" x14ac:dyDescent="0.35">
      <c r="A13" s="9" t="s">
        <v>11</v>
      </c>
    </row>
    <row r="15" spans="1:3" ht="15.5" x14ac:dyDescent="0.35">
      <c r="B15" s="10" t="s">
        <v>12</v>
      </c>
    </row>
    <row r="16" spans="1:3" x14ac:dyDescent="0.35">
      <c r="B16" s="3" t="s">
        <v>4</v>
      </c>
      <c r="C16" s="3" t="s">
        <v>5</v>
      </c>
    </row>
    <row r="17" spans="1:11" x14ac:dyDescent="0.35">
      <c r="A17" t="s">
        <v>13</v>
      </c>
      <c r="B17" s="11">
        <f>R_Prop_X - v_Prop_X</f>
        <v>80000</v>
      </c>
      <c r="C17" s="11">
        <f>R_Prop_Y - v_Prop_Y</f>
        <v>100000</v>
      </c>
    </row>
    <row r="19" spans="1:11" ht="15.5" x14ac:dyDescent="0.35">
      <c r="B19" s="12" t="s">
        <v>14</v>
      </c>
    </row>
    <row r="20" spans="1:11" x14ac:dyDescent="0.35">
      <c r="B20" s="3" t="s">
        <v>4</v>
      </c>
      <c r="C20" s="3" t="s">
        <v>5</v>
      </c>
    </row>
    <row r="21" spans="1:11" ht="29" x14ac:dyDescent="0.35">
      <c r="A21" s="13" t="s">
        <v>15</v>
      </c>
      <c r="B21" s="14">
        <f xml:space="preserve"> (FC_Prop_X / CM_Prop_X) * R_Prop_X</f>
        <v>375000</v>
      </c>
      <c r="C21" s="14" cm="1">
        <f t="array" ref="C21" xml:space="preserve"> (FC_Prop_Y / CM_Prop_Y) * R_Prop_Y</f>
        <v>340000</v>
      </c>
    </row>
    <row r="24" spans="1:11" s="1" customFormat="1" ht="15.5" x14ac:dyDescent="0.35">
      <c r="A24" s="2" t="s">
        <v>16</v>
      </c>
    </row>
    <row r="26" spans="1:11" ht="15.5" x14ac:dyDescent="0.35">
      <c r="B26" s="10" t="s">
        <v>17</v>
      </c>
    </row>
    <row r="28" spans="1:11" x14ac:dyDescent="0.35">
      <c r="B28" t="s">
        <v>18</v>
      </c>
    </row>
    <row r="29" spans="1:11" x14ac:dyDescent="0.35">
      <c r="A29" s="15" t="s">
        <v>19</v>
      </c>
      <c r="B29">
        <v>15</v>
      </c>
    </row>
    <row r="30" spans="1:11" x14ac:dyDescent="0.35">
      <c r="A30" s="15"/>
      <c r="B30" s="3" t="s">
        <v>4</v>
      </c>
      <c r="C30" s="3" t="s">
        <v>5</v>
      </c>
    </row>
    <row r="31" spans="1:11" ht="15.5" x14ac:dyDescent="0.35">
      <c r="A31" t="s">
        <v>20</v>
      </c>
      <c r="B31" s="16">
        <f xml:space="preserve"> (R_Prop_X*Number_Unit_A) - (v_Prop_X*Number_Unit_A) - FC_Prop_X</f>
        <v>1050000</v>
      </c>
      <c r="C31" s="17">
        <f xml:space="preserve"> (R_Prop_Y*Number_Unit_A) - (v_Prop_Y*Number_Unit_A) - FC_Prop_Y</f>
        <v>1330000</v>
      </c>
      <c r="E31" s="18" t="s">
        <v>21</v>
      </c>
      <c r="F31" s="6"/>
      <c r="G31" s="6"/>
      <c r="H31" s="6"/>
      <c r="I31" s="6"/>
      <c r="J31" s="6"/>
      <c r="K31" s="6"/>
    </row>
    <row r="34" spans="1:11" x14ac:dyDescent="0.35">
      <c r="B34" t="s">
        <v>22</v>
      </c>
    </row>
    <row r="35" spans="1:11" x14ac:dyDescent="0.35">
      <c r="A35" s="15" t="s">
        <v>19</v>
      </c>
      <c r="B35">
        <v>25</v>
      </c>
    </row>
    <row r="36" spans="1:11" x14ac:dyDescent="0.35">
      <c r="A36" s="15"/>
      <c r="B36" s="3" t="s">
        <v>4</v>
      </c>
      <c r="C36" s="3" t="s">
        <v>5</v>
      </c>
    </row>
    <row r="37" spans="1:11" ht="15.5" x14ac:dyDescent="0.35">
      <c r="A37" t="s">
        <v>20</v>
      </c>
      <c r="B37" s="16">
        <f xml:space="preserve"> (R_Prop_X*Number_Unit_B) - (v_Prop_X*Number_Unit_B) - FC_Prop_X</f>
        <v>1850000</v>
      </c>
      <c r="C37" s="17">
        <f xml:space="preserve"> (R_Prop_Y*Number_Unit_B) - (v_Prop_Y*Number_Unit_B) - FC_Prop_Y</f>
        <v>2330000</v>
      </c>
      <c r="E37" s="18" t="s">
        <v>23</v>
      </c>
      <c r="F37" s="6"/>
      <c r="G37" s="6"/>
      <c r="H37" s="6"/>
      <c r="I37" s="6"/>
      <c r="J37" s="6"/>
      <c r="K37" s="6"/>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14</vt:i4>
      </vt:variant>
    </vt:vector>
  </HeadingPairs>
  <TitlesOfParts>
    <vt:vector size="16" baseType="lpstr">
      <vt:lpstr>Case B</vt:lpstr>
      <vt:lpstr>Case C</vt:lpstr>
      <vt:lpstr>CM_Prop_X</vt:lpstr>
      <vt:lpstr>CM_Prop_Y</vt:lpstr>
      <vt:lpstr>FC</vt:lpstr>
      <vt:lpstr>FC_Prop_X</vt:lpstr>
      <vt:lpstr>FC_Prop_Y</vt:lpstr>
      <vt:lpstr>Fixed_cost__FC</vt:lpstr>
      <vt:lpstr>Number_Unit_A</vt:lpstr>
      <vt:lpstr>Number_Unit_B</vt:lpstr>
      <vt:lpstr>Number_Units_A</vt:lpstr>
      <vt:lpstr>R_Prop_X</vt:lpstr>
      <vt:lpstr>R_Prop_Y</vt:lpstr>
      <vt:lpstr>v</vt:lpstr>
      <vt:lpstr>v_Prop_X</vt:lpstr>
      <vt:lpstr>v_Prop_Y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LaShanda Lane (llane)</dc:creator>
  <cp:lastModifiedBy>Charaf Lachouri</cp:lastModifiedBy>
  <dcterms:created xsi:type="dcterms:W3CDTF">2023-02-06T02:23:02Z</dcterms:created>
  <dcterms:modified xsi:type="dcterms:W3CDTF">2023-02-06T19:13:38Z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d6f6f2-a951-4904-b531-92e1207fc7a5_Enabled">
    <vt:lpwstr>true</vt:lpwstr>
  </property>
  <property fmtid="{D5CDD505-2E9C-101B-9397-08002B2CF9AE}" pid="3" name="MSIP_Label_bad6f6f2-a951-4904-b531-92e1207fc7a5_SetDate">
    <vt:lpwstr>2023-02-06T18:55:54Z</vt:lpwstr>
  </property>
  <property fmtid="{D5CDD505-2E9C-101B-9397-08002B2CF9AE}" pid="4" name="MSIP_Label_bad6f6f2-a951-4904-b531-92e1207fc7a5_Method">
    <vt:lpwstr>Standard</vt:lpwstr>
  </property>
  <property fmtid="{D5CDD505-2E9C-101B-9397-08002B2CF9AE}" pid="5" name="MSIP_Label_bad6f6f2-a951-4904-b531-92e1207fc7a5_Name">
    <vt:lpwstr>No Restrictions - Internal</vt:lpwstr>
  </property>
  <property fmtid="{D5CDD505-2E9C-101B-9397-08002B2CF9AE}" pid="6" name="MSIP_Label_bad6f6f2-a951-4904-b531-92e1207fc7a5_SiteId">
    <vt:lpwstr>b7be7686-6f97-4db7-9081-a23cf09a96b5</vt:lpwstr>
  </property>
  <property fmtid="{D5CDD505-2E9C-101B-9397-08002B2CF9AE}" pid="7" name="MSIP_Label_bad6f6f2-a951-4904-b531-92e1207fc7a5_ActionId">
    <vt:lpwstr>c1f1e0d1-3729-4521-b0e4-1b789349ef94</vt:lpwstr>
  </property>
  <property fmtid="{D5CDD505-2E9C-101B-9397-08002B2CF9AE}" pid="8" name="MSIP_Label_bad6f6f2-a951-4904-b531-92e1207fc7a5_ContentBits">
    <vt:lpwstr>0</vt:lpwstr>
  </property>
</Properties>
</file>