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E1CFABCC-A55F-417D-ACA5-A1B02EFBB53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LR" sheetId="2" r:id="rId1"/>
    <sheet name="Sheet1" sheetId="3" r:id="rId2"/>
  </sheets>
  <calcPr calcId="191029"/>
</workbook>
</file>

<file path=xl/calcChain.xml><?xml version="1.0" encoding="utf-8"?>
<calcChain xmlns="http://schemas.openxmlformats.org/spreadsheetml/2006/main">
  <c r="B18" i="2" l="1"/>
  <c r="C17" i="2"/>
  <c r="C18" i="2" s="1"/>
  <c r="B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E17" i="2" s="1"/>
  <c r="I18" i="2" s="1"/>
  <c r="D3" i="2"/>
  <c r="F2" i="2"/>
  <c r="E2" i="2"/>
  <c r="D2" i="2"/>
  <c r="D17" i="2" s="1"/>
  <c r="I20" i="2" s="1"/>
  <c r="I22" i="2" s="1"/>
  <c r="F17" i="2" l="1"/>
  <c r="I24" i="2"/>
</calcChain>
</file>

<file path=xl/sharedStrings.xml><?xml version="1.0" encoding="utf-8"?>
<sst xmlns="http://schemas.openxmlformats.org/spreadsheetml/2006/main" count="42" uniqueCount="40">
  <si>
    <t>Observation</t>
  </si>
  <si>
    <t>xiyi</t>
  </si>
  <si>
    <t>x^2</t>
  </si>
  <si>
    <t>y^2</t>
  </si>
  <si>
    <t>SXX</t>
  </si>
  <si>
    <t>SXY</t>
  </si>
  <si>
    <t>B1</t>
  </si>
  <si>
    <t>summation</t>
  </si>
  <si>
    <t>mean</t>
  </si>
  <si>
    <t>B0</t>
  </si>
  <si>
    <t>Songs(y)</t>
  </si>
  <si>
    <t>Months(x)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</si>
  <si>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</si>
  <si>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</si>
  <si>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</si>
  <si>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</si>
  <si>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</si>
  <si>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</si>
  <si>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</si>
  <si>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</si>
  <si>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</si>
  <si>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</si>
  <si>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</si>
  <si>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</si>
  <si>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</si>
  <si>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</si>
  <si>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</si>
  <si>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</si>
  <si>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</si>
  <si>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</si>
  <si>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</si>
  <si>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</si>
  <si>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</si>
  <si>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</si>
  <si>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</si>
  <si>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</si>
  <si>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</si>
  <si>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Predicted 486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</si>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</sst>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0" borderId="8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3" fillId="0" borderId="12" xfId="0" applyFont="1" applyBorder="1"/>
    <xf numFmtId="0" fontId="4" fillId="0" borderId="7" xfId="0" applyFont="1" applyBorder="1" applyAlignment="1">
      <alignment horizontal="right"/>
    </xf>
    <xf numFmtId="0" fontId="3" fillId="0" borderId="7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0" fillId="0" borderId="0" xfId="0" applyFill="1" applyBorder="1" applyAlignment="1"/>
    <xf numFmtId="0" fontId="0" fillId="0" borderId="17" xfId="0" applyFill="1" applyBorder="1" applyAlignment="1"/>
    <xf numFmtId="0" fontId="5" fillId="0" borderId="18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Continuous"/>
    </xf>
  </cellXfs>
  <cellStyles count="1">
    <cellStyle name="Normal" xfId="0" builtinId="0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2">
    <tableStyle name="Sheet1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opy of Sheet1-style" pivot="0" count="3" xr9:uid="{00000000-0011-0000-FFFF-FFFF01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SLR!$B$2:$B$16</c:f>
              <c:numCache>
                <c:formatCode>General</c:formatCode>
                <c:ptCount val="15"/>
                <c:pt idx="0">
                  <c:v>486</c:v>
                </c:pt>
                <c:pt idx="1">
                  <c:v>747</c:v>
                </c:pt>
                <c:pt idx="2">
                  <c:v>81</c:v>
                </c:pt>
                <c:pt idx="3">
                  <c:v>581</c:v>
                </c:pt>
                <c:pt idx="4">
                  <c:v>117</c:v>
                </c:pt>
                <c:pt idx="5">
                  <c:v>728</c:v>
                </c:pt>
                <c:pt idx="6">
                  <c:v>445</c:v>
                </c:pt>
                <c:pt idx="7">
                  <c:v>128</c:v>
                </c:pt>
                <c:pt idx="8">
                  <c:v>61</c:v>
                </c:pt>
                <c:pt idx="9">
                  <c:v>476</c:v>
                </c:pt>
                <c:pt idx="10">
                  <c:v>35</c:v>
                </c:pt>
                <c:pt idx="11">
                  <c:v>121</c:v>
                </c:pt>
                <c:pt idx="12">
                  <c:v>266</c:v>
                </c:pt>
                <c:pt idx="13">
                  <c:v>126</c:v>
                </c:pt>
                <c:pt idx="14">
                  <c:v>141</c:v>
                </c:pt>
              </c:numCache>
            </c:numRef>
          </c:xVal>
          <c:yVal>
            <c:numRef>
              <c:f>SLR!$C$2:$C$16</c:f>
              <c:numCache>
                <c:formatCode>General</c:formatCode>
                <c:ptCount val="15"/>
                <c:pt idx="0">
                  <c:v>23</c:v>
                </c:pt>
                <c:pt idx="1">
                  <c:v>35</c:v>
                </c:pt>
                <c:pt idx="2">
                  <c:v>2</c:v>
                </c:pt>
                <c:pt idx="3">
                  <c:v>28</c:v>
                </c:pt>
                <c:pt idx="4">
                  <c:v>5</c:v>
                </c:pt>
                <c:pt idx="5">
                  <c:v>32</c:v>
                </c:pt>
                <c:pt idx="6">
                  <c:v>23</c:v>
                </c:pt>
                <c:pt idx="7">
                  <c:v>10</c:v>
                </c:pt>
                <c:pt idx="8">
                  <c:v>4</c:v>
                </c:pt>
                <c:pt idx="9">
                  <c:v>26</c:v>
                </c:pt>
                <c:pt idx="10">
                  <c:v>1</c:v>
                </c:pt>
                <c:pt idx="11">
                  <c:v>8</c:v>
                </c:pt>
                <c:pt idx="12">
                  <c:v>13</c:v>
                </c:pt>
                <c:pt idx="13">
                  <c:v>9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6-4FE5-A21E-2A307F56F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331999"/>
        <c:axId val="1746530271"/>
      </c:scatterChart>
      <c:valAx>
        <c:axId val="175333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30271"/>
        <c:crosses val="autoZero"/>
        <c:crossBetween val="midCat"/>
      </c:valAx>
      <c:valAx>
        <c:axId val="17465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3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SLR!$C$3:$C$16</c:f>
              <c:numCache>
                <c:formatCode>General</c:formatCode>
                <c:ptCount val="14"/>
                <c:pt idx="0">
                  <c:v>35</c:v>
                </c:pt>
                <c:pt idx="1">
                  <c:v>2</c:v>
                </c:pt>
                <c:pt idx="2">
                  <c:v>28</c:v>
                </c:pt>
                <c:pt idx="3">
                  <c:v>5</c:v>
                </c:pt>
                <c:pt idx="4">
                  <c:v>32</c:v>
                </c:pt>
                <c:pt idx="5">
                  <c:v>23</c:v>
                </c:pt>
                <c:pt idx="6">
                  <c:v>10</c:v>
                </c:pt>
                <c:pt idx="7">
                  <c:v>4</c:v>
                </c:pt>
                <c:pt idx="8">
                  <c:v>26</c:v>
                </c:pt>
                <c:pt idx="9">
                  <c:v>1</c:v>
                </c:pt>
                <c:pt idx="10">
                  <c:v>8</c:v>
                </c:pt>
                <c:pt idx="11">
                  <c:v>13</c:v>
                </c:pt>
                <c:pt idx="12">
                  <c:v>9</c:v>
                </c:pt>
                <c:pt idx="13">
                  <c:v>5</c:v>
                </c:pt>
              </c:numCache>
            </c:numRef>
          </c:xVal>
          <c:yVal>
            <c:numRef>
              <c:f>SLR!$D$53:$D$66</c:f>
              <c:numCache>
                <c:formatCode>General</c:formatCode>
                <c:ptCount val="14"/>
                <c:pt idx="0">
                  <c:v>22.651685393258504</c:v>
                </c:pt>
                <c:pt idx="1">
                  <c:v>51.807122584658465</c:v>
                </c:pt>
                <c:pt idx="2">
                  <c:v>4.1088993429493712</c:v>
                </c:pt>
                <c:pt idx="3">
                  <c:v>24.611173749076642</c:v>
                </c:pt>
                <c:pt idx="4">
                  <c:v>66.847634228840207</c:v>
                </c:pt>
                <c:pt idx="5">
                  <c:v>-26.564519264414287</c:v>
                </c:pt>
                <c:pt idx="6">
                  <c:v>-69.715407643559729</c:v>
                </c:pt>
                <c:pt idx="7">
                  <c:v>-10.323509972396081</c:v>
                </c:pt>
                <c:pt idx="8">
                  <c:v>-58.76046809999616</c:v>
                </c:pt>
                <c:pt idx="9">
                  <c:v>26.872438863185739</c:v>
                </c:pt>
                <c:pt idx="10">
                  <c:v>-34.584775086505175</c:v>
                </c:pt>
                <c:pt idx="11">
                  <c:v>5.0886435208584544</c:v>
                </c:pt>
                <c:pt idx="12">
                  <c:v>-50.650091365032438</c:v>
                </c:pt>
                <c:pt idx="13">
                  <c:v>48.611173749076642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0-4ABE-A506-8547DD3E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729232"/>
        <c:axId val="1873444768"/>
      </c:scatterChart>
      <c:valAx>
        <c:axId val="187472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3444768"/>
        <c:crosses val="autoZero"/>
        <c:crossBetween val="midCat"/>
      </c:valAx>
      <c:valAx>
        <c:axId val="187344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729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SLR!$C$3:$C$16</c:f>
              <c:numCache>
                <c:formatCode>General</c:formatCode>
                <c:ptCount val="14"/>
                <c:pt idx="0">
                  <c:v>35</c:v>
                </c:pt>
                <c:pt idx="1">
                  <c:v>2</c:v>
                </c:pt>
                <c:pt idx="2">
                  <c:v>28</c:v>
                </c:pt>
                <c:pt idx="3">
                  <c:v>5</c:v>
                </c:pt>
                <c:pt idx="4">
                  <c:v>32</c:v>
                </c:pt>
                <c:pt idx="5">
                  <c:v>23</c:v>
                </c:pt>
                <c:pt idx="6">
                  <c:v>10</c:v>
                </c:pt>
                <c:pt idx="7">
                  <c:v>4</c:v>
                </c:pt>
                <c:pt idx="8">
                  <c:v>26</c:v>
                </c:pt>
                <c:pt idx="9">
                  <c:v>1</c:v>
                </c:pt>
                <c:pt idx="10">
                  <c:v>8</c:v>
                </c:pt>
                <c:pt idx="11">
                  <c:v>13</c:v>
                </c:pt>
                <c:pt idx="12">
                  <c:v>9</c:v>
                </c:pt>
                <c:pt idx="13">
                  <c:v>5</c:v>
                </c:pt>
              </c:numCache>
            </c:numRef>
          </c:xVal>
          <c:yVal>
            <c:numRef>
              <c:f>SLR!$B$3:$B$16</c:f>
              <c:numCache>
                <c:formatCode>General</c:formatCode>
                <c:ptCount val="14"/>
                <c:pt idx="0">
                  <c:v>747</c:v>
                </c:pt>
                <c:pt idx="1">
                  <c:v>81</c:v>
                </c:pt>
                <c:pt idx="2">
                  <c:v>581</c:v>
                </c:pt>
                <c:pt idx="3">
                  <c:v>117</c:v>
                </c:pt>
                <c:pt idx="4">
                  <c:v>728</c:v>
                </c:pt>
                <c:pt idx="5">
                  <c:v>445</c:v>
                </c:pt>
                <c:pt idx="6">
                  <c:v>128</c:v>
                </c:pt>
                <c:pt idx="7">
                  <c:v>61</c:v>
                </c:pt>
                <c:pt idx="8">
                  <c:v>476</c:v>
                </c:pt>
                <c:pt idx="9">
                  <c:v>35</c:v>
                </c:pt>
                <c:pt idx="10">
                  <c:v>121</c:v>
                </c:pt>
                <c:pt idx="11">
                  <c:v>266</c:v>
                </c:pt>
                <c:pt idx="12">
                  <c:v>126</c:v>
                </c:pt>
                <c:pt idx="13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8-4ADB-A054-0105DE645B9F}"/>
            </c:ext>
          </c:extLst>
        </c:ser>
        <c:ser>
          <c:idx val="1"/>
          <c:order val="1"/>
          <c:tx>
            <c:v>Predicted 486</c:v>
          </c:tx>
          <c:spPr>
            <a:ln w="19050">
              <a:noFill/>
            </a:ln>
          </c:spPr>
          <c:xVal>
            <c:numRef>
              <c:f>SLR!$C$3:$C$16</c:f>
              <c:numCache>
                <c:formatCode>General</c:formatCode>
                <c:ptCount val="14"/>
                <c:pt idx="0">
                  <c:v>35</c:v>
                </c:pt>
                <c:pt idx="1">
                  <c:v>2</c:v>
                </c:pt>
                <c:pt idx="2">
                  <c:v>28</c:v>
                </c:pt>
                <c:pt idx="3">
                  <c:v>5</c:v>
                </c:pt>
                <c:pt idx="4">
                  <c:v>32</c:v>
                </c:pt>
                <c:pt idx="5">
                  <c:v>23</c:v>
                </c:pt>
                <c:pt idx="6">
                  <c:v>10</c:v>
                </c:pt>
                <c:pt idx="7">
                  <c:v>4</c:v>
                </c:pt>
                <c:pt idx="8">
                  <c:v>26</c:v>
                </c:pt>
                <c:pt idx="9">
                  <c:v>1</c:v>
                </c:pt>
                <c:pt idx="10">
                  <c:v>8</c:v>
                </c:pt>
                <c:pt idx="11">
                  <c:v>13</c:v>
                </c:pt>
                <c:pt idx="12">
                  <c:v>9</c:v>
                </c:pt>
                <c:pt idx="13">
                  <c:v>5</c:v>
                </c:pt>
              </c:numCache>
            </c:numRef>
          </c:xVal>
          <c:yVal>
            <c:numRef>
              <c:f>SLR!$C$53:$C$66</c:f>
              <c:numCache>
                <c:formatCode>General</c:formatCode>
                <c:ptCount val="14"/>
                <c:pt idx="0">
                  <c:v>724.3483146067415</c:v>
                </c:pt>
                <c:pt idx="1">
                  <c:v>29.192877415341535</c:v>
                </c:pt>
                <c:pt idx="2">
                  <c:v>576.89110065705063</c:v>
                </c:pt>
                <c:pt idx="3">
                  <c:v>92.388826250923358</c:v>
                </c:pt>
                <c:pt idx="4">
                  <c:v>661.15236577115979</c:v>
                </c:pt>
                <c:pt idx="5">
                  <c:v>471.56451926441429</c:v>
                </c:pt>
                <c:pt idx="6">
                  <c:v>197.71540764355973</c:v>
                </c:pt>
                <c:pt idx="7">
                  <c:v>71.323509972396081</c:v>
                </c:pt>
                <c:pt idx="8">
                  <c:v>534.76046809999616</c:v>
                </c:pt>
                <c:pt idx="9">
                  <c:v>8.1275611368142613</c:v>
                </c:pt>
                <c:pt idx="10">
                  <c:v>155.58477508650518</c:v>
                </c:pt>
                <c:pt idx="11">
                  <c:v>260.91135647914155</c:v>
                </c:pt>
                <c:pt idx="12">
                  <c:v>176.65009136503244</c:v>
                </c:pt>
                <c:pt idx="13">
                  <c:v>92.388826250923358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88-4ADB-A054-0105DE645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729232"/>
        <c:axId val="1980218736"/>
      </c:scatterChart>
      <c:valAx>
        <c:axId val="187472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218736"/>
        <c:crosses val="autoZero"/>
        <c:crossBetween val="midCat"/>
      </c:valAx>
      <c:valAx>
        <c:axId val="1980218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486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729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21</xdr:row>
      <xdr:rowOff>161925</xdr:rowOff>
    </xdr:from>
    <xdr:ext cx="190500" cy="266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>
    <xdr:from>
      <xdr:col>7</xdr:col>
      <xdr:colOff>79375</xdr:colOff>
      <xdr:row>1</xdr:row>
      <xdr:rowOff>60325</xdr:rowOff>
    </xdr:from>
    <xdr:to>
      <xdr:col>14</xdr:col>
      <xdr:colOff>384175</xdr:colOff>
      <xdr:row>16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F0F9E5-DB9E-EB3B-E975-99A57E86E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28</xdr:row>
      <xdr:rowOff>177800</xdr:rowOff>
    </xdr:from>
    <xdr:to>
      <xdr:col>16</xdr:col>
      <xdr:colOff>247650</xdr:colOff>
      <xdr:row>38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45108E-740B-0FB1-8CE1-44A0B6B86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203200</xdr:colOff>
      <xdr:row>40</xdr:row>
      <xdr:rowOff>146050</xdr:rowOff>
    </xdr:from>
    <xdr:to>
      <xdr:col>16</xdr:col>
      <xdr:colOff>203200</xdr:colOff>
      <xdr:row>50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121BF0-D72F-E41B-C230-9DE5CF16F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F18" headerRowDxfId="9" totalsRowDxfId="6" headerRowBorderDxfId="8" tableBorderDxfId="7">
  <tableColumns count="6">
    <tableColumn id="1" xr3:uid="{00000000-0010-0000-0100-000001000000}" name="Observation" dataDxfId="5"/>
    <tableColumn id="2" xr3:uid="{00000000-0010-0000-0100-000002000000}" name="Songs(y)" dataDxfId="4"/>
    <tableColumn id="3" xr3:uid="{00000000-0010-0000-0100-000003000000}" name="Months(x)" dataDxfId="3"/>
    <tableColumn id="4" xr3:uid="{00000000-0010-0000-0100-000004000000}" name="xiyi" dataDxfId="2"/>
    <tableColumn id="5" xr3:uid="{00000000-0010-0000-0100-000005000000}" name="x^2" dataDxfId="1"/>
    <tableColumn id="6" xr3:uid="{00000000-0010-0000-0100-000006000000}" name="y^2" dataDxfId="0"/>
  </tableColumns>
  <tableStyleInfo name="Copy of 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29" sqref="B29:J66"/>
    </sheetView>
  </sheetViews>
  <sheetFormatPr defaultColWidth="14.453125" defaultRowHeight="15" customHeight="1" x14ac:dyDescent="0.35"/>
  <cols>
    <col min="1" max="1" width="13.26953125" customWidth="1"/>
    <col min="2" max="2" width="19.26953125" customWidth="1"/>
    <col min="3" max="3" width="20.7265625" customWidth="1"/>
    <col min="4" max="5" width="8.7265625" customWidth="1"/>
    <col min="6" max="6" width="13.26953125" customWidth="1"/>
    <col min="7" max="26" width="8.7265625" customWidth="1"/>
  </cols>
  <sheetData>
    <row r="1" spans="1:26" ht="14.5" x14ac:dyDescent="0.35">
      <c r="A1" s="17" t="s">
        <v>0</v>
      </c>
      <c r="B1" s="18" t="s">
        <v>10</v>
      </c>
      <c r="C1" s="18" t="s">
        <v>11</v>
      </c>
      <c r="D1" s="18" t="s">
        <v>1</v>
      </c>
      <c r="E1" s="18" t="s">
        <v>2</v>
      </c>
      <c r="F1" s="19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20">
        <v>1</v>
      </c>
      <c r="B2" s="21">
        <v>486</v>
      </c>
      <c r="C2" s="21">
        <v>23</v>
      </c>
      <c r="D2" s="22">
        <f t="shared" ref="D2:D16" si="0">B2*C2</f>
        <v>11178</v>
      </c>
      <c r="E2" s="22">
        <f t="shared" ref="E2:E16" si="1">C2*C2</f>
        <v>529</v>
      </c>
      <c r="F2" s="23">
        <f t="shared" ref="F2:F16" si="2">B2*B2</f>
        <v>236196</v>
      </c>
    </row>
    <row r="3" spans="1:26" ht="14.5" x14ac:dyDescent="0.35">
      <c r="A3" s="20">
        <v>2</v>
      </c>
      <c r="B3" s="21">
        <v>747</v>
      </c>
      <c r="C3" s="21">
        <v>35</v>
      </c>
      <c r="D3" s="22">
        <f t="shared" si="0"/>
        <v>26145</v>
      </c>
      <c r="E3" s="22">
        <f t="shared" si="1"/>
        <v>1225</v>
      </c>
      <c r="F3" s="23">
        <f t="shared" si="2"/>
        <v>558009</v>
      </c>
    </row>
    <row r="4" spans="1:26" ht="14.5" x14ac:dyDescent="0.35">
      <c r="A4" s="20">
        <v>3</v>
      </c>
      <c r="B4" s="21">
        <v>81</v>
      </c>
      <c r="C4" s="21">
        <v>2</v>
      </c>
      <c r="D4" s="22">
        <f t="shared" si="0"/>
        <v>162</v>
      </c>
      <c r="E4" s="22">
        <f t="shared" si="1"/>
        <v>4</v>
      </c>
      <c r="F4" s="23">
        <f t="shared" si="2"/>
        <v>6561</v>
      </c>
      <c r="G4" s="16"/>
    </row>
    <row r="5" spans="1:26" ht="14.5" x14ac:dyDescent="0.35">
      <c r="A5" s="20">
        <v>4</v>
      </c>
      <c r="B5" s="21">
        <v>581</v>
      </c>
      <c r="C5" s="21">
        <v>28</v>
      </c>
      <c r="D5" s="22">
        <f t="shared" si="0"/>
        <v>16268</v>
      </c>
      <c r="E5" s="22">
        <f t="shared" si="1"/>
        <v>784</v>
      </c>
      <c r="F5" s="23">
        <f t="shared" si="2"/>
        <v>337561</v>
      </c>
    </row>
    <row r="6" spans="1:26" ht="14.5" x14ac:dyDescent="0.35">
      <c r="A6" s="20">
        <v>5</v>
      </c>
      <c r="B6" s="21">
        <v>117</v>
      </c>
      <c r="C6" s="21">
        <v>5</v>
      </c>
      <c r="D6" s="22">
        <f t="shared" si="0"/>
        <v>585</v>
      </c>
      <c r="E6" s="22">
        <f t="shared" si="1"/>
        <v>25</v>
      </c>
      <c r="F6" s="23">
        <f t="shared" si="2"/>
        <v>13689</v>
      </c>
    </row>
    <row r="7" spans="1:26" ht="14.5" x14ac:dyDescent="0.35">
      <c r="A7" s="20">
        <v>6</v>
      </c>
      <c r="B7" s="21">
        <v>728</v>
      </c>
      <c r="C7" s="21">
        <v>32</v>
      </c>
      <c r="D7" s="22">
        <f t="shared" si="0"/>
        <v>23296</v>
      </c>
      <c r="E7" s="22">
        <f t="shared" si="1"/>
        <v>1024</v>
      </c>
      <c r="F7" s="23">
        <f t="shared" si="2"/>
        <v>529984</v>
      </c>
    </row>
    <row r="8" spans="1:26" ht="14.5" x14ac:dyDescent="0.35">
      <c r="A8" s="20">
        <v>7</v>
      </c>
      <c r="B8" s="21">
        <v>445</v>
      </c>
      <c r="C8" s="21">
        <v>23</v>
      </c>
      <c r="D8" s="22">
        <f t="shared" si="0"/>
        <v>10235</v>
      </c>
      <c r="E8" s="22">
        <f t="shared" si="1"/>
        <v>529</v>
      </c>
      <c r="F8" s="23">
        <f t="shared" si="2"/>
        <v>198025</v>
      </c>
    </row>
    <row r="9" spans="1:26" ht="14.5" x14ac:dyDescent="0.35">
      <c r="A9" s="20">
        <v>8</v>
      </c>
      <c r="B9" s="21">
        <v>128</v>
      </c>
      <c r="C9" s="21">
        <v>10</v>
      </c>
      <c r="D9" s="22">
        <f t="shared" si="0"/>
        <v>1280</v>
      </c>
      <c r="E9" s="22">
        <f t="shared" si="1"/>
        <v>100</v>
      </c>
      <c r="F9" s="23">
        <f t="shared" si="2"/>
        <v>16384</v>
      </c>
    </row>
    <row r="10" spans="1:26" ht="14.5" x14ac:dyDescent="0.35">
      <c r="A10" s="20">
        <v>9</v>
      </c>
      <c r="B10" s="21">
        <v>61</v>
      </c>
      <c r="C10" s="21">
        <v>4</v>
      </c>
      <c r="D10" s="22">
        <f t="shared" si="0"/>
        <v>244</v>
      </c>
      <c r="E10" s="22">
        <f t="shared" si="1"/>
        <v>16</v>
      </c>
      <c r="F10" s="23">
        <f t="shared" si="2"/>
        <v>3721</v>
      </c>
    </row>
    <row r="11" spans="1:26" ht="14.5" x14ac:dyDescent="0.35">
      <c r="A11" s="20">
        <v>10</v>
      </c>
      <c r="B11" s="21">
        <v>476</v>
      </c>
      <c r="C11" s="21">
        <v>26</v>
      </c>
      <c r="D11" s="22">
        <f t="shared" si="0"/>
        <v>12376</v>
      </c>
      <c r="E11" s="22">
        <f t="shared" si="1"/>
        <v>676</v>
      </c>
      <c r="F11" s="23">
        <f t="shared" si="2"/>
        <v>226576</v>
      </c>
    </row>
    <row r="12" spans="1:26" ht="14.5" x14ac:dyDescent="0.35">
      <c r="A12" s="20">
        <v>11</v>
      </c>
      <c r="B12" s="21">
        <v>35</v>
      </c>
      <c r="C12" s="21">
        <v>1</v>
      </c>
      <c r="D12" s="22">
        <f t="shared" si="0"/>
        <v>35</v>
      </c>
      <c r="E12" s="22">
        <f t="shared" si="1"/>
        <v>1</v>
      </c>
      <c r="F12" s="23">
        <f t="shared" si="2"/>
        <v>1225</v>
      </c>
    </row>
    <row r="13" spans="1:26" ht="14.5" x14ac:dyDescent="0.35">
      <c r="A13" s="20">
        <v>12</v>
      </c>
      <c r="B13" s="21">
        <v>121</v>
      </c>
      <c r="C13" s="21">
        <v>8</v>
      </c>
      <c r="D13" s="22">
        <f t="shared" si="0"/>
        <v>968</v>
      </c>
      <c r="E13" s="22">
        <f t="shared" si="1"/>
        <v>64</v>
      </c>
      <c r="F13" s="23">
        <f t="shared" si="2"/>
        <v>14641</v>
      </c>
    </row>
    <row r="14" spans="1:26" ht="14.5" x14ac:dyDescent="0.35">
      <c r="A14" s="20">
        <v>13</v>
      </c>
      <c r="B14" s="21">
        <v>266</v>
      </c>
      <c r="C14" s="21">
        <v>13</v>
      </c>
      <c r="D14" s="22">
        <f t="shared" si="0"/>
        <v>3458</v>
      </c>
      <c r="E14" s="22">
        <f t="shared" si="1"/>
        <v>169</v>
      </c>
      <c r="F14" s="23">
        <f t="shared" si="2"/>
        <v>70756</v>
      </c>
    </row>
    <row r="15" spans="1:26" ht="14.5" x14ac:dyDescent="0.35">
      <c r="A15" s="20">
        <v>14</v>
      </c>
      <c r="B15" s="21">
        <v>126</v>
      </c>
      <c r="C15" s="21">
        <v>9</v>
      </c>
      <c r="D15" s="22">
        <f t="shared" si="0"/>
        <v>1134</v>
      </c>
      <c r="E15" s="22">
        <f t="shared" si="1"/>
        <v>81</v>
      </c>
      <c r="F15" s="23">
        <f t="shared" si="2"/>
        <v>15876</v>
      </c>
    </row>
    <row r="16" spans="1:26" ht="14.5" x14ac:dyDescent="0.35">
      <c r="A16" s="20">
        <v>15</v>
      </c>
      <c r="B16" s="21">
        <v>141</v>
      </c>
      <c r="C16" s="21">
        <v>5</v>
      </c>
      <c r="D16" s="22">
        <f t="shared" si="0"/>
        <v>705</v>
      </c>
      <c r="E16" s="22">
        <f t="shared" si="1"/>
        <v>25</v>
      </c>
      <c r="F16" s="23">
        <f t="shared" si="2"/>
        <v>19881</v>
      </c>
    </row>
    <row r="17" spans="1:9" ht="14.5" x14ac:dyDescent="0.35">
      <c r="A17" s="20" t="s">
        <v>7</v>
      </c>
      <c r="B17" s="22">
        <f t="shared" ref="B17:F17" si="3">SUM(B2:B16)</f>
        <v>4539</v>
      </c>
      <c r="C17" s="22">
        <f t="shared" si="3"/>
        <v>224</v>
      </c>
      <c r="D17" s="22">
        <f t="shared" si="3"/>
        <v>108069</v>
      </c>
      <c r="E17" s="22">
        <f t="shared" si="3"/>
        <v>5252</v>
      </c>
      <c r="F17" s="23">
        <f t="shared" si="3"/>
        <v>2249085</v>
      </c>
    </row>
    <row r="18" spans="1:9" ht="14.5" x14ac:dyDescent="0.35">
      <c r="A18" s="24" t="s">
        <v>8</v>
      </c>
      <c r="B18" s="25">
        <f>AVERAGE(B2:B16)</f>
        <v>302.60000000000002</v>
      </c>
      <c r="C18" s="25">
        <f>C17/15</f>
        <v>14.933333333333334</v>
      </c>
      <c r="D18" s="25"/>
      <c r="E18" s="25"/>
      <c r="F18" s="26"/>
      <c r="H18" s="2" t="s">
        <v>4</v>
      </c>
      <c r="I18" s="3">
        <f>(E17-(C17^2/15))</f>
        <v>1906.9333333333334</v>
      </c>
    </row>
    <row r="19" spans="1:9" ht="14.5" x14ac:dyDescent="0.35">
      <c r="H19" s="4"/>
      <c r="I19" s="5"/>
    </row>
    <row r="20" spans="1:9" ht="14.5" x14ac:dyDescent="0.35">
      <c r="H20" s="6" t="s">
        <v>5</v>
      </c>
      <c r="I20" s="7">
        <f>D17-((C17*B17)/15)</f>
        <v>40286.600000000006</v>
      </c>
    </row>
    <row r="21" spans="1:9" ht="15.75" customHeight="1" x14ac:dyDescent="0.35">
      <c r="H21" s="8"/>
      <c r="I21" s="9"/>
    </row>
    <row r="22" spans="1:9" ht="15.75" customHeight="1" x14ac:dyDescent="0.35">
      <c r="H22" s="10" t="s">
        <v>6</v>
      </c>
      <c r="I22" s="11">
        <f>I20/I18</f>
        <v>21.126380925744652</v>
      </c>
    </row>
    <row r="23" spans="1:9" ht="15.75" customHeight="1" x14ac:dyDescent="0.35">
      <c r="H23" s="12"/>
      <c r="I23" s="13"/>
    </row>
    <row r="24" spans="1:9" ht="15.75" customHeight="1" x14ac:dyDescent="0.35">
      <c r="H24" s="14" t="s">
        <v>9</v>
      </c>
      <c r="I24" s="15">
        <f>B18-I22*C18</f>
        <v>-12.887288491120103</v>
      </c>
    </row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>
      <c r="B29" t="s">
        <v>12</v>
      </c>
    </row>
    <row r="30" spans="1:9" ht="15.75" customHeight="1" thickBot="1" x14ac:dyDescent="0.4"/>
    <row r="31" spans="1:9" ht="15.75" customHeight="1" x14ac:dyDescent="0.35">
      <c r="B31" s="30" t="s">
        <v>13</v>
      </c>
      <c r="C31" s="30"/>
    </row>
    <row r="32" spans="1:9" ht="15.75" customHeight="1" x14ac:dyDescent="0.35">
      <c r="B32" s="27" t="s">
        <v>14</v>
      </c>
      <c r="C32" s="27">
        <v>0.98542998246789393</v>
      </c>
    </row>
    <row r="33" spans="2:10" ht="15.75" customHeight="1" x14ac:dyDescent="0.35">
      <c r="B33" s="27" t="s">
        <v>15</v>
      </c>
      <c r="C33" s="27">
        <v>0.97107225034667366</v>
      </c>
    </row>
    <row r="34" spans="2:10" ht="15.75" customHeight="1" x14ac:dyDescent="0.35">
      <c r="B34" s="27" t="s">
        <v>16</v>
      </c>
      <c r="C34" s="27">
        <v>0.96866160454222971</v>
      </c>
    </row>
    <row r="35" spans="2:10" ht="15.75" customHeight="1" x14ac:dyDescent="0.35">
      <c r="B35" s="27" t="s">
        <v>17</v>
      </c>
      <c r="C35" s="27">
        <v>44.987185255522803</v>
      </c>
    </row>
    <row r="36" spans="2:10" ht="15.75" customHeight="1" thickBot="1" x14ac:dyDescent="0.4">
      <c r="B36" s="28" t="s">
        <v>18</v>
      </c>
      <c r="C36" s="28">
        <v>14</v>
      </c>
    </row>
    <row r="37" spans="2:10" ht="15.75" customHeight="1" x14ac:dyDescent="0.35"/>
    <row r="38" spans="2:10" ht="15.75" customHeight="1" thickBot="1" x14ac:dyDescent="0.4">
      <c r="B38" t="s">
        <v>19</v>
      </c>
    </row>
    <row r="39" spans="2:10" ht="15.75" customHeight="1" x14ac:dyDescent="0.35">
      <c r="B39" s="29"/>
      <c r="C39" s="29" t="s">
        <v>24</v>
      </c>
      <c r="D39" s="29" t="s">
        <v>25</v>
      </c>
      <c r="E39" s="29" t="s">
        <v>26</v>
      </c>
      <c r="F39" s="29" t="s">
        <v>27</v>
      </c>
      <c r="G39" s="29" t="s">
        <v>28</v>
      </c>
    </row>
    <row r="40" spans="2:10" ht="15.75" customHeight="1" x14ac:dyDescent="0.35">
      <c r="B40" s="27" t="s">
        <v>20</v>
      </c>
      <c r="C40" s="27">
        <v>1</v>
      </c>
      <c r="D40" s="27">
        <v>815259.33795342327</v>
      </c>
      <c r="E40" s="27">
        <v>815259.33795342327</v>
      </c>
      <c r="F40" s="27">
        <v>402.82659881288492</v>
      </c>
      <c r="G40" s="27">
        <v>1.3386104103138514E-10</v>
      </c>
    </row>
    <row r="41" spans="2:10" ht="15.75" customHeight="1" x14ac:dyDescent="0.35">
      <c r="B41" s="27" t="s">
        <v>21</v>
      </c>
      <c r="C41" s="27">
        <v>12</v>
      </c>
      <c r="D41" s="27">
        <v>24286.162046576737</v>
      </c>
      <c r="E41" s="27">
        <v>2023.8468372147281</v>
      </c>
      <c r="F41" s="27"/>
      <c r="G41" s="27"/>
    </row>
    <row r="42" spans="2:10" ht="15.75" customHeight="1" thickBot="1" x14ac:dyDescent="0.4">
      <c r="B42" s="28" t="s">
        <v>22</v>
      </c>
      <c r="C42" s="28">
        <v>13</v>
      </c>
      <c r="D42" s="28">
        <v>839545.5</v>
      </c>
      <c r="E42" s="28"/>
      <c r="F42" s="28"/>
      <c r="G42" s="28"/>
    </row>
    <row r="43" spans="2:10" ht="15.75" customHeight="1" thickBot="1" x14ac:dyDescent="0.4"/>
    <row r="44" spans="2:10" ht="15.75" customHeight="1" x14ac:dyDescent="0.35">
      <c r="B44" s="29"/>
      <c r="C44" s="29" t="s">
        <v>29</v>
      </c>
      <c r="D44" s="29" t="s">
        <v>17</v>
      </c>
      <c r="E44" s="29" t="s">
        <v>30</v>
      </c>
      <c r="F44" s="29" t="s">
        <v>31</v>
      </c>
      <c r="G44" s="29" t="s">
        <v>32</v>
      </c>
      <c r="H44" s="29" t="s">
        <v>33</v>
      </c>
      <c r="I44" s="29" t="s">
        <v>34</v>
      </c>
      <c r="J44" s="29" t="s">
        <v>35</v>
      </c>
    </row>
    <row r="45" spans="2:10" ht="15.75" customHeight="1" x14ac:dyDescent="0.35">
      <c r="B45" s="27" t="s">
        <v>23</v>
      </c>
      <c r="C45" s="27">
        <v>-12.937755141713012</v>
      </c>
      <c r="D45" s="27">
        <v>19.277640155960615</v>
      </c>
      <c r="E45" s="27">
        <v>-0.67112753620482324</v>
      </c>
      <c r="F45" s="27">
        <v>0.51485040832184881</v>
      </c>
      <c r="G45" s="27">
        <v>-54.940124839228147</v>
      </c>
      <c r="H45" s="27">
        <v>29.064614555802123</v>
      </c>
      <c r="I45" s="27">
        <v>-54.940124839228147</v>
      </c>
      <c r="J45" s="27">
        <v>29.064614555802123</v>
      </c>
    </row>
    <row r="46" spans="2:10" ht="15.75" customHeight="1" thickBot="1" x14ac:dyDescent="0.4">
      <c r="B46" s="28">
        <v>23</v>
      </c>
      <c r="C46" s="28">
        <v>21.065316278527273</v>
      </c>
      <c r="D46" s="28">
        <v>1.0495639718317102</v>
      </c>
      <c r="E46" s="28">
        <v>20.070540571018132</v>
      </c>
      <c r="F46" s="28">
        <v>1.3386104103138514E-10</v>
      </c>
      <c r="G46" s="28">
        <v>18.77851283114385</v>
      </c>
      <c r="H46" s="28">
        <v>23.352119725910697</v>
      </c>
      <c r="I46" s="28">
        <v>18.77851283114385</v>
      </c>
      <c r="J46" s="28">
        <v>23.352119725910697</v>
      </c>
    </row>
    <row r="47" spans="2:10" ht="15.75" customHeight="1" x14ac:dyDescent="0.35"/>
    <row r="48" spans="2:10" ht="15.75" customHeight="1" x14ac:dyDescent="0.35"/>
    <row r="49" spans="2:5" ht="15.75" customHeight="1" x14ac:dyDescent="0.35"/>
    <row r="50" spans="2:5" ht="15.75" customHeight="1" x14ac:dyDescent="0.35">
      <c r="B50" t="s">
        <v>36</v>
      </c>
    </row>
    <row r="51" spans="2:5" ht="15.75" customHeight="1" thickBot="1" x14ac:dyDescent="0.4"/>
    <row r="52" spans="2:5" ht="15.75" customHeight="1" x14ac:dyDescent="0.35">
      <c r="B52" s="29" t="s">
        <v>0</v>
      </c>
      <c r="C52" s="29" t="s">
        <v>37</v>
      </c>
      <c r="D52" s="29" t="s">
        <v>38</v>
      </c>
      <c r="E52" s="29" t="s">
        <v>39</v>
      </c>
    </row>
    <row r="53" spans="2:5" ht="15.75" customHeight="1" x14ac:dyDescent="0.35">
      <c r="B53" s="27">
        <v>1</v>
      </c>
      <c r="C53" s="27">
        <v>724.3483146067415</v>
      </c>
      <c r="D53" s="27">
        <v>22.651685393258504</v>
      </c>
      <c r="E53" s="27">
        <v>0.52407416740927526</v>
      </c>
    </row>
    <row r="54" spans="2:5" ht="15.75" customHeight="1" x14ac:dyDescent="0.35">
      <c r="B54" s="27">
        <v>2</v>
      </c>
      <c r="C54" s="27">
        <v>29.192877415341535</v>
      </c>
      <c r="D54" s="27">
        <v>51.807122584658465</v>
      </c>
      <c r="E54" s="27">
        <v>1.1986205071745188</v>
      </c>
    </row>
    <row r="55" spans="2:5" ht="15.75" customHeight="1" x14ac:dyDescent="0.35">
      <c r="B55" s="27">
        <v>3</v>
      </c>
      <c r="C55" s="27">
        <v>576.89110065705063</v>
      </c>
      <c r="D55" s="27">
        <v>4.1088993429493712</v>
      </c>
      <c r="E55" s="27">
        <v>9.5064361204909992E-2</v>
      </c>
    </row>
    <row r="56" spans="2:5" ht="15.75" customHeight="1" x14ac:dyDescent="0.35">
      <c r="B56" s="27">
        <v>4</v>
      </c>
      <c r="C56" s="27">
        <v>92.388826250923358</v>
      </c>
      <c r="D56" s="27">
        <v>24.611173749076642</v>
      </c>
      <c r="E56" s="27">
        <v>0.56940930299831127</v>
      </c>
    </row>
    <row r="57" spans="2:5" ht="15.75" customHeight="1" x14ac:dyDescent="0.35">
      <c r="B57" s="27">
        <v>5</v>
      </c>
      <c r="C57" s="27">
        <v>661.15236577115979</v>
      </c>
      <c r="D57" s="27">
        <v>66.847634228840207</v>
      </c>
      <c r="E57" s="27">
        <v>1.5466009545667454</v>
      </c>
    </row>
    <row r="58" spans="2:5" ht="15.75" customHeight="1" x14ac:dyDescent="0.35">
      <c r="B58" s="27">
        <v>6</v>
      </c>
      <c r="C58" s="27">
        <v>471.56451926441429</v>
      </c>
      <c r="D58" s="27">
        <v>-26.564519264414287</v>
      </c>
      <c r="E58" s="27">
        <v>-0.61460231653530339</v>
      </c>
    </row>
    <row r="59" spans="2:5" ht="15.75" customHeight="1" x14ac:dyDescent="0.35">
      <c r="B59" s="27">
        <v>7</v>
      </c>
      <c r="C59" s="27">
        <v>197.71540764355973</v>
      </c>
      <c r="D59" s="27">
        <v>-69.715407643559729</v>
      </c>
      <c r="E59" s="27">
        <v>-1.6129503647119561</v>
      </c>
    </row>
    <row r="60" spans="2:5" ht="15.75" customHeight="1" x14ac:dyDescent="0.35">
      <c r="B60" s="27">
        <v>8</v>
      </c>
      <c r="C60" s="27">
        <v>71.323509972396081</v>
      </c>
      <c r="D60" s="27">
        <v>-10.323509972396081</v>
      </c>
      <c r="E60" s="27">
        <v>-0.2388469025415218</v>
      </c>
    </row>
    <row r="61" spans="2:5" ht="15.75" customHeight="1" x14ac:dyDescent="0.35">
      <c r="B61" s="27">
        <v>9</v>
      </c>
      <c r="C61" s="27">
        <v>534.76046809999616</v>
      </c>
      <c r="D61" s="27">
        <v>-58.76046809999616</v>
      </c>
      <c r="E61" s="27">
        <v>-1.3594945745295313</v>
      </c>
    </row>
    <row r="62" spans="2:5" ht="15.75" customHeight="1" x14ac:dyDescent="0.35">
      <c r="B62" s="27">
        <v>10</v>
      </c>
      <c r="C62" s="27">
        <v>8.1275611368142613</v>
      </c>
      <c r="D62" s="27">
        <v>26.872438863185739</v>
      </c>
      <c r="E62" s="27">
        <v>0.62172640927072409</v>
      </c>
    </row>
    <row r="63" spans="2:5" ht="15.75" customHeight="1" x14ac:dyDescent="0.35">
      <c r="B63" s="27">
        <v>11</v>
      </c>
      <c r="C63" s="27">
        <v>155.58477508650518</v>
      </c>
      <c r="D63" s="27">
        <v>-34.584775086505175</v>
      </c>
      <c r="E63" s="27">
        <v>-0.80016064561321898</v>
      </c>
    </row>
    <row r="64" spans="2:5" ht="15.75" customHeight="1" x14ac:dyDescent="0.35">
      <c r="B64" s="27">
        <v>12</v>
      </c>
      <c r="C64" s="27">
        <v>260.91135647914155</v>
      </c>
      <c r="D64" s="27">
        <v>5.0886435208584544</v>
      </c>
      <c r="E64" s="27">
        <v>0.11773192899942832</v>
      </c>
    </row>
    <row r="65" spans="2:5" ht="15.75" customHeight="1" x14ac:dyDescent="0.35">
      <c r="B65" s="27">
        <v>13</v>
      </c>
      <c r="C65" s="27">
        <v>176.65009136503244</v>
      </c>
      <c r="D65" s="27">
        <v>-50.650091365032438</v>
      </c>
      <c r="E65" s="27">
        <v>-1.1718511890171814</v>
      </c>
    </row>
    <row r="66" spans="2:5" ht="15.75" customHeight="1" thickBot="1" x14ac:dyDescent="0.4">
      <c r="B66" s="28">
        <v>14</v>
      </c>
      <c r="C66" s="28">
        <v>92.388826250923358</v>
      </c>
      <c r="D66" s="28">
        <v>48.611173749076642</v>
      </c>
      <c r="E66" s="28">
        <v>1.1246783613248035</v>
      </c>
    </row>
    <row r="67" spans="2:5" ht="15.75" customHeight="1" x14ac:dyDescent="0.35"/>
    <row r="68" spans="2:5" ht="15.75" customHeight="1" x14ac:dyDescent="0.35"/>
    <row r="69" spans="2:5" ht="15.75" customHeight="1" x14ac:dyDescent="0.35"/>
    <row r="70" spans="2:5" ht="15.75" customHeight="1" x14ac:dyDescent="0.35"/>
    <row r="71" spans="2:5" ht="15.75" customHeight="1" x14ac:dyDescent="0.35"/>
    <row r="72" spans="2:5" ht="15.75" customHeight="1" x14ac:dyDescent="0.35"/>
    <row r="73" spans="2:5" ht="15.75" customHeight="1" x14ac:dyDescent="0.35"/>
    <row r="74" spans="2:5" ht="15.75" customHeight="1" x14ac:dyDescent="0.35"/>
    <row r="75" spans="2:5" ht="15.75" customHeight="1" x14ac:dyDescent="0.35"/>
    <row r="76" spans="2:5" ht="15.75" customHeight="1" x14ac:dyDescent="0.35"/>
    <row r="77" spans="2:5" ht="15.75" customHeight="1" x14ac:dyDescent="0.35"/>
    <row r="78" spans="2:5" ht="15.75" customHeight="1" x14ac:dyDescent="0.35"/>
    <row r="79" spans="2:5" ht="15.75" customHeight="1" x14ac:dyDescent="0.35"/>
    <row r="80" spans="2:5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D73B-98C3-42D5-A96E-901D4D112EF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B.R. Sricharan</cp:lastModifiedBy>
  <dcterms:modified xsi:type="dcterms:W3CDTF">2024-04-02T08:55:23Z</dcterms:modified>
</cp:coreProperties>
</file>