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wnloads\r\Rocket and hardwood\23902 TASK2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3" i="1"/>
  <c r="C24" i="1" s="1"/>
  <c r="B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23" i="1" l="1"/>
  <c r="I20" i="1" s="1"/>
  <c r="E23" i="1"/>
  <c r="I18" i="1" s="1"/>
  <c r="F23" i="1"/>
  <c r="I22" i="1" l="1"/>
  <c r="I24" i="1" s="1"/>
</calcChain>
</file>

<file path=xl/sharedStrings.xml><?xml version="1.0" encoding="utf-8"?>
<sst xmlns="http://schemas.openxmlformats.org/spreadsheetml/2006/main" count="12" uniqueCount="12">
  <si>
    <t>Observation</t>
  </si>
  <si>
    <t>Shear strength(y)</t>
  </si>
  <si>
    <t>Age of propellant(x)</t>
  </si>
  <si>
    <t>xiyi</t>
  </si>
  <si>
    <t>y^2</t>
  </si>
  <si>
    <t>summation</t>
  </si>
  <si>
    <t>mean</t>
  </si>
  <si>
    <t>SXX</t>
  </si>
  <si>
    <t>SXY</t>
  </si>
  <si>
    <t>B1</t>
  </si>
  <si>
    <t>B0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</si>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</sst>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2" xfId="0" applyFont="1" applyBorder="1"/>
    <xf numFmtId="0" fontId="1" fillId="0" borderId="8" xfId="0" applyFont="1" applyBorder="1"/>
    <xf numFmtId="0" fontId="0" fillId="0" borderId="13" xfId="0" applyBorder="1"/>
    <xf numFmtId="0" fontId="0" fillId="0" borderId="0" xfId="0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SLR Rocket</a:t>
            </a:r>
            <a:r>
              <a:rPr lang="en-IN" baseline="0"/>
              <a:t> Propulsion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171296296296298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Age of propellant(x)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2158</c:v>
                </c:pt>
                <c:pt idx="1">
                  <c:v>1678.15</c:v>
                </c:pt>
                <c:pt idx="2">
                  <c:v>2316</c:v>
                </c:pt>
                <c:pt idx="3">
                  <c:v>2061.3000000000002</c:v>
                </c:pt>
                <c:pt idx="4">
                  <c:v>2207.5</c:v>
                </c:pt>
                <c:pt idx="5">
                  <c:v>1708.3</c:v>
                </c:pt>
                <c:pt idx="6">
                  <c:v>1784.7</c:v>
                </c:pt>
                <c:pt idx="7">
                  <c:v>2575</c:v>
                </c:pt>
                <c:pt idx="8">
                  <c:v>2357.9</c:v>
                </c:pt>
                <c:pt idx="9">
                  <c:v>2265.6999999999998</c:v>
                </c:pt>
                <c:pt idx="10">
                  <c:v>2156.1999999999998</c:v>
                </c:pt>
                <c:pt idx="11">
                  <c:v>2399.5500000000002</c:v>
                </c:pt>
                <c:pt idx="12">
                  <c:v>1779.8</c:v>
                </c:pt>
                <c:pt idx="13">
                  <c:v>2336.75</c:v>
                </c:pt>
                <c:pt idx="14">
                  <c:v>1765.3</c:v>
                </c:pt>
                <c:pt idx="15">
                  <c:v>2053.5</c:v>
                </c:pt>
                <c:pt idx="16">
                  <c:v>2414.4</c:v>
                </c:pt>
                <c:pt idx="17">
                  <c:v>2200.5</c:v>
                </c:pt>
                <c:pt idx="18">
                  <c:v>2654.2</c:v>
                </c:pt>
                <c:pt idx="19">
                  <c:v>1753.7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0-45F8-890C-1ECC63C8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219983"/>
        <c:axId val="1102219567"/>
      </c:scatterChart>
      <c:valAx>
        <c:axId val="110221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19567"/>
        <c:crosses val="autoZero"/>
        <c:crossBetween val="midCat"/>
      </c:valAx>
      <c:valAx>
        <c:axId val="11022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1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14</xdr:col>
      <xdr:colOff>323850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302559</xdr:colOff>
      <xdr:row>21</xdr:row>
      <xdr:rowOff>168088</xdr:rowOff>
    </xdr:from>
    <xdr:ext cx="184731" cy="264560"/>
    <xdr:sp macro="" textlink="">
      <xdr:nvSpPr>
        <xdr:cNvPr id="3" name="TextBox 2"/>
        <xdr:cNvSpPr txBox="1"/>
      </xdr:nvSpPr>
      <xdr:spPr>
        <a:xfrm>
          <a:off x="302559" y="42022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A1:F24" totalsRowShown="0" headerRowDxfId="0" headerRowBorderDxfId="7" tableBorderDxfId="8">
  <autoFilter ref="A1:F24"/>
  <tableColumns count="6">
    <tableColumn id="1" name="Observation" dataDxfId="6"/>
    <tableColumn id="2" name="Shear strength(y)" dataDxfId="5"/>
    <tableColumn id="3" name="Age of propellant(x)" dataDxfId="4"/>
    <tableColumn id="4" name="xiyi" dataDxfId="3"/>
    <tableColumn id="5" name="x^2" dataDxfId="2"/>
    <tableColumn id="6" name="y^2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85" zoomScaleNormal="85" workbookViewId="0">
      <selection activeCell="H18" sqref="H18:I24"/>
    </sheetView>
  </sheetViews>
  <sheetFormatPr defaultRowHeight="15" x14ac:dyDescent="0.25"/>
  <cols>
    <col min="1" max="1" width="13.28515625" customWidth="1"/>
    <col min="2" max="2" width="19.28515625" customWidth="1"/>
    <col min="3" max="3" width="20.7109375" customWidth="1"/>
    <col min="6" max="6" width="13.28515625" bestFit="1" customWidth="1"/>
  </cols>
  <sheetData>
    <row r="1" spans="1:7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11</v>
      </c>
      <c r="F1" s="21" t="s">
        <v>4</v>
      </c>
    </row>
    <row r="2" spans="1:7" x14ac:dyDescent="0.25">
      <c r="A2" s="17">
        <v>1</v>
      </c>
      <c r="B2" s="15">
        <v>2158</v>
      </c>
      <c r="C2" s="15">
        <v>15.5</v>
      </c>
      <c r="D2" s="15">
        <f>B2*C2</f>
        <v>33449</v>
      </c>
      <c r="E2" s="15">
        <f>C2*C2</f>
        <v>240.25</v>
      </c>
      <c r="F2" s="18">
        <f>B2*B2</f>
        <v>4656964</v>
      </c>
    </row>
    <row r="3" spans="1:7" x14ac:dyDescent="0.25">
      <c r="A3" s="17">
        <v>2</v>
      </c>
      <c r="B3" s="15">
        <v>1678.15</v>
      </c>
      <c r="C3" s="15">
        <v>23.75</v>
      </c>
      <c r="D3" s="15">
        <f t="shared" ref="D3:D21" si="0">B3*C3</f>
        <v>39856.0625</v>
      </c>
      <c r="E3" s="15">
        <f t="shared" ref="E3:E21" si="1">C3*C3</f>
        <v>564.0625</v>
      </c>
      <c r="F3" s="18">
        <f t="shared" ref="F3:F21" si="2">B3*B3</f>
        <v>2816187.4225000003</v>
      </c>
    </row>
    <row r="4" spans="1:7" x14ac:dyDescent="0.25">
      <c r="A4" s="17">
        <v>3</v>
      </c>
      <c r="B4" s="15">
        <v>2316</v>
      </c>
      <c r="C4" s="15">
        <v>8</v>
      </c>
      <c r="D4" s="15">
        <f t="shared" si="0"/>
        <v>18528</v>
      </c>
      <c r="E4" s="15">
        <f t="shared" si="1"/>
        <v>64</v>
      </c>
      <c r="F4" s="18">
        <f t="shared" si="2"/>
        <v>5363856</v>
      </c>
      <c r="G4" s="16"/>
    </row>
    <row r="5" spans="1:7" x14ac:dyDescent="0.25">
      <c r="A5" s="17">
        <v>4</v>
      </c>
      <c r="B5" s="15">
        <v>2061.3000000000002</v>
      </c>
      <c r="C5" s="15">
        <v>17</v>
      </c>
      <c r="D5" s="15">
        <f t="shared" si="0"/>
        <v>35042.100000000006</v>
      </c>
      <c r="E5" s="15">
        <f t="shared" si="1"/>
        <v>289</v>
      </c>
      <c r="F5" s="18">
        <f t="shared" si="2"/>
        <v>4248957.6900000004</v>
      </c>
    </row>
    <row r="6" spans="1:7" x14ac:dyDescent="0.25">
      <c r="A6" s="17">
        <v>5</v>
      </c>
      <c r="B6" s="15">
        <v>2207.5</v>
      </c>
      <c r="C6" s="15">
        <v>5.5</v>
      </c>
      <c r="D6" s="15">
        <f t="shared" si="0"/>
        <v>12141.25</v>
      </c>
      <c r="E6" s="15">
        <f t="shared" si="1"/>
        <v>30.25</v>
      </c>
      <c r="F6" s="18">
        <f t="shared" si="2"/>
        <v>4873056.25</v>
      </c>
    </row>
    <row r="7" spans="1:7" x14ac:dyDescent="0.25">
      <c r="A7" s="17">
        <v>6</v>
      </c>
      <c r="B7" s="15">
        <v>1708.3</v>
      </c>
      <c r="C7" s="15">
        <v>19</v>
      </c>
      <c r="D7" s="15">
        <f t="shared" si="0"/>
        <v>32457.7</v>
      </c>
      <c r="E7" s="15">
        <f t="shared" si="1"/>
        <v>361</v>
      </c>
      <c r="F7" s="18">
        <f t="shared" si="2"/>
        <v>2918288.8899999997</v>
      </c>
    </row>
    <row r="8" spans="1:7" x14ac:dyDescent="0.25">
      <c r="A8" s="17">
        <v>7</v>
      </c>
      <c r="B8" s="15">
        <v>1784.7</v>
      </c>
      <c r="C8" s="15">
        <v>24</v>
      </c>
      <c r="D8" s="15">
        <f t="shared" si="0"/>
        <v>42832.800000000003</v>
      </c>
      <c r="E8" s="15">
        <f t="shared" si="1"/>
        <v>576</v>
      </c>
      <c r="F8" s="18">
        <f t="shared" si="2"/>
        <v>3185154.0900000003</v>
      </c>
    </row>
    <row r="9" spans="1:7" x14ac:dyDescent="0.25">
      <c r="A9" s="17">
        <v>8</v>
      </c>
      <c r="B9" s="15">
        <v>2575</v>
      </c>
      <c r="C9" s="15">
        <v>2.5</v>
      </c>
      <c r="D9" s="15">
        <f t="shared" si="0"/>
        <v>6437.5</v>
      </c>
      <c r="E9" s="15">
        <f t="shared" si="1"/>
        <v>6.25</v>
      </c>
      <c r="F9" s="18">
        <f t="shared" si="2"/>
        <v>6630625</v>
      </c>
    </row>
    <row r="10" spans="1:7" x14ac:dyDescent="0.25">
      <c r="A10" s="17">
        <v>9</v>
      </c>
      <c r="B10" s="15">
        <v>2357.9</v>
      </c>
      <c r="C10" s="15">
        <v>7.5</v>
      </c>
      <c r="D10" s="15">
        <f t="shared" si="0"/>
        <v>17684.25</v>
      </c>
      <c r="E10" s="15">
        <f t="shared" si="1"/>
        <v>56.25</v>
      </c>
      <c r="F10" s="18">
        <f t="shared" si="2"/>
        <v>5559692.4100000001</v>
      </c>
    </row>
    <row r="11" spans="1:7" x14ac:dyDescent="0.25">
      <c r="A11" s="17">
        <v>10</v>
      </c>
      <c r="B11" s="15">
        <v>2265.6999999999998</v>
      </c>
      <c r="C11" s="15">
        <v>11</v>
      </c>
      <c r="D11" s="15">
        <f t="shared" si="0"/>
        <v>24922.699999999997</v>
      </c>
      <c r="E11" s="15">
        <f t="shared" si="1"/>
        <v>121</v>
      </c>
      <c r="F11" s="18">
        <f t="shared" si="2"/>
        <v>5133396.4899999993</v>
      </c>
    </row>
    <row r="12" spans="1:7" x14ac:dyDescent="0.25">
      <c r="A12" s="17">
        <v>11</v>
      </c>
      <c r="B12" s="15">
        <v>2156.1999999999998</v>
      </c>
      <c r="C12" s="15">
        <v>13</v>
      </c>
      <c r="D12" s="15">
        <f t="shared" si="0"/>
        <v>28030.6</v>
      </c>
      <c r="E12" s="15">
        <f t="shared" si="1"/>
        <v>169</v>
      </c>
      <c r="F12" s="18">
        <f t="shared" si="2"/>
        <v>4649198.4399999995</v>
      </c>
    </row>
    <row r="13" spans="1:7" x14ac:dyDescent="0.25">
      <c r="A13" s="17">
        <v>12</v>
      </c>
      <c r="B13" s="15">
        <v>2399.5500000000002</v>
      </c>
      <c r="C13" s="15">
        <v>3.75</v>
      </c>
      <c r="D13" s="15">
        <f t="shared" si="0"/>
        <v>8998.3125</v>
      </c>
      <c r="E13" s="15">
        <f t="shared" si="1"/>
        <v>14.0625</v>
      </c>
      <c r="F13" s="18">
        <f t="shared" si="2"/>
        <v>5757840.2025000006</v>
      </c>
    </row>
    <row r="14" spans="1:7" x14ac:dyDescent="0.25">
      <c r="A14" s="17">
        <v>13</v>
      </c>
      <c r="B14" s="15">
        <v>1779.8</v>
      </c>
      <c r="C14" s="15">
        <v>25</v>
      </c>
      <c r="D14" s="15">
        <f t="shared" si="0"/>
        <v>44495</v>
      </c>
      <c r="E14" s="15">
        <f t="shared" si="1"/>
        <v>625</v>
      </c>
      <c r="F14" s="18">
        <f t="shared" si="2"/>
        <v>3167688.04</v>
      </c>
    </row>
    <row r="15" spans="1:7" x14ac:dyDescent="0.25">
      <c r="A15" s="17">
        <v>14</v>
      </c>
      <c r="B15" s="15">
        <v>2336.75</v>
      </c>
      <c r="C15" s="15">
        <v>9.75</v>
      </c>
      <c r="D15" s="15">
        <f t="shared" si="0"/>
        <v>22783.3125</v>
      </c>
      <c r="E15" s="15">
        <f t="shared" si="1"/>
        <v>95.0625</v>
      </c>
      <c r="F15" s="18">
        <f t="shared" si="2"/>
        <v>5460400.5625</v>
      </c>
    </row>
    <row r="16" spans="1:7" x14ac:dyDescent="0.25">
      <c r="A16" s="17">
        <v>15</v>
      </c>
      <c r="B16" s="15">
        <v>1765.3</v>
      </c>
      <c r="C16" s="15">
        <v>22</v>
      </c>
      <c r="D16" s="15">
        <f t="shared" si="0"/>
        <v>38836.6</v>
      </c>
      <c r="E16" s="15">
        <f t="shared" si="1"/>
        <v>484</v>
      </c>
      <c r="F16" s="18">
        <f t="shared" si="2"/>
        <v>3116284.09</v>
      </c>
    </row>
    <row r="17" spans="1:9" ht="15.75" thickBot="1" x14ac:dyDescent="0.3">
      <c r="A17" s="17">
        <v>16</v>
      </c>
      <c r="B17" s="15">
        <v>2053.5</v>
      </c>
      <c r="C17" s="15">
        <v>18</v>
      </c>
      <c r="D17" s="15">
        <f t="shared" si="0"/>
        <v>36963</v>
      </c>
      <c r="E17" s="15">
        <f t="shared" si="1"/>
        <v>324</v>
      </c>
      <c r="F17" s="18">
        <f t="shared" si="2"/>
        <v>4216862.25</v>
      </c>
    </row>
    <row r="18" spans="1:9" x14ac:dyDescent="0.25">
      <c r="A18" s="17">
        <v>17</v>
      </c>
      <c r="B18" s="15">
        <v>2414.4</v>
      </c>
      <c r="C18" s="15">
        <v>6</v>
      </c>
      <c r="D18" s="15">
        <f t="shared" si="0"/>
        <v>14486.400000000001</v>
      </c>
      <c r="E18" s="15">
        <f t="shared" si="1"/>
        <v>36</v>
      </c>
      <c r="F18" s="18">
        <f t="shared" si="2"/>
        <v>5829327.3600000003</v>
      </c>
      <c r="H18" s="1" t="s">
        <v>7</v>
      </c>
      <c r="I18" s="2">
        <f>(E23-(C23^2/20))</f>
        <v>1106.5593749999998</v>
      </c>
    </row>
    <row r="19" spans="1:9" x14ac:dyDescent="0.25">
      <c r="A19" s="17">
        <v>18</v>
      </c>
      <c r="B19" s="15">
        <v>2200.5</v>
      </c>
      <c r="C19" s="15">
        <v>12.5</v>
      </c>
      <c r="D19" s="15">
        <f t="shared" si="0"/>
        <v>27506.25</v>
      </c>
      <c r="E19" s="15">
        <f t="shared" si="1"/>
        <v>156.25</v>
      </c>
      <c r="F19" s="18">
        <f t="shared" si="2"/>
        <v>4842200.25</v>
      </c>
      <c r="H19" s="3"/>
      <c r="I19" s="4"/>
    </row>
    <row r="20" spans="1:9" ht="15.75" thickBot="1" x14ac:dyDescent="0.3">
      <c r="A20" s="17">
        <v>19</v>
      </c>
      <c r="B20" s="15">
        <v>2654.2</v>
      </c>
      <c r="C20" s="15">
        <v>2</v>
      </c>
      <c r="D20" s="15">
        <f t="shared" si="0"/>
        <v>5308.4</v>
      </c>
      <c r="E20" s="15">
        <f t="shared" si="1"/>
        <v>4</v>
      </c>
      <c r="F20" s="18">
        <f t="shared" si="2"/>
        <v>7044777.6399999987</v>
      </c>
      <c r="H20" s="5" t="s">
        <v>8</v>
      </c>
      <c r="I20" s="6">
        <f>D23-((C23*B23)/20)</f>
        <v>-41132.150624999893</v>
      </c>
    </row>
    <row r="21" spans="1:9" ht="15.75" thickBot="1" x14ac:dyDescent="0.3">
      <c r="A21" s="17">
        <v>20</v>
      </c>
      <c r="B21" s="15">
        <v>1753.7</v>
      </c>
      <c r="C21" s="15">
        <v>21.5</v>
      </c>
      <c r="D21" s="15">
        <f t="shared" si="0"/>
        <v>37704.550000000003</v>
      </c>
      <c r="E21" s="15">
        <f t="shared" si="1"/>
        <v>462.25</v>
      </c>
      <c r="F21" s="18">
        <f t="shared" si="2"/>
        <v>3075463.69</v>
      </c>
      <c r="H21" s="11"/>
      <c r="I21" s="12"/>
    </row>
    <row r="22" spans="1:9" x14ac:dyDescent="0.25">
      <c r="A22" s="17"/>
      <c r="B22" s="15"/>
      <c r="C22" s="15"/>
      <c r="D22" s="15"/>
      <c r="E22" s="15"/>
      <c r="F22" s="18"/>
      <c r="H22" s="13" t="s">
        <v>9</v>
      </c>
      <c r="I22" s="14">
        <f>I20/I18</f>
        <v>-37.171209746426754</v>
      </c>
    </row>
    <row r="23" spans="1:9" x14ac:dyDescent="0.25">
      <c r="A23" s="17" t="s">
        <v>5</v>
      </c>
      <c r="B23" s="15">
        <f>SUM(B2:B22)</f>
        <v>42626.45</v>
      </c>
      <c r="C23" s="15">
        <f>SUM(C2:C22)</f>
        <v>267.25</v>
      </c>
      <c r="D23" s="15">
        <f>SUM(D2:D22)</f>
        <v>528463.78750000009</v>
      </c>
      <c r="E23" s="15">
        <f>SUM(E2:E22)</f>
        <v>4677.6875</v>
      </c>
      <c r="F23" s="18">
        <f>SUM(F2:F21)</f>
        <v>92546220.767499998</v>
      </c>
      <c r="H23" s="7"/>
      <c r="I23" s="8"/>
    </row>
    <row r="24" spans="1:9" ht="15.75" thickBot="1" x14ac:dyDescent="0.3">
      <c r="A24" s="22" t="s">
        <v>6</v>
      </c>
      <c r="B24" s="22">
        <f>AVERAGE(B2:B21)</f>
        <v>2131.3224999999998</v>
      </c>
      <c r="C24" s="22">
        <f>C23/20</f>
        <v>13.362500000000001</v>
      </c>
      <c r="D24" s="23"/>
      <c r="E24" s="23"/>
      <c r="F24" s="23"/>
      <c r="H24" s="9" t="s">
        <v>10</v>
      </c>
      <c r="I24" s="10">
        <f>B24-I22*C24</f>
        <v>2628.0227902366273</v>
      </c>
    </row>
  </sheetData>
  <conditionalFormatting sqref="A23:F2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2024-02-15T08:35:50Z</dcterms:created>
  <dcterms:modified xsi:type="dcterms:W3CDTF">2024-02-16T04:13:17Z</dcterms:modified>
</cp:coreProperties>
</file>