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5" windowWidth="13230" windowHeight="9660" activeTab="2"/>
  </bookViews>
  <sheets>
    <sheet name="filtered" sheetId="1" r:id="rId1"/>
    <sheet name="orders" sheetId="9" r:id="rId2"/>
    <sheet name="ML_prediction" sheetId="14" r:id="rId3"/>
    <sheet name="prbable problems" sheetId="13" r:id="rId4"/>
  </sheets>
  <externalReferences>
    <externalReference r:id="rId5"/>
  </externalReferences>
  <calcPr calcId="125725" refMode="R1C1"/>
</workbook>
</file>

<file path=xl/calcChain.xml><?xml version="1.0" encoding="utf-8"?>
<calcChain xmlns="http://schemas.openxmlformats.org/spreadsheetml/2006/main">
  <c r="AP6" i="14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R31" i="9"/>
  <c r="Q31"/>
  <c r="R30"/>
  <c r="Q30"/>
  <c r="R29"/>
  <c r="Q29"/>
  <c r="R28"/>
  <c r="Q28"/>
  <c r="R27"/>
  <c r="Q27"/>
  <c r="R26"/>
  <c r="Q26"/>
  <c r="R25"/>
  <c r="Q25"/>
  <c r="R24"/>
  <c r="Q24"/>
  <c r="R23"/>
  <c r="Q23"/>
  <c r="R63"/>
  <c r="Q63"/>
  <c r="R62"/>
  <c r="Q62"/>
  <c r="R61"/>
  <c r="Q61"/>
  <c r="R60"/>
  <c r="Q60"/>
  <c r="R59"/>
  <c r="Q59"/>
  <c r="R58"/>
  <c r="Q58"/>
  <c r="R57"/>
  <c r="Q57"/>
  <c r="R56"/>
  <c r="Q56"/>
  <c r="R55"/>
  <c r="Q55"/>
  <c r="R54"/>
  <c r="Q54"/>
  <c r="R53"/>
  <c r="Q53"/>
  <c r="R52"/>
  <c r="Q52"/>
  <c r="R51"/>
  <c r="Q51"/>
  <c r="R50"/>
  <c r="Q50"/>
  <c r="R49"/>
  <c r="Q49"/>
  <c r="R48"/>
  <c r="Q48"/>
  <c r="R47"/>
  <c r="Q47"/>
  <c r="R46"/>
  <c r="Q46"/>
  <c r="R45"/>
  <c r="Q45"/>
  <c r="R44"/>
  <c r="Q44"/>
  <c r="R43"/>
  <c r="Q43"/>
  <c r="R42"/>
  <c r="Q42"/>
  <c r="R41"/>
  <c r="Q41"/>
  <c r="R40"/>
  <c r="Q40"/>
  <c r="R39"/>
  <c r="Q39"/>
  <c r="R38"/>
  <c r="Q38"/>
  <c r="R37"/>
  <c r="Q37"/>
  <c r="R36"/>
  <c r="Q36"/>
  <c r="R35"/>
  <c r="Q35"/>
  <c r="R34"/>
  <c r="Q34"/>
  <c r="R33"/>
  <c r="Q33"/>
  <c r="R32"/>
  <c r="Q32"/>
  <c r="D5" i="14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AV17" i="9"/>
  <c r="AW17" s="1"/>
  <c r="AV1"/>
  <c r="AW1" s="1"/>
  <c r="AV63"/>
  <c r="AW63" s="1"/>
  <c r="AV62"/>
  <c r="AW62" s="1"/>
  <c r="AV61"/>
  <c r="AW61" s="1"/>
  <c r="AV60"/>
  <c r="AW60" s="1"/>
  <c r="AV59"/>
  <c r="AW59" s="1"/>
  <c r="AV58"/>
  <c r="AW58" s="1"/>
  <c r="AV57"/>
  <c r="AW57" s="1"/>
  <c r="AV56"/>
  <c r="AW56" s="1"/>
  <c r="AV55"/>
  <c r="AW55" s="1"/>
  <c r="AV54"/>
  <c r="AW54" s="1"/>
  <c r="AV53"/>
  <c r="AW53" s="1"/>
  <c r="AV52"/>
  <c r="AW52" s="1"/>
  <c r="AV51"/>
  <c r="AW51" s="1"/>
  <c r="AV50"/>
  <c r="AW50" s="1"/>
  <c r="AV49"/>
  <c r="AW49" s="1"/>
  <c r="AV48"/>
  <c r="AW48" s="1"/>
  <c r="AV47"/>
  <c r="AW47" s="1"/>
  <c r="AV46"/>
  <c r="AW46" s="1"/>
  <c r="AV45"/>
  <c r="AW45" s="1"/>
  <c r="AV44"/>
  <c r="AW44" s="1"/>
  <c r="AV43"/>
  <c r="AW43" s="1"/>
  <c r="AV42"/>
  <c r="AW42" s="1"/>
  <c r="AV41"/>
  <c r="AW41" s="1"/>
  <c r="AV40"/>
  <c r="AW40" s="1"/>
  <c r="AV39"/>
  <c r="AW39" s="1"/>
  <c r="AV38"/>
  <c r="AW38" s="1"/>
  <c r="AV37"/>
  <c r="AW37" s="1"/>
  <c r="AV36"/>
  <c r="AW36" s="1"/>
  <c r="AV35"/>
  <c r="AW35" s="1"/>
  <c r="AV34"/>
  <c r="AW34" s="1"/>
  <c r="AV33"/>
  <c r="AW33" s="1"/>
  <c r="AV32"/>
  <c r="AW32" s="1"/>
  <c r="AV31"/>
  <c r="AW31" s="1"/>
  <c r="AV30"/>
  <c r="AW30" s="1"/>
  <c r="AV29"/>
  <c r="AW29" s="1"/>
  <c r="AV28"/>
  <c r="AW28" s="1"/>
  <c r="AV27"/>
  <c r="AW27" s="1"/>
  <c r="AV26"/>
  <c r="AW26" s="1"/>
  <c r="AV25"/>
  <c r="AW25" s="1"/>
  <c r="AV24"/>
  <c r="AW24" s="1"/>
  <c r="AV23"/>
  <c r="AW23" s="1"/>
  <c r="AV22"/>
  <c r="AW22" s="1"/>
  <c r="AV21"/>
  <c r="AW21" s="1"/>
  <c r="AV20"/>
  <c r="AW20" s="1"/>
  <c r="AV19"/>
  <c r="AW19" s="1"/>
  <c r="AV18"/>
  <c r="AW18" s="1"/>
  <c r="Q20" l="1"/>
  <c r="R19"/>
  <c r="Q19"/>
  <c r="R17"/>
  <c r="R22"/>
  <c r="Q17"/>
  <c r="Q22"/>
  <c r="R21"/>
  <c r="Q21"/>
  <c r="R20"/>
  <c r="R18"/>
  <c r="Q18"/>
</calcChain>
</file>

<file path=xl/sharedStrings.xml><?xml version="1.0" encoding="utf-8"?>
<sst xmlns="http://schemas.openxmlformats.org/spreadsheetml/2006/main" count="92" uniqueCount="60">
  <si>
    <t>Price</t>
  </si>
  <si>
    <t>Time</t>
  </si>
  <si>
    <t>STOCKS</t>
  </si>
  <si>
    <t>HIGH</t>
  </si>
  <si>
    <t>LOW</t>
  </si>
  <si>
    <t>VOL</t>
  </si>
  <si>
    <t>Date</t>
  </si>
  <si>
    <t>GLOBAL PnL</t>
  </si>
  <si>
    <t>LTP</t>
  </si>
  <si>
    <t>HIGH_CUToff</t>
  </si>
  <si>
    <t>LOW_CUToff</t>
  </si>
  <si>
    <t>VOL_CUToff</t>
  </si>
  <si>
    <t>% P&amp;L</t>
  </si>
  <si>
    <t xml:space="preserve"> Stock Code</t>
  </si>
  <si>
    <t>Action</t>
  </si>
  <si>
    <t>Ave.Price</t>
  </si>
  <si>
    <t>S/N</t>
  </si>
  <si>
    <t>Profit/Loss</t>
  </si>
  <si>
    <t>Net Amount</t>
  </si>
  <si>
    <t>DateTime</t>
  </si>
  <si>
    <t>Strategy</t>
  </si>
  <si>
    <t>High</t>
  </si>
  <si>
    <t>Low</t>
  </si>
  <si>
    <t>Vol</t>
  </si>
  <si>
    <t>High_CUTOFF</t>
  </si>
  <si>
    <t>Low_CUTOFF</t>
  </si>
  <si>
    <t>Vol_CUTOFF</t>
  </si>
  <si>
    <t>Machine Learning Analysis</t>
  </si>
  <si>
    <t>XGBoost</t>
  </si>
  <si>
    <t>Linear Regression</t>
  </si>
  <si>
    <t>NLP Sentiment</t>
  </si>
  <si>
    <t>Final Sentiment</t>
  </si>
  <si>
    <t>TBD</t>
  </si>
  <si>
    <t>Algorithmic Analysis</t>
  </si>
  <si>
    <t xml:space="preserve">FREE SPACE </t>
  </si>
  <si>
    <t>At Time of Order Placement</t>
  </si>
  <si>
    <t>Finallly Done?</t>
  </si>
  <si>
    <t>Volume at time of Analysis</t>
  </si>
  <si>
    <t>Price at time of Analysis</t>
  </si>
  <si>
    <t>Just to check code</t>
  </si>
  <si>
    <t>Total Shares</t>
  </si>
  <si>
    <t>If stock price is more than single stock purchase limit</t>
  </si>
  <si>
    <t>LTP seems to be in delay</t>
  </si>
  <si>
    <t>XGBoost model has used reduced features which will keep on changing after every run, so we need to automate it in python file which is used for forecasting</t>
  </si>
  <si>
    <t>Done</t>
  </si>
  <si>
    <t>datetime</t>
  </si>
  <si>
    <t>Limit Set</t>
  </si>
  <si>
    <t>this column is working</t>
  </si>
  <si>
    <t>Stock</t>
  </si>
  <si>
    <t>Live P&amp;L / Final Closed</t>
  </si>
  <si>
    <t>BUY</t>
  </si>
  <si>
    <t>BDL</t>
  </si>
  <si>
    <t>BHEL</t>
  </si>
  <si>
    <t>SAIL</t>
  </si>
  <si>
    <t>ZOMATO</t>
  </si>
  <si>
    <t>BIOCON</t>
  </si>
  <si>
    <t>HINDPETRO</t>
  </si>
  <si>
    <t>SELL</t>
  </si>
  <si>
    <t>prediction_xgb_BANKNIFTY</t>
  </si>
  <si>
    <t>prediction_LR_BANKNIFTY</t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</si>
</sst>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164" formatCode="0.0"/>
    <numFmt numFmtId="165" formatCode="_(* #,##0.00_);_(* \(#,##0.00\);_(* &quot;-&quot;??_);_(@_)"/>
    <numFmt numFmtId="166" formatCode="_(* #,##0_);_(* \(#,##0\);_(* &quot;-&quot;??_);_(@_)"/>
    <numFmt numFmtId="167" formatCode="_(* #,##0.00_);_(* \(#,##0.00\);_(* &quot;&quot;??_);_(@_)"/>
    <numFmt numFmtId="168" formatCode="_(* #,##0.00_);_(* \-#,##0.00;_(* &quot;-&quot;??_);_(@_)"/>
    <numFmt numFmtId="169" formatCode="_(* #,##0.0_);_(* \(#,##0.0\);_(* &quot;&quot;??_);_(@_)"/>
    <numFmt numFmtId="170" formatCode="#,##0.0"/>
    <numFmt numFmtId="171" formatCode="_(* #,##0.0_);_(* \(#,##0.0\);_(* &quot;-&quot;??_);_(@_)"/>
    <numFmt numFmtId="172" formatCode="0.0000"/>
  </numFmts>
  <fonts count="1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165" fontId="3" fillId="0" borderId="0"/>
    <xf numFmtId="0" fontId="3" fillId="0" borderId="0"/>
    <xf numFmtId="0" fontId="3" fillId="0" borderId="0"/>
    <xf numFmtId="43" fontId="4" fillId="0" borderId="0" applyFont="0" applyFill="0" applyBorder="0" applyAlignment="0" applyProtection="0"/>
  </cellStyleXfs>
  <cellXfs count="60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0" borderId="0" xfId="0" applyFont="1"/>
    <xf numFmtId="0" fontId="0" fillId="2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 applyAlignment="1">
      <alignment horizontal="left"/>
    </xf>
    <xf numFmtId="2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14" fontId="1" fillId="5" borderId="1" xfId="0" applyNumberFormat="1" applyFont="1" applyFill="1" applyBorder="1" applyAlignment="1">
      <alignment horizontal="center" vertical="center" wrapText="1"/>
    </xf>
    <xf numFmtId="14" fontId="1" fillId="5" borderId="1" xfId="0" applyNumberFormat="1" applyFont="1" applyFill="1" applyBorder="1" applyAlignment="1">
      <alignment horizontal="left" vertical="center" wrapText="1"/>
    </xf>
    <xf numFmtId="0" fontId="1" fillId="5" borderId="1" xfId="0" applyFont="1" applyFill="1" applyBorder="1"/>
    <xf numFmtId="0" fontId="6" fillId="6" borderId="1" xfId="0" applyFont="1" applyFill="1" applyBorder="1"/>
    <xf numFmtId="0" fontId="6" fillId="0" borderId="0" xfId="0" applyFont="1"/>
    <xf numFmtId="0" fontId="7" fillId="4" borderId="0" xfId="0" applyFont="1" applyFill="1"/>
    <xf numFmtId="3" fontId="7" fillId="4" borderId="1" xfId="2" applyNumberFormat="1" applyFont="1" applyFill="1" applyBorder="1" applyAlignment="1">
      <alignment horizontal="left"/>
    </xf>
    <xf numFmtId="0" fontId="7" fillId="4" borderId="1" xfId="0" applyFont="1" applyFill="1" applyBorder="1"/>
    <xf numFmtId="10" fontId="7" fillId="4" borderId="1" xfId="3" applyNumberFormat="1" applyFont="1" applyFill="1" applyBorder="1" applyAlignment="1">
      <alignment horizontal="center" vertical="center"/>
    </xf>
    <xf numFmtId="10" fontId="7" fillId="4" borderId="1" xfId="3" applyNumberFormat="1" applyFont="1" applyFill="1" applyBorder="1" applyAlignment="1">
      <alignment horizontal="left" vertical="center"/>
    </xf>
    <xf numFmtId="0" fontId="7" fillId="6" borderId="1" xfId="0" applyFont="1" applyFill="1" applyBorder="1"/>
    <xf numFmtId="10" fontId="7" fillId="6" borderId="1" xfId="3" applyNumberFormat="1" applyFont="1" applyFill="1" applyBorder="1" applyAlignment="1">
      <alignment horizontal="center" vertical="center"/>
    </xf>
    <xf numFmtId="10" fontId="7" fillId="6" borderId="1" xfId="3" applyNumberFormat="1" applyFont="1" applyFill="1" applyBorder="1" applyAlignment="1">
      <alignment horizontal="left" vertical="center"/>
    </xf>
    <xf numFmtId="168" fontId="7" fillId="4" borderId="1" xfId="0" applyNumberFormat="1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center" vertical="center" wrapText="1"/>
    </xf>
    <xf numFmtId="14" fontId="10" fillId="5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14" fontId="11" fillId="5" borderId="1" xfId="0" applyNumberFormat="1" applyFont="1" applyFill="1" applyBorder="1" applyAlignment="1">
      <alignment horizontal="center" vertical="center" wrapText="1"/>
    </xf>
    <xf numFmtId="14" fontId="11" fillId="5" borderId="1" xfId="0" applyNumberFormat="1" applyFont="1" applyFill="1" applyBorder="1" applyAlignment="1">
      <alignment horizontal="center" vertical="top" wrapText="1"/>
    </xf>
    <xf numFmtId="0" fontId="12" fillId="4" borderId="1" xfId="0" applyFont="1" applyFill="1" applyBorder="1" applyAlignment="1">
      <alignment horizontal="center"/>
    </xf>
    <xf numFmtId="22" fontId="12" fillId="4" borderId="1" xfId="4" applyNumberFormat="1" applyFont="1" applyFill="1" applyBorder="1" applyAlignment="1">
      <alignment horizontal="left" vertical="center"/>
    </xf>
    <xf numFmtId="164" fontId="12" fillId="4" borderId="1" xfId="5" applyNumberFormat="1" applyFont="1" applyFill="1" applyBorder="1" applyAlignment="1">
      <alignment horizontal="left"/>
    </xf>
    <xf numFmtId="0" fontId="12" fillId="4" borderId="1" xfId="4" applyFont="1" applyFill="1" applyBorder="1" applyAlignment="1">
      <alignment horizontal="left" vertical="center"/>
    </xf>
    <xf numFmtId="172" fontId="0" fillId="0" borderId="0" xfId="0" applyNumberFormat="1"/>
    <xf numFmtId="10" fontId="0" fillId="0" borderId="0" xfId="0" applyNumberFormat="1"/>
    <xf numFmtId="10" fontId="12" fillId="4" borderId="1" xfId="4" applyNumberFormat="1" applyFont="1" applyFill="1" applyBorder="1" applyAlignment="1">
      <alignment horizontal="center" vertical="center"/>
    </xf>
    <xf numFmtId="164" fontId="12" fillId="4" borderId="1" xfId="4" applyNumberFormat="1" applyFont="1" applyFill="1" applyBorder="1" applyAlignment="1">
      <alignment horizontal="center" vertical="center"/>
    </xf>
    <xf numFmtId="164" fontId="12" fillId="4" borderId="1" xfId="5" applyNumberFormat="1" applyFont="1" applyFill="1" applyBorder="1" applyAlignment="1">
      <alignment horizontal="center"/>
    </xf>
    <xf numFmtId="0" fontId="12" fillId="4" borderId="1" xfId="4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1" fontId="12" fillId="4" borderId="1" xfId="5" applyNumberFormat="1" applyFont="1" applyFill="1" applyBorder="1" applyAlignment="1">
      <alignment horizontal="left"/>
    </xf>
    <xf numFmtId="0" fontId="12" fillId="4" borderId="1" xfId="5" applyNumberFormat="1" applyFont="1" applyFill="1" applyBorder="1" applyAlignment="1">
      <alignment horizontal="left"/>
    </xf>
    <xf numFmtId="14" fontId="12" fillId="4" borderId="1" xfId="4" applyNumberFormat="1" applyFont="1" applyFill="1" applyBorder="1" applyAlignment="1">
      <alignment horizontal="center"/>
    </xf>
    <xf numFmtId="10" fontId="12" fillId="4" borderId="1" xfId="4" applyNumberFormat="1" applyFont="1" applyFill="1" applyBorder="1" applyAlignment="1">
      <alignment horizontal="center"/>
    </xf>
    <xf numFmtId="0" fontId="12" fillId="4" borderId="1" xfId="4" applyFont="1" applyFill="1" applyBorder="1" applyAlignment="1">
      <alignment horizontal="center"/>
    </xf>
    <xf numFmtId="22" fontId="12" fillId="4" borderId="1" xfId="5" applyNumberFormat="1" applyFont="1" applyFill="1" applyBorder="1" applyAlignment="1">
      <alignment horizontal="left"/>
    </xf>
    <xf numFmtId="0" fontId="13" fillId="4" borderId="1" xfId="4" applyFont="1" applyFill="1" applyBorder="1" applyAlignment="1">
      <alignment horizontal="center"/>
    </xf>
    <xf numFmtId="171" fontId="12" fillId="4" borderId="1" xfId="2" applyNumberFormat="1" applyFont="1" applyFill="1" applyBorder="1"/>
    <xf numFmtId="166" fontId="12" fillId="4" borderId="1" xfId="5" applyNumberFormat="1" applyFont="1" applyFill="1" applyBorder="1" applyAlignment="1">
      <alignment horizontal="center"/>
    </xf>
    <xf numFmtId="169" fontId="12" fillId="4" borderId="1" xfId="0" applyNumberFormat="1" applyFont="1" applyFill="1" applyBorder="1" applyAlignment="1">
      <alignment horizontal="center"/>
    </xf>
    <xf numFmtId="167" fontId="12" fillId="4" borderId="1" xfId="0" applyNumberFormat="1" applyFont="1" applyFill="1" applyBorder="1" applyAlignment="1">
      <alignment horizontal="center"/>
    </xf>
    <xf numFmtId="170" fontId="12" fillId="4" borderId="1" xfId="0" applyNumberFormat="1" applyFont="1" applyFill="1" applyBorder="1" applyAlignment="1">
      <alignment horizontal="center" vertical="center"/>
    </xf>
    <xf numFmtId="10" fontId="12" fillId="4" borderId="1" xfId="3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6">
    <cellStyle name="Comma" xfId="5" builtinId="3"/>
    <cellStyle name="Comma 2 2" xfId="2"/>
    <cellStyle name="Hyperlink 2" xfId="1"/>
    <cellStyle name="Normal" xfId="0" builtinId="0"/>
    <cellStyle name="Normal 2 2 2" xfId="4"/>
    <cellStyle name="Percent 2 2" xfId="3"/>
  </cellStyles>
  <dxfs count="26">
    <dxf>
      <font>
        <color theme="8"/>
      </font>
    </dxf>
    <dxf>
      <font>
        <color rgb="FFF84960"/>
      </font>
    </dxf>
    <dxf>
      <font>
        <color theme="8"/>
      </font>
    </dxf>
    <dxf>
      <font>
        <color rgb="FFF84960"/>
      </font>
    </dxf>
    <dxf>
      <font>
        <color theme="8"/>
      </font>
    </dxf>
    <dxf>
      <font>
        <color rgb="FFF84960"/>
      </font>
    </dxf>
    <dxf>
      <font>
        <color theme="8"/>
      </font>
    </dxf>
    <dxf>
      <font>
        <color rgb="FFF84960"/>
      </font>
    </dxf>
    <dxf>
      <font>
        <color theme="8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theme="4"/>
      </font>
    </dxf>
    <dxf>
      <font>
        <color theme="5" tint="0.39994506668294322"/>
      </font>
    </dxf>
    <dxf>
      <font>
        <color theme="5"/>
      </font>
    </dxf>
    <dxf>
      <font>
        <color rgb="FFF8496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823912</xdr:colOff>
      <xdr:row>14</xdr:row>
      <xdr:rowOff>66674</xdr:rowOff>
    </xdr:from>
    <xdr:to>
      <xdr:col>47</xdr:col>
      <xdr:colOff>961072</xdr:colOff>
      <xdr:row>14</xdr:row>
      <xdr:rowOff>203834</xdr:rowOff>
    </xdr:to>
    <xdr:sp macro="[1]!Sortbyloss" textlink="">
      <xdr:nvSpPr>
        <xdr:cNvPr id="2" name="sortG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SpPr/>
      </xdr:nvSpPr>
      <xdr:spPr>
        <a:xfrm>
          <a:off x="6386512" y="2343149"/>
          <a:ext cx="137160" cy="137160"/>
        </a:xfrm>
        <a:prstGeom prst="triangle">
          <a:avLst/>
        </a:prstGeom>
        <a:solidFill>
          <a:srgbClr val="02C0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423862</xdr:colOff>
      <xdr:row>14</xdr:row>
      <xdr:rowOff>66674</xdr:rowOff>
    </xdr:from>
    <xdr:to>
      <xdr:col>48</xdr:col>
      <xdr:colOff>561022</xdr:colOff>
      <xdr:row>14</xdr:row>
      <xdr:rowOff>203834</xdr:rowOff>
    </xdr:to>
    <xdr:sp macro="[1]!PtoLPercent" textlink="">
      <xdr:nvSpPr>
        <xdr:cNvPr id="3" name="PerLP">
          <a:extLst>
            <a:ext uri="{FF2B5EF4-FFF2-40B4-BE49-F238E27FC236}">
              <a16:creationId xmlns="" xmlns:a16="http://schemas.microsoft.com/office/drawing/2014/main" id="{00000000-0008-0000-0500-00001D000000}"/>
            </a:ext>
          </a:extLst>
        </xdr:cNvPr>
        <xdr:cNvSpPr/>
      </xdr:nvSpPr>
      <xdr:spPr>
        <a:xfrm flipV="1">
          <a:off x="7110412" y="2343149"/>
          <a:ext cx="137160" cy="137160"/>
        </a:xfrm>
        <a:prstGeom prst="triangle">
          <a:avLst/>
        </a:prstGeom>
        <a:solidFill>
          <a:srgbClr val="F849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_Formats/trial_stock-trading-journal-v10.2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Dashboard"/>
      <sheetName val="Form"/>
      <sheetName val="Trade Log"/>
      <sheetName val="Bank Transfers"/>
      <sheetName val="Trade Review"/>
      <sheetName val="Monthly Report"/>
      <sheetName val="Calendar"/>
      <sheetName val="Portfolio"/>
      <sheetName val="Stock Position"/>
      <sheetName val="Dividends"/>
      <sheetName val="Settings"/>
      <sheetName val="calc"/>
      <sheetName val="trial_stock-trading-journal-v10"/>
    </sheetNames>
    <definedNames>
      <definedName name="PtoLPercent"/>
      <definedName name="Sortbyloss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P160"/>
  <sheetViews>
    <sheetView zoomScale="80" zoomScaleNormal="80" workbookViewId="0">
      <selection activeCell="P7" sqref="P7"/>
    </sheetView>
  </sheetViews>
  <sheetFormatPr defaultRowHeight="14.25"/>
  <cols>
    <col min="1" max="2" width="3.33203125" customWidth="1"/>
    <col min="3" max="11" width="14.1328125" customWidth="1"/>
    <col min="12" max="14" width="4.33203125" customWidth="1"/>
    <col min="15" max="15" width="21.06640625" customWidth="1"/>
    <col min="16" max="16" width="20.59765625" customWidth="1"/>
  </cols>
  <sheetData>
    <row r="2" spans="1:16" ht="22.15" customHeight="1">
      <c r="C2" s="4" t="s">
        <v>2</v>
      </c>
      <c r="D2" s="4" t="s">
        <v>3</v>
      </c>
      <c r="E2" s="4" t="s">
        <v>4</v>
      </c>
      <c r="F2" s="4" t="s">
        <v>5</v>
      </c>
      <c r="G2" s="4" t="s">
        <v>9</v>
      </c>
      <c r="H2" s="4" t="s">
        <v>10</v>
      </c>
      <c r="I2" s="4" t="s">
        <v>11</v>
      </c>
      <c r="J2" s="4"/>
      <c r="K2" s="4"/>
      <c r="O2" s="4" t="s">
        <v>6</v>
      </c>
      <c r="P2" s="4" t="s">
        <v>7</v>
      </c>
    </row>
    <row r="3" spans="1:16">
      <c r="A3" s="1"/>
      <c r="C3" s="5" t="s">
        <v>56</v>
      </c>
      <c r="D3" s="6">
        <v>392</v>
      </c>
      <c r="E3" s="6">
        <v>367</v>
      </c>
      <c r="F3" s="6">
        <v>183465.73333333334</v>
      </c>
      <c r="G3" s="6">
        <v>356.72</v>
      </c>
      <c r="H3" s="6">
        <v>407.37000000000006</v>
      </c>
      <c r="I3" s="6">
        <v>91732.866666666669</v>
      </c>
      <c r="J3" s="6"/>
      <c r="K3" s="6"/>
      <c r="O3" s="7">
        <v>45288.643750000003</v>
      </c>
      <c r="P3" s="8">
        <v>0</v>
      </c>
    </row>
    <row r="4" spans="1:16">
      <c r="C4" s="5" t="s">
        <v>53</v>
      </c>
      <c r="D4" s="6">
        <v>118.2</v>
      </c>
      <c r="E4" s="6">
        <v>111.3</v>
      </c>
      <c r="F4" s="6">
        <v>826612.53333333333</v>
      </c>
      <c r="G4" s="6">
        <v>107.56200000000001</v>
      </c>
      <c r="H4" s="6">
        <v>123.54300000000001</v>
      </c>
      <c r="I4" s="6">
        <v>413306.26666666666</v>
      </c>
      <c r="J4" s="6"/>
      <c r="K4" s="6"/>
      <c r="O4" s="7">
        <v>45288.644502314812</v>
      </c>
      <c r="P4" s="8">
        <v>-5.50000000000108</v>
      </c>
    </row>
    <row r="5" spans="1:16">
      <c r="C5" s="42" t="s">
        <v>52</v>
      </c>
      <c r="D5" s="6">
        <v>185.5</v>
      </c>
      <c r="E5" s="6">
        <v>178.65</v>
      </c>
      <c r="F5" s="6">
        <v>368897.65333333332</v>
      </c>
      <c r="G5" s="6">
        <v>168.80500000000001</v>
      </c>
      <c r="H5" s="6">
        <v>198.30150000000003</v>
      </c>
      <c r="I5" s="6">
        <v>184448.82666666666</v>
      </c>
      <c r="J5" s="6"/>
      <c r="K5" s="6"/>
      <c r="O5" s="7">
        <v>45288.645196759258</v>
      </c>
      <c r="P5" s="8">
        <v>4.8500000000014438</v>
      </c>
    </row>
    <row r="6" spans="1:16">
      <c r="C6" s="5" t="s">
        <v>51</v>
      </c>
      <c r="D6" s="6">
        <v>1809.95</v>
      </c>
      <c r="E6" s="6">
        <v>1580.3</v>
      </c>
      <c r="F6" s="6">
        <v>56971.426666666666</v>
      </c>
      <c r="G6" s="6">
        <v>1647.0545000000002</v>
      </c>
      <c r="H6" s="6">
        <v>1754.133</v>
      </c>
      <c r="I6" s="6">
        <v>28485.713333333333</v>
      </c>
      <c r="J6" s="6"/>
      <c r="K6" s="6"/>
      <c r="O6" s="7">
        <v>45288.645636574074</v>
      </c>
      <c r="P6" s="8">
        <v>-4.0499999999997698</v>
      </c>
    </row>
    <row r="7" spans="1:16">
      <c r="C7" s="5" t="s">
        <v>55</v>
      </c>
      <c r="D7" s="6">
        <v>255.7</v>
      </c>
      <c r="E7" s="6">
        <v>247.75</v>
      </c>
      <c r="F7" s="6">
        <v>43085.06</v>
      </c>
      <c r="G7" s="6">
        <v>232.68699999999998</v>
      </c>
      <c r="H7" s="6">
        <v>275.0025</v>
      </c>
      <c r="I7" s="6">
        <v>21542.53</v>
      </c>
      <c r="J7" s="6"/>
      <c r="K7" s="6"/>
      <c r="O7" s="7">
        <v>45288.645856481482</v>
      </c>
      <c r="P7" s="8">
        <v>4.0499999999997698</v>
      </c>
    </row>
    <row r="8" spans="1:16">
      <c r="C8" s="5" t="s">
        <v>54</v>
      </c>
      <c r="D8" s="6">
        <v>128.65</v>
      </c>
      <c r="E8" s="6">
        <v>124.4</v>
      </c>
      <c r="F8" s="6">
        <v>313338.23333333334</v>
      </c>
      <c r="G8" s="6">
        <v>117.07150000000001</v>
      </c>
      <c r="H8" s="6">
        <v>138.08400000000003</v>
      </c>
      <c r="I8" s="6">
        <v>156669.11666666667</v>
      </c>
      <c r="J8" s="6"/>
      <c r="K8" s="6"/>
      <c r="O8" s="7">
        <v>45288.646087962959</v>
      </c>
      <c r="P8" s="8">
        <v>4.0499999999997698</v>
      </c>
    </row>
    <row r="9" spans="1:16">
      <c r="C9" s="5"/>
      <c r="D9" s="6"/>
      <c r="E9" s="6"/>
      <c r="F9" s="6"/>
      <c r="G9" s="6"/>
      <c r="H9" s="6"/>
      <c r="I9" s="6"/>
      <c r="J9" s="6"/>
      <c r="K9" s="6"/>
      <c r="O9" s="7">
        <v>45288.646319444444</v>
      </c>
      <c r="P9" s="8">
        <v>4.0499999999997698</v>
      </c>
    </row>
    <row r="10" spans="1:16">
      <c r="C10" s="5"/>
      <c r="D10" s="6"/>
      <c r="E10" s="6"/>
      <c r="F10" s="6"/>
      <c r="G10" s="6"/>
      <c r="H10" s="6"/>
      <c r="I10" s="6"/>
      <c r="J10" s="6"/>
      <c r="K10" s="6"/>
      <c r="O10" s="7">
        <v>45288.646550925929</v>
      </c>
      <c r="P10" s="8">
        <v>4.0499999999997698</v>
      </c>
    </row>
    <row r="11" spans="1:16">
      <c r="C11" s="5"/>
      <c r="D11" s="6"/>
      <c r="E11" s="6"/>
      <c r="F11" s="6"/>
      <c r="G11" s="6"/>
      <c r="H11" s="6"/>
      <c r="I11" s="6"/>
      <c r="J11" s="6"/>
      <c r="K11" s="6"/>
      <c r="O11" s="7">
        <v>45288.646782407406</v>
      </c>
      <c r="P11" s="8">
        <v>4.0499999999997698</v>
      </c>
    </row>
    <row r="12" spans="1:16">
      <c r="C12" s="5"/>
      <c r="D12" s="6"/>
      <c r="E12" s="6"/>
      <c r="F12" s="6"/>
      <c r="G12" s="6"/>
      <c r="H12" s="6"/>
      <c r="I12" s="6"/>
      <c r="J12" s="6"/>
      <c r="K12" s="6"/>
      <c r="L12" s="2"/>
      <c r="O12" s="7">
        <v>45288.647013888891</v>
      </c>
      <c r="P12" s="8">
        <v>4.0499999999997698</v>
      </c>
    </row>
    <row r="13" spans="1:16">
      <c r="C13" s="5"/>
      <c r="D13" s="6"/>
      <c r="E13" s="6"/>
      <c r="F13" s="6"/>
      <c r="G13" s="6"/>
      <c r="H13" s="6"/>
      <c r="I13" s="6"/>
      <c r="J13" s="6"/>
      <c r="K13" s="6"/>
      <c r="L13" s="2"/>
      <c r="O13" s="7">
        <v>45288.647245370368</v>
      </c>
      <c r="P13" s="8">
        <v>-8.2000000000004576</v>
      </c>
    </row>
    <row r="14" spans="1:16">
      <c r="C14" s="5"/>
      <c r="D14" s="6"/>
      <c r="E14" s="6"/>
      <c r="F14" s="6"/>
      <c r="G14" s="6"/>
      <c r="H14" s="6"/>
      <c r="I14" s="6"/>
      <c r="J14" s="6"/>
      <c r="K14" s="6"/>
      <c r="L14" s="2"/>
      <c r="O14" s="7">
        <v>45288.647465277776</v>
      </c>
      <c r="P14" s="8">
        <v>4.0499999999997698</v>
      </c>
    </row>
    <row r="15" spans="1:16">
      <c r="C15" s="5"/>
      <c r="D15" s="6"/>
      <c r="E15" s="6"/>
      <c r="F15" s="6"/>
      <c r="G15" s="6"/>
      <c r="H15" s="6"/>
      <c r="I15" s="6"/>
      <c r="J15" s="6"/>
      <c r="K15" s="6"/>
      <c r="L15" s="2"/>
      <c r="O15" s="7">
        <v>45288.64770833333</v>
      </c>
      <c r="P15" s="8">
        <v>4.0499999999997698</v>
      </c>
    </row>
    <row r="16" spans="1:16">
      <c r="C16" s="5"/>
      <c r="D16" s="6"/>
      <c r="E16" s="6"/>
      <c r="F16" s="6"/>
      <c r="G16" s="6"/>
      <c r="H16" s="6"/>
      <c r="I16" s="6"/>
      <c r="J16" s="6"/>
      <c r="K16" s="6"/>
      <c r="L16" s="2"/>
      <c r="O16" s="7">
        <v>45288.647916666669</v>
      </c>
      <c r="P16" s="8">
        <v>4.0499999999997698</v>
      </c>
    </row>
    <row r="17" spans="3:16">
      <c r="C17" s="5"/>
      <c r="D17" s="6"/>
      <c r="E17" s="6"/>
      <c r="F17" s="6"/>
      <c r="G17" s="6"/>
      <c r="H17" s="6"/>
      <c r="I17" s="6"/>
      <c r="J17" s="6"/>
      <c r="K17" s="6"/>
      <c r="L17" s="2"/>
      <c r="O17" s="7">
        <v>45288.648148148146</v>
      </c>
      <c r="P17" s="8">
        <v>4.0499999999997698</v>
      </c>
    </row>
    <row r="18" spans="3:16">
      <c r="C18" s="5"/>
      <c r="D18" s="6"/>
      <c r="E18" s="6"/>
      <c r="F18" s="6"/>
      <c r="G18" s="6"/>
      <c r="H18" s="6"/>
      <c r="I18" s="6"/>
      <c r="J18" s="6"/>
      <c r="K18" s="6"/>
      <c r="L18" s="2"/>
      <c r="O18" s="7">
        <v>45288.6483912037</v>
      </c>
      <c r="P18" s="8">
        <v>4.0499999999997698</v>
      </c>
    </row>
    <row r="19" spans="3:16">
      <c r="C19" s="5"/>
      <c r="D19" s="6"/>
      <c r="E19" s="6"/>
      <c r="F19" s="6"/>
      <c r="G19" s="6"/>
      <c r="H19" s="6"/>
      <c r="I19" s="6"/>
      <c r="J19" s="6"/>
      <c r="K19" s="6"/>
      <c r="L19" s="2"/>
      <c r="O19" s="7">
        <v>45288.648622685185</v>
      </c>
      <c r="P19" s="8">
        <v>4.0499999999997698</v>
      </c>
    </row>
    <row r="20" spans="3:16">
      <c r="C20" s="5"/>
      <c r="D20" s="6"/>
      <c r="E20" s="6"/>
      <c r="F20" s="6"/>
      <c r="G20" s="6"/>
      <c r="H20" s="6"/>
      <c r="I20" s="6"/>
      <c r="J20" s="6"/>
      <c r="K20" s="6"/>
      <c r="L20" s="2"/>
      <c r="O20" s="7">
        <v>45288.648854166669</v>
      </c>
      <c r="P20" s="8">
        <v>4.0499999999997698</v>
      </c>
    </row>
    <row r="21" spans="3:16">
      <c r="C21" s="5"/>
      <c r="D21" s="6"/>
      <c r="E21" s="6"/>
      <c r="F21" s="6"/>
      <c r="G21" s="6"/>
      <c r="H21" s="6"/>
      <c r="I21" s="6"/>
      <c r="J21" s="6"/>
      <c r="K21" s="6"/>
      <c r="L21" s="2"/>
      <c r="O21" s="7">
        <v>45288.649085648147</v>
      </c>
      <c r="P21" s="8">
        <v>4.0499999999997698</v>
      </c>
    </row>
    <row r="22" spans="3:16">
      <c r="C22" s="5"/>
      <c r="D22" s="6"/>
      <c r="E22" s="6"/>
      <c r="F22" s="6"/>
      <c r="G22" s="6"/>
      <c r="H22" s="6"/>
      <c r="I22" s="6"/>
      <c r="J22" s="6"/>
      <c r="K22" s="6"/>
      <c r="L22" s="2"/>
      <c r="O22" s="7">
        <v>45288.649317129632</v>
      </c>
      <c r="P22" s="8">
        <v>4.0499999999997698</v>
      </c>
    </row>
    <row r="23" spans="3:16">
      <c r="C23" s="5"/>
      <c r="D23" s="6"/>
      <c r="E23" s="6"/>
      <c r="F23" s="6"/>
      <c r="G23" s="6"/>
      <c r="H23" s="6"/>
      <c r="I23" s="6"/>
      <c r="J23" s="6"/>
      <c r="K23" s="6"/>
      <c r="L23" s="2"/>
      <c r="O23" s="7">
        <v>45288.649548611109</v>
      </c>
      <c r="P23" s="8">
        <v>4.0499999999997698</v>
      </c>
    </row>
    <row r="24" spans="3:16">
      <c r="C24" s="5"/>
      <c r="D24" s="6"/>
      <c r="E24" s="6"/>
      <c r="F24" s="6"/>
      <c r="G24" s="6"/>
      <c r="H24" s="6"/>
      <c r="I24" s="6"/>
      <c r="J24" s="6"/>
      <c r="K24" s="6"/>
      <c r="L24" s="2"/>
      <c r="O24" s="7">
        <v>45288.649780092594</v>
      </c>
      <c r="P24" s="8">
        <v>4.0499999999997698</v>
      </c>
    </row>
    <row r="25" spans="3:16">
      <c r="C25" s="5"/>
      <c r="D25" s="6"/>
      <c r="E25" s="6"/>
      <c r="F25" s="6"/>
      <c r="G25" s="6"/>
      <c r="H25" s="6"/>
      <c r="I25" s="6"/>
      <c r="J25" s="6"/>
      <c r="K25" s="6"/>
      <c r="L25" s="2"/>
      <c r="O25" s="7">
        <v>45288.650011574071</v>
      </c>
      <c r="P25" s="8">
        <v>4.0499999999997698</v>
      </c>
    </row>
    <row r="26" spans="3:16">
      <c r="C26" s="5"/>
      <c r="D26" s="6"/>
      <c r="E26" s="6"/>
      <c r="F26" s="6"/>
      <c r="G26" s="6"/>
      <c r="H26" s="6"/>
      <c r="I26" s="6"/>
      <c r="J26" s="6"/>
      <c r="K26" s="6"/>
      <c r="L26" s="2"/>
      <c r="O26" s="7">
        <v>45288.650243055556</v>
      </c>
      <c r="P26" s="8">
        <v>4.0499999999997698</v>
      </c>
    </row>
    <row r="27" spans="3:16">
      <c r="C27" s="5"/>
      <c r="D27" s="6"/>
      <c r="E27" s="6"/>
      <c r="F27" s="6"/>
      <c r="G27" s="6"/>
      <c r="H27" s="6"/>
      <c r="I27" s="6"/>
      <c r="J27" s="6"/>
      <c r="K27" s="6"/>
      <c r="L27" s="2"/>
      <c r="O27" s="7">
        <v>45288.65047453704</v>
      </c>
      <c r="P27" s="8">
        <v>4.0499999999997698</v>
      </c>
    </row>
    <row r="28" spans="3:16">
      <c r="C28" s="5"/>
      <c r="D28" s="6"/>
      <c r="E28" s="6"/>
      <c r="F28" s="6"/>
      <c r="G28" s="6"/>
      <c r="H28" s="6"/>
      <c r="I28" s="6"/>
      <c r="J28" s="6"/>
      <c r="K28" s="6"/>
      <c r="L28" s="2"/>
      <c r="O28" s="7">
        <v>45288.650706018518</v>
      </c>
      <c r="P28" s="8">
        <v>4.0499999999997698</v>
      </c>
    </row>
    <row r="29" spans="3:16">
      <c r="C29" s="5"/>
      <c r="D29" s="6"/>
      <c r="E29" s="6"/>
      <c r="F29" s="6"/>
      <c r="G29" s="6"/>
      <c r="H29" s="6"/>
      <c r="I29" s="6"/>
      <c r="J29" s="6"/>
      <c r="K29" s="6"/>
      <c r="L29" s="2"/>
      <c r="O29" s="7">
        <v>45288.650937500002</v>
      </c>
      <c r="P29" s="8">
        <v>4.0499999999997698</v>
      </c>
    </row>
    <row r="30" spans="3:16">
      <c r="C30" s="5"/>
      <c r="D30" s="6"/>
      <c r="E30" s="6"/>
      <c r="F30" s="6"/>
      <c r="G30" s="6"/>
      <c r="H30" s="6"/>
      <c r="I30" s="6"/>
      <c r="J30" s="6"/>
      <c r="K30" s="6"/>
      <c r="L30" s="2"/>
      <c r="O30" s="7">
        <v>45288.65116898148</v>
      </c>
      <c r="P30" s="8">
        <v>4.0499999999997698</v>
      </c>
    </row>
    <row r="31" spans="3:16">
      <c r="C31" s="5"/>
      <c r="D31" s="6"/>
      <c r="E31" s="6"/>
      <c r="F31" s="6"/>
      <c r="G31" s="6"/>
      <c r="H31" s="6"/>
      <c r="I31" s="6"/>
      <c r="J31" s="6"/>
      <c r="K31" s="6"/>
      <c r="L31" s="2"/>
      <c r="O31" s="7"/>
      <c r="P31" s="8"/>
    </row>
    <row r="32" spans="3:16">
      <c r="C32" s="5"/>
      <c r="D32" s="6"/>
      <c r="E32" s="6"/>
      <c r="F32" s="6"/>
      <c r="G32" s="6"/>
      <c r="H32" s="6"/>
      <c r="I32" s="6"/>
      <c r="J32" s="6"/>
      <c r="K32" s="6"/>
      <c r="L32" s="2"/>
      <c r="O32" s="7"/>
      <c r="P32" s="8"/>
    </row>
    <row r="33" spans="3:16">
      <c r="C33" s="5"/>
      <c r="D33" s="6"/>
      <c r="E33" s="6"/>
      <c r="F33" s="6"/>
      <c r="G33" s="6"/>
      <c r="H33" s="6"/>
      <c r="I33" s="6"/>
      <c r="J33" s="6"/>
      <c r="K33" s="6"/>
      <c r="L33" s="2"/>
      <c r="O33" s="7"/>
      <c r="P33" s="8"/>
    </row>
    <row r="34" spans="3:16">
      <c r="C34" s="5"/>
      <c r="D34" s="6"/>
      <c r="E34" s="6"/>
      <c r="F34" s="6"/>
      <c r="G34" s="6"/>
      <c r="H34" s="6"/>
      <c r="I34" s="6"/>
      <c r="J34" s="6"/>
      <c r="K34" s="6"/>
      <c r="L34" s="2"/>
      <c r="O34" s="7"/>
      <c r="P34" s="8"/>
    </row>
    <row r="35" spans="3:16">
      <c r="C35" s="5"/>
      <c r="D35" s="6"/>
      <c r="E35" s="6"/>
      <c r="F35" s="6"/>
      <c r="G35" s="6"/>
      <c r="H35" s="6"/>
      <c r="I35" s="6"/>
      <c r="J35" s="6"/>
      <c r="K35" s="6"/>
      <c r="L35" s="2"/>
      <c r="O35" s="7"/>
      <c r="P35" s="8"/>
    </row>
    <row r="36" spans="3:16">
      <c r="C36" s="5"/>
      <c r="D36" s="6"/>
      <c r="E36" s="6"/>
      <c r="F36" s="6"/>
      <c r="G36" s="6"/>
      <c r="H36" s="6"/>
      <c r="I36" s="6"/>
      <c r="J36" s="6"/>
      <c r="K36" s="6"/>
      <c r="L36" s="2"/>
      <c r="O36" s="7"/>
      <c r="P36" s="8"/>
    </row>
    <row r="37" spans="3:16">
      <c r="C37" s="5"/>
      <c r="D37" s="6"/>
      <c r="E37" s="6"/>
      <c r="F37" s="6"/>
      <c r="G37" s="6"/>
      <c r="H37" s="6"/>
      <c r="I37" s="6"/>
      <c r="J37" s="6"/>
      <c r="K37" s="6"/>
      <c r="L37" s="2"/>
      <c r="O37" s="7"/>
      <c r="P37" s="8"/>
    </row>
    <row r="38" spans="3:16">
      <c r="C38" s="5"/>
      <c r="D38" s="6"/>
      <c r="E38" s="6"/>
      <c r="F38" s="6"/>
      <c r="G38" s="6"/>
      <c r="H38" s="6"/>
      <c r="I38" s="6"/>
      <c r="J38" s="6"/>
      <c r="K38" s="6"/>
      <c r="L38" s="2"/>
      <c r="O38" s="7"/>
      <c r="P38" s="8"/>
    </row>
    <row r="39" spans="3:16">
      <c r="C39" s="5"/>
      <c r="D39" s="6"/>
      <c r="E39" s="6"/>
      <c r="F39" s="6"/>
      <c r="G39" s="6"/>
      <c r="H39" s="6"/>
      <c r="I39" s="6"/>
      <c r="J39" s="6"/>
      <c r="K39" s="6"/>
      <c r="L39" s="2"/>
      <c r="O39" s="7"/>
      <c r="P39" s="8"/>
    </row>
    <row r="40" spans="3:16">
      <c r="C40" s="5"/>
      <c r="D40" s="6"/>
      <c r="E40" s="6"/>
      <c r="F40" s="6"/>
      <c r="G40" s="6"/>
      <c r="H40" s="6"/>
      <c r="I40" s="6"/>
      <c r="J40" s="6"/>
      <c r="K40" s="6"/>
      <c r="L40" s="2"/>
      <c r="O40" s="7"/>
      <c r="P40" s="8"/>
    </row>
    <row r="41" spans="3:16">
      <c r="C41" s="5"/>
      <c r="D41" s="6"/>
      <c r="E41" s="6"/>
      <c r="F41" s="6"/>
      <c r="G41" s="6"/>
      <c r="H41" s="6"/>
      <c r="I41" s="6"/>
      <c r="J41" s="6"/>
      <c r="K41" s="6"/>
      <c r="L41" s="2"/>
      <c r="O41" s="7"/>
      <c r="P41" s="8"/>
    </row>
    <row r="42" spans="3:16">
      <c r="C42" s="5"/>
      <c r="D42" s="6"/>
      <c r="E42" s="6"/>
      <c r="F42" s="6"/>
      <c r="G42" s="6"/>
      <c r="H42" s="6"/>
      <c r="I42" s="6"/>
      <c r="J42" s="6"/>
      <c r="K42" s="6"/>
      <c r="L42" s="2"/>
      <c r="O42" s="7"/>
      <c r="P42" s="8"/>
    </row>
    <row r="43" spans="3:16">
      <c r="C43" s="5"/>
      <c r="D43" s="6"/>
      <c r="E43" s="6"/>
      <c r="F43" s="6"/>
      <c r="G43" s="6"/>
      <c r="H43" s="6"/>
      <c r="I43" s="6"/>
      <c r="J43" s="6"/>
      <c r="K43" s="6"/>
      <c r="L43" s="2"/>
      <c r="O43" s="7"/>
      <c r="P43" s="8"/>
    </row>
    <row r="44" spans="3:16">
      <c r="C44" s="5"/>
      <c r="D44" s="6"/>
      <c r="E44" s="6"/>
      <c r="F44" s="6"/>
      <c r="G44" s="6"/>
      <c r="H44" s="6"/>
      <c r="I44" s="6"/>
      <c r="J44" s="6"/>
      <c r="K44" s="6"/>
      <c r="L44" s="2"/>
      <c r="O44" s="7"/>
      <c r="P44" s="8"/>
    </row>
    <row r="45" spans="3:16">
      <c r="C45" s="5"/>
      <c r="D45" s="6"/>
      <c r="E45" s="6"/>
      <c r="F45" s="6"/>
      <c r="G45" s="6"/>
      <c r="H45" s="6"/>
      <c r="I45" s="6"/>
      <c r="J45" s="6"/>
      <c r="K45" s="6"/>
      <c r="L45" s="2"/>
      <c r="O45" s="7"/>
      <c r="P45" s="8"/>
    </row>
    <row r="46" spans="3:16">
      <c r="C46" s="5"/>
      <c r="D46" s="6"/>
      <c r="E46" s="6"/>
      <c r="F46" s="6"/>
      <c r="G46" s="6"/>
      <c r="H46" s="6"/>
      <c r="I46" s="6"/>
      <c r="J46" s="6"/>
      <c r="K46" s="6"/>
      <c r="L46" s="2"/>
      <c r="O46" s="7"/>
      <c r="P46" s="8"/>
    </row>
    <row r="47" spans="3:16">
      <c r="C47" s="5"/>
      <c r="D47" s="6"/>
      <c r="E47" s="6"/>
      <c r="F47" s="6"/>
      <c r="G47" s="6"/>
      <c r="H47" s="6"/>
      <c r="I47" s="6"/>
      <c r="J47" s="6"/>
      <c r="K47" s="6"/>
      <c r="L47" s="2"/>
      <c r="O47" s="7"/>
      <c r="P47" s="8"/>
    </row>
    <row r="48" spans="3:16">
      <c r="O48" s="1"/>
    </row>
    <row r="49" spans="15:15">
      <c r="O49" s="1"/>
    </row>
    <row r="50" spans="15:15">
      <c r="O50" s="1"/>
    </row>
    <row r="51" spans="15:15">
      <c r="O51" s="1"/>
    </row>
    <row r="52" spans="15:15">
      <c r="O52" s="1"/>
    </row>
    <row r="53" spans="15:15">
      <c r="O53" s="1"/>
    </row>
    <row r="54" spans="15:15">
      <c r="O54" s="1"/>
    </row>
    <row r="55" spans="15:15">
      <c r="O55" s="1"/>
    </row>
    <row r="56" spans="15:15">
      <c r="O56" s="1"/>
    </row>
    <row r="57" spans="15:15">
      <c r="O57" s="1"/>
    </row>
    <row r="58" spans="15:15">
      <c r="O58" s="1"/>
    </row>
    <row r="59" spans="15:15">
      <c r="O59" s="1"/>
    </row>
    <row r="60" spans="15:15">
      <c r="O60" s="1"/>
    </row>
    <row r="61" spans="15:15">
      <c r="O61" s="1"/>
    </row>
    <row r="62" spans="15:15">
      <c r="O62" s="1"/>
    </row>
    <row r="63" spans="15:15">
      <c r="O63" s="1"/>
    </row>
    <row r="64" spans="15:15">
      <c r="O64" s="1"/>
    </row>
    <row r="65" spans="15:15">
      <c r="O65" s="1"/>
    </row>
    <row r="66" spans="15:15">
      <c r="O66" s="1"/>
    </row>
    <row r="67" spans="15:15">
      <c r="O67" s="1"/>
    </row>
    <row r="68" spans="15:15">
      <c r="O68" s="1"/>
    </row>
    <row r="69" spans="15:15">
      <c r="O69" s="1"/>
    </row>
    <row r="70" spans="15:15">
      <c r="O70" s="1"/>
    </row>
    <row r="71" spans="15:15">
      <c r="O71" s="1"/>
    </row>
    <row r="72" spans="15:15">
      <c r="O72" s="1"/>
    </row>
    <row r="73" spans="15:15">
      <c r="O73" s="1"/>
    </row>
    <row r="74" spans="15:15">
      <c r="O74" s="1"/>
    </row>
    <row r="75" spans="15:15">
      <c r="O75" s="1"/>
    </row>
    <row r="76" spans="15:15">
      <c r="O76" s="1"/>
    </row>
    <row r="77" spans="15:15">
      <c r="O77" s="1"/>
    </row>
    <row r="78" spans="15:15">
      <c r="O78" s="1"/>
    </row>
    <row r="79" spans="15:15">
      <c r="O79" s="1"/>
    </row>
    <row r="80" spans="15:15">
      <c r="O80" s="1"/>
    </row>
    <row r="81" spans="15:15">
      <c r="O81" s="1"/>
    </row>
    <row r="82" spans="15:15">
      <c r="O82" s="1"/>
    </row>
    <row r="83" spans="15:15">
      <c r="O83" s="1"/>
    </row>
    <row r="84" spans="15:15">
      <c r="O84" s="1"/>
    </row>
    <row r="85" spans="15:15">
      <c r="O85" s="1"/>
    </row>
    <row r="86" spans="15:15">
      <c r="O86" s="1"/>
    </row>
    <row r="87" spans="15:15">
      <c r="O87" s="1"/>
    </row>
    <row r="88" spans="15:15">
      <c r="O88" s="1"/>
    </row>
    <row r="89" spans="15:15">
      <c r="O89" s="1"/>
    </row>
    <row r="90" spans="15:15">
      <c r="O90" s="1"/>
    </row>
    <row r="91" spans="15:15">
      <c r="O91" s="1"/>
    </row>
    <row r="92" spans="15:15">
      <c r="O92" s="1"/>
    </row>
    <row r="93" spans="15:15">
      <c r="O93" s="1"/>
    </row>
    <row r="94" spans="15:15">
      <c r="O94" s="1"/>
    </row>
    <row r="95" spans="15:15">
      <c r="O95" s="1"/>
    </row>
    <row r="96" spans="15:15">
      <c r="O96" s="1"/>
    </row>
    <row r="97" spans="15:15">
      <c r="O97" s="1"/>
    </row>
    <row r="98" spans="15:15">
      <c r="O98" s="1"/>
    </row>
    <row r="99" spans="15:15">
      <c r="O99" s="1"/>
    </row>
    <row r="100" spans="15:15">
      <c r="O100" s="1"/>
    </row>
    <row r="101" spans="15:15">
      <c r="O101" s="1"/>
    </row>
    <row r="102" spans="15:15">
      <c r="O102" s="1"/>
    </row>
    <row r="103" spans="15:15">
      <c r="O103" s="1"/>
    </row>
    <row r="104" spans="15:15">
      <c r="O104" s="1"/>
    </row>
    <row r="105" spans="15:15">
      <c r="O105" s="1"/>
    </row>
    <row r="106" spans="15:15">
      <c r="O106" s="1"/>
    </row>
    <row r="107" spans="15:15">
      <c r="O107" s="1"/>
    </row>
    <row r="108" spans="15:15">
      <c r="O108" s="1"/>
    </row>
    <row r="109" spans="15:15">
      <c r="O109" s="1"/>
    </row>
    <row r="110" spans="15:15">
      <c r="O110" s="1"/>
    </row>
    <row r="111" spans="15:15">
      <c r="O111" s="1"/>
    </row>
    <row r="112" spans="15:15">
      <c r="O112" s="1"/>
    </row>
    <row r="113" spans="15:15">
      <c r="O113" s="1"/>
    </row>
    <row r="114" spans="15:15">
      <c r="O114" s="1"/>
    </row>
    <row r="115" spans="15:15">
      <c r="O115" s="1"/>
    </row>
    <row r="116" spans="15:15">
      <c r="O116" s="1"/>
    </row>
    <row r="117" spans="15:15">
      <c r="O117" s="1"/>
    </row>
    <row r="118" spans="15:15">
      <c r="O118" s="1"/>
    </row>
    <row r="119" spans="15:15">
      <c r="O119" s="1"/>
    </row>
    <row r="120" spans="15:15">
      <c r="O120" s="1"/>
    </row>
    <row r="121" spans="15:15">
      <c r="O121" s="1"/>
    </row>
    <row r="122" spans="15:15">
      <c r="O122" s="1"/>
    </row>
    <row r="123" spans="15:15">
      <c r="O123" s="1"/>
    </row>
    <row r="124" spans="15:15">
      <c r="O124" s="1"/>
    </row>
    <row r="125" spans="15:15">
      <c r="O125" s="1"/>
    </row>
    <row r="126" spans="15:15">
      <c r="O126" s="1"/>
    </row>
    <row r="127" spans="15:15">
      <c r="O127" s="1"/>
    </row>
    <row r="128" spans="15:15">
      <c r="O128" s="1"/>
    </row>
    <row r="129" spans="15:15">
      <c r="O129" s="1"/>
    </row>
    <row r="130" spans="15:15">
      <c r="O130" s="1"/>
    </row>
    <row r="131" spans="15:15">
      <c r="O131" s="1"/>
    </row>
    <row r="132" spans="15:15">
      <c r="O132" s="1"/>
    </row>
    <row r="133" spans="15:15">
      <c r="O133" s="1"/>
    </row>
    <row r="134" spans="15:15">
      <c r="O134" s="1"/>
    </row>
    <row r="135" spans="15:15">
      <c r="O135" s="1"/>
    </row>
    <row r="136" spans="15:15">
      <c r="O136" s="1"/>
    </row>
    <row r="137" spans="15:15">
      <c r="O137" s="1"/>
    </row>
    <row r="138" spans="15:15">
      <c r="O138" s="1"/>
    </row>
    <row r="139" spans="15:15">
      <c r="O139" s="1"/>
    </row>
    <row r="140" spans="15:15">
      <c r="O140" s="1"/>
    </row>
    <row r="141" spans="15:15">
      <c r="O141" s="1"/>
    </row>
    <row r="142" spans="15:15">
      <c r="O142" s="1"/>
    </row>
    <row r="143" spans="15:15">
      <c r="O143" s="1"/>
    </row>
    <row r="144" spans="15:15">
      <c r="O144" s="1"/>
    </row>
    <row r="145" spans="15:15">
      <c r="O145" s="1"/>
    </row>
    <row r="146" spans="15:15">
      <c r="O146" s="1"/>
    </row>
    <row r="147" spans="15:15">
      <c r="O147" s="1"/>
    </row>
    <row r="148" spans="15:15">
      <c r="O148" s="1"/>
    </row>
    <row r="149" spans="15:15">
      <c r="O149" s="1"/>
    </row>
    <row r="150" spans="15:15">
      <c r="O150" s="1"/>
    </row>
    <row r="151" spans="15:15">
      <c r="O151" s="1"/>
    </row>
    <row r="152" spans="15:15">
      <c r="O152" s="1"/>
    </row>
    <row r="153" spans="15:15">
      <c r="O153" s="1"/>
    </row>
    <row r="154" spans="15:15">
      <c r="O154" s="1"/>
    </row>
    <row r="155" spans="15:15">
      <c r="O155" s="1"/>
    </row>
    <row r="156" spans="15:15">
      <c r="O156" s="1"/>
    </row>
    <row r="157" spans="15:15">
      <c r="O157" s="1"/>
    </row>
    <row r="158" spans="15:15">
      <c r="O158" s="1"/>
    </row>
    <row r="159" spans="15:15">
      <c r="O159" s="1"/>
    </row>
    <row r="160" spans="15:15">
      <c r="O16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BG63"/>
  <sheetViews>
    <sheetView topLeftCell="A11" zoomScale="90" zoomScaleNormal="90" workbookViewId="0">
      <pane xSplit="3" ySplit="6" topLeftCell="D17" activePane="bottomRight" state="frozen"/>
      <selection activeCell="A11" sqref="A11"/>
      <selection pane="topRight" activeCell="D11" sqref="D11"/>
      <selection pane="bottomLeft" activeCell="A17" sqref="A17"/>
      <selection pane="bottomRight" activeCell="F29" sqref="F29"/>
    </sheetView>
  </sheetViews>
  <sheetFormatPr defaultRowHeight="14.25"/>
  <cols>
    <col min="1" max="1" width="1.3984375" style="3" customWidth="1"/>
    <col min="2" max="2" width="4.265625" style="3" customWidth="1"/>
    <col min="3" max="3" width="13.86328125" style="3" customWidth="1"/>
    <col min="4" max="5" width="7.33203125" style="3" customWidth="1"/>
    <col min="6" max="6" width="7.59765625" style="3" bestFit="1" customWidth="1"/>
    <col min="7" max="8" width="7.33203125" style="3" customWidth="1"/>
    <col min="9" max="9" width="8.1328125" style="3" bestFit="1" customWidth="1"/>
    <col min="10" max="10" width="8" style="3" customWidth="1"/>
    <col min="11" max="11" width="8.796875" style="3" customWidth="1"/>
    <col min="12" max="12" width="7.86328125" style="3" customWidth="1"/>
    <col min="13" max="13" width="13" style="3" customWidth="1"/>
    <col min="14" max="16" width="2.6640625" style="3" customWidth="1"/>
    <col min="17" max="20" width="8.73046875" style="3" customWidth="1"/>
    <col min="21" max="23" width="3" style="3" customWidth="1"/>
    <col min="24" max="24" width="8.73046875" style="3" customWidth="1"/>
    <col min="25" max="33" width="2.1328125" style="3" hidden="1" customWidth="1"/>
    <col min="34" max="34" width="13.6640625" style="3" customWidth="1"/>
    <col min="35" max="35" width="4.19921875" style="3" bestFit="1" customWidth="1"/>
    <col min="36" max="36" width="4.33203125" style="3" bestFit="1" customWidth="1"/>
    <col min="37" max="37" width="5.3984375" style="3" bestFit="1" customWidth="1"/>
    <col min="38" max="38" width="9.6640625" style="3" bestFit="1" customWidth="1"/>
    <col min="39" max="39" width="5.796875" style="3" customWidth="1"/>
    <col min="40" max="40" width="7.3984375" style="3" customWidth="1"/>
    <col min="41" max="41" width="7.46484375" style="3" bestFit="1" customWidth="1"/>
    <col min="42" max="42" width="4" style="3" customWidth="1"/>
    <col min="43" max="43" width="13.6640625" style="3" customWidth="1"/>
    <col min="44" max="44" width="7.19921875" style="3" customWidth="1"/>
    <col min="45" max="45" width="9.1328125" style="3" bestFit="1" customWidth="1"/>
    <col min="46" max="46" width="7.19921875" style="3" customWidth="1"/>
    <col min="47" max="47" width="7.9296875" style="3" bestFit="1" customWidth="1"/>
    <col min="48" max="49" width="9.33203125" style="3" customWidth="1"/>
    <col min="50" max="50" width="4.6640625" customWidth="1"/>
    <col min="51" max="51" width="6.59765625" style="3" bestFit="1" customWidth="1"/>
    <col min="52" max="59" width="4.6640625" style="3" customWidth="1"/>
    <col min="60" max="16384" width="9.06640625" style="3"/>
  </cols>
  <sheetData>
    <row r="1" spans="2:59" ht="9.4" hidden="1" customHeight="1">
      <c r="AV1" s="24" t="str">
        <f>IF(AK1&lt;&gt;"",IF(AK1="BUY",(AU1-AL1)*AM1,(AL1-AU1)*AM1),"")</f>
        <v/>
      </c>
      <c r="AW1" s="19" t="str">
        <f>IF(AV1&lt;&gt;"",AV1/(AL1*AM1),"")</f>
        <v/>
      </c>
    </row>
    <row r="2" spans="2:59" ht="9.4" hidden="1" customHeight="1"/>
    <row r="3" spans="2:59" ht="9.4" hidden="1" customHeight="1"/>
    <row r="4" spans="2:59" ht="9.4" hidden="1" customHeight="1"/>
    <row r="5" spans="2:59" ht="9.4" hidden="1" customHeight="1"/>
    <row r="6" spans="2:59" ht="9.4" hidden="1" customHeight="1"/>
    <row r="7" spans="2:59" ht="9.4" hidden="1" customHeight="1"/>
    <row r="8" spans="2:59" ht="9.4" hidden="1" customHeight="1"/>
    <row r="9" spans="2:59" ht="9.4" hidden="1" customHeight="1"/>
    <row r="10" spans="2:59" ht="9.4" hidden="1" customHeight="1"/>
    <row r="11" spans="2:59" ht="9.4" customHeight="1">
      <c r="AU11" t="s">
        <v>47</v>
      </c>
    </row>
    <row r="12" spans="2:59" ht="9.4" customHeight="1"/>
    <row r="13" spans="2:59" ht="9.4" customHeight="1"/>
    <row r="14" spans="2:59" ht="18" customHeight="1">
      <c r="C14" s="57" t="s">
        <v>33</v>
      </c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 t="s">
        <v>27</v>
      </c>
      <c r="R14" s="58"/>
      <c r="S14" s="58"/>
      <c r="T14" s="58"/>
      <c r="U14" s="58"/>
      <c r="V14" s="58"/>
      <c r="W14" s="58"/>
      <c r="X14" s="58"/>
      <c r="Y14" s="59" t="s">
        <v>34</v>
      </c>
      <c r="Z14" s="59"/>
      <c r="AA14" s="59"/>
      <c r="AB14" s="59"/>
      <c r="AC14" s="59"/>
      <c r="AD14" s="59"/>
      <c r="AE14" s="59"/>
      <c r="AF14" s="59"/>
      <c r="AG14" s="59"/>
      <c r="AH14" s="57" t="s">
        <v>35</v>
      </c>
      <c r="AI14" s="57"/>
      <c r="AJ14" s="57"/>
      <c r="AK14" s="57"/>
      <c r="AL14" s="57"/>
      <c r="AM14" s="57"/>
      <c r="AN14" s="57"/>
      <c r="AO14" s="57"/>
      <c r="AQ14" s="56" t="s">
        <v>49</v>
      </c>
      <c r="AR14" s="56"/>
      <c r="AS14" s="56"/>
      <c r="AT14" s="56"/>
      <c r="AU14" s="56"/>
      <c r="AV14" s="56"/>
      <c r="AW14" s="56"/>
    </row>
    <row r="15" spans="2:59" s="9" customFormat="1" ht="40.9" customHeight="1">
      <c r="B15" s="25" t="s">
        <v>16</v>
      </c>
      <c r="C15" s="25" t="s">
        <v>13</v>
      </c>
      <c r="D15" s="25" t="s">
        <v>21</v>
      </c>
      <c r="E15" s="25" t="s">
        <v>22</v>
      </c>
      <c r="F15" s="25" t="s">
        <v>23</v>
      </c>
      <c r="G15" s="25" t="s">
        <v>24</v>
      </c>
      <c r="H15" s="25" t="s">
        <v>25</v>
      </c>
      <c r="I15" s="25" t="s">
        <v>26</v>
      </c>
      <c r="J15" s="25" t="s">
        <v>20</v>
      </c>
      <c r="K15" s="25" t="s">
        <v>38</v>
      </c>
      <c r="L15" s="25" t="s">
        <v>37</v>
      </c>
      <c r="M15" s="25" t="s">
        <v>39</v>
      </c>
      <c r="N15" s="25"/>
      <c r="O15" s="25"/>
      <c r="P15" s="25"/>
      <c r="Q15" s="25" t="s">
        <v>28</v>
      </c>
      <c r="R15" s="25" t="s">
        <v>29</v>
      </c>
      <c r="S15" s="25" t="s">
        <v>30</v>
      </c>
      <c r="T15" s="25" t="s">
        <v>30</v>
      </c>
      <c r="U15" s="25" t="s">
        <v>32</v>
      </c>
      <c r="V15" s="25" t="s">
        <v>32</v>
      </c>
      <c r="W15" s="25" t="s">
        <v>32</v>
      </c>
      <c r="X15" s="25" t="s">
        <v>31</v>
      </c>
      <c r="Y15" s="25"/>
      <c r="Z15" s="25"/>
      <c r="AA15" s="25"/>
      <c r="AB15" s="25"/>
      <c r="AC15" s="25"/>
      <c r="AD15" s="25"/>
      <c r="AE15" s="25"/>
      <c r="AF15" s="25"/>
      <c r="AG15" s="25"/>
      <c r="AH15" s="25" t="s">
        <v>19</v>
      </c>
      <c r="AI15" s="25" t="s">
        <v>6</v>
      </c>
      <c r="AJ15" s="25" t="s">
        <v>1</v>
      </c>
      <c r="AK15" s="25" t="s">
        <v>14</v>
      </c>
      <c r="AL15" s="25" t="s">
        <v>0</v>
      </c>
      <c r="AM15" s="25" t="s">
        <v>40</v>
      </c>
      <c r="AN15" s="25" t="s">
        <v>18</v>
      </c>
      <c r="AO15" s="25" t="s">
        <v>15</v>
      </c>
      <c r="AP15" s="25"/>
      <c r="AQ15" s="25" t="s">
        <v>19</v>
      </c>
      <c r="AR15" s="25" t="s">
        <v>36</v>
      </c>
      <c r="AS15" s="25" t="s">
        <v>48</v>
      </c>
      <c r="AT15" s="25" t="s">
        <v>40</v>
      </c>
      <c r="AU15" s="25" t="s">
        <v>8</v>
      </c>
      <c r="AV15" s="26" t="s">
        <v>17</v>
      </c>
      <c r="AW15" s="26" t="s">
        <v>12</v>
      </c>
      <c r="AX15" s="10"/>
      <c r="AY15" s="11"/>
      <c r="AZ15" s="13"/>
      <c r="BA15" s="13"/>
      <c r="BB15" s="11"/>
      <c r="BC15" s="11"/>
      <c r="BD15" s="11"/>
      <c r="BE15" s="11"/>
      <c r="BF15" s="12"/>
      <c r="BG15" s="12"/>
    </row>
    <row r="16" spans="2:59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5"/>
      <c r="AY16" s="21"/>
      <c r="AZ16" s="21"/>
      <c r="BA16" s="21"/>
      <c r="BB16" s="22"/>
      <c r="BC16" s="23"/>
      <c r="BD16" s="23"/>
      <c r="BE16" s="23"/>
      <c r="BF16" s="23"/>
      <c r="BG16" s="23"/>
    </row>
    <row r="17" spans="2:59">
      <c r="B17" s="32">
        <v>1</v>
      </c>
      <c r="C17" s="35" t="s">
        <v>56</v>
      </c>
      <c r="D17" s="34">
        <v>392</v>
      </c>
      <c r="E17" s="34">
        <v>367</v>
      </c>
      <c r="F17" s="34">
        <v>183465.73333333334</v>
      </c>
      <c r="G17" s="34">
        <v>356.72</v>
      </c>
      <c r="H17" s="34">
        <v>407.37000000000006</v>
      </c>
      <c r="I17" s="34">
        <v>91732.866666666669</v>
      </c>
      <c r="J17" s="34"/>
      <c r="K17" s="34">
        <v>417</v>
      </c>
      <c r="L17" s="43">
        <v>193442</v>
      </c>
      <c r="M17" s="48" t="s">
        <v>56</v>
      </c>
      <c r="N17" s="44"/>
      <c r="O17" s="44"/>
      <c r="P17" s="45"/>
      <c r="Q17" s="46" t="str">
        <f>IF(C17&lt;&gt;"",IFERROR(HLOOKUP("prediction_xgb_"&amp;C17,ML_prediction!$D$4:$AP$6,3,0),"No Analysis"),"")</f>
        <v>No Analysis</v>
      </c>
      <c r="R17" s="46" t="str">
        <f>IF(C17&lt;&gt;"",IFERROR(HLOOKUP("prediction_LR_"&amp;C17,ML_prediction!$D$4:$AP$6,3,0),"No Analysis"),"")</f>
        <v>No Analysis</v>
      </c>
      <c r="S17" s="47"/>
      <c r="T17" s="47"/>
      <c r="U17" s="47"/>
      <c r="V17" s="47"/>
      <c r="W17" s="47"/>
      <c r="X17" s="47"/>
      <c r="Y17" s="47"/>
      <c r="Z17" s="44"/>
      <c r="AA17" s="44"/>
      <c r="AB17" s="44"/>
      <c r="AC17" s="44"/>
      <c r="AD17" s="44"/>
      <c r="AE17" s="44"/>
      <c r="AF17" s="44"/>
      <c r="AG17" s="44"/>
      <c r="AH17" s="48">
        <v>45288.643900462965</v>
      </c>
      <c r="AI17" s="44"/>
      <c r="AJ17" s="44"/>
      <c r="AK17" s="49" t="s">
        <v>50</v>
      </c>
      <c r="AL17" s="50">
        <v>417</v>
      </c>
      <c r="AM17" s="51">
        <v>23</v>
      </c>
      <c r="AN17" s="52"/>
      <c r="AO17" s="52"/>
      <c r="AP17" s="53"/>
      <c r="AQ17" s="48">
        <v>45288.644467592596</v>
      </c>
      <c r="AR17" s="49" t="s">
        <v>57</v>
      </c>
      <c r="AS17" s="53" t="s">
        <v>56</v>
      </c>
      <c r="AT17" s="53"/>
      <c r="AU17" s="52">
        <v>416.7</v>
      </c>
      <c r="AV17" s="54">
        <f>IF(AK17&lt;&gt;"",IF(AK17="BUY",(AU17-AL17)*AM17,(AL17-AU17)*AM17),"")</f>
        <v>-6.9000000000002615</v>
      </c>
      <c r="AW17" s="55">
        <f>IF(AV17&lt;&gt;"",AV17/(AL17*AM17),"")</f>
        <v>-7.1942446043168191E-4</v>
      </c>
      <c r="AX17" s="16"/>
      <c r="AY17" s="18"/>
      <c r="AZ17" s="18"/>
      <c r="BA17" s="18"/>
      <c r="BB17" s="19"/>
      <c r="BC17" s="20"/>
      <c r="BD17" s="20"/>
      <c r="BE17" s="20"/>
      <c r="BF17" s="20"/>
      <c r="BG17" s="20"/>
    </row>
    <row r="18" spans="2:59">
      <c r="B18" s="32">
        <v>2</v>
      </c>
      <c r="C18" s="35" t="s">
        <v>53</v>
      </c>
      <c r="D18" s="34">
        <v>118.2</v>
      </c>
      <c r="E18" s="34">
        <v>111.3</v>
      </c>
      <c r="F18" s="34">
        <v>826612.53333333333</v>
      </c>
      <c r="G18" s="34">
        <v>107.56200000000001</v>
      </c>
      <c r="H18" s="34">
        <v>123.54300000000001</v>
      </c>
      <c r="I18" s="34">
        <v>413306.26666666666</v>
      </c>
      <c r="J18" s="34"/>
      <c r="K18" s="34">
        <v>123.35</v>
      </c>
      <c r="L18" s="43">
        <v>1877894</v>
      </c>
      <c r="M18" s="44" t="s">
        <v>53</v>
      </c>
      <c r="N18" s="44"/>
      <c r="O18" s="44"/>
      <c r="P18" s="45"/>
      <c r="Q18" s="46" t="str">
        <f>IF(C18&lt;&gt;"",IFERROR(HLOOKUP("prediction_xgb_"&amp;C18,ML_prediction!$D$4:$AP$6,3,0),"No Analysis"),"")</f>
        <v>No Analysis</v>
      </c>
      <c r="R18" s="46" t="str">
        <f>IF(C18&lt;&gt;"",IFERROR(HLOOKUP("prediction_LR_"&amp;C18,ML_prediction!$D$4:$AP$6,3,0),"No Analysis"),"")</f>
        <v>No Analysis</v>
      </c>
      <c r="S18" s="47"/>
      <c r="T18" s="47"/>
      <c r="U18" s="47"/>
      <c r="V18" s="47"/>
      <c r="W18" s="47"/>
      <c r="X18" s="47"/>
      <c r="Y18" s="47"/>
      <c r="Z18" s="44"/>
      <c r="AA18" s="44"/>
      <c r="AB18" s="44"/>
      <c r="AC18" s="44"/>
      <c r="AD18" s="44"/>
      <c r="AE18" s="44"/>
      <c r="AF18" s="44"/>
      <c r="AG18" s="44"/>
      <c r="AH18" s="48">
        <v>45288.64466435185</v>
      </c>
      <c r="AI18" s="44"/>
      <c r="AJ18" s="44"/>
      <c r="AK18" s="49" t="s">
        <v>50</v>
      </c>
      <c r="AL18" s="50">
        <v>123.35</v>
      </c>
      <c r="AM18" s="51">
        <v>81</v>
      </c>
      <c r="AN18" s="52"/>
      <c r="AO18" s="52"/>
      <c r="AP18" s="53"/>
      <c r="AQ18" s="48">
        <v>45288.645601851851</v>
      </c>
      <c r="AR18" s="49" t="s">
        <v>57</v>
      </c>
      <c r="AS18" s="53" t="s">
        <v>53</v>
      </c>
      <c r="AT18" s="53"/>
      <c r="AU18" s="52">
        <v>123.25</v>
      </c>
      <c r="AV18" s="54">
        <f t="shared" ref="AV18:AV63" si="0">IF(AK18&lt;&gt;"",IF(AK18="BUY",(AU18-AL18)*AM18,(AL18-AU18)*AM18),"")</f>
        <v>-8.0999999999995396</v>
      </c>
      <c r="AW18" s="55">
        <f t="shared" ref="AW18:AW63" si="1">IF(AV18&lt;&gt;"",AV18/(AL18*AM18),"")</f>
        <v>-8.1070125658690162E-4</v>
      </c>
      <c r="AX18" s="16"/>
      <c r="AY18" s="18"/>
      <c r="AZ18" s="18"/>
      <c r="BA18" s="18"/>
      <c r="BB18" s="19"/>
      <c r="BC18" s="20"/>
      <c r="BD18" s="20"/>
      <c r="BE18" s="20"/>
      <c r="BF18" s="20"/>
      <c r="BG18" s="20"/>
    </row>
    <row r="19" spans="2:59">
      <c r="B19" s="32">
        <v>3</v>
      </c>
      <c r="C19" s="35" t="s">
        <v>52</v>
      </c>
      <c r="D19" s="34">
        <v>185.5</v>
      </c>
      <c r="E19" s="34">
        <v>178.65</v>
      </c>
      <c r="F19" s="34">
        <v>368897.65333333332</v>
      </c>
      <c r="G19" s="34">
        <v>168.80500000000001</v>
      </c>
      <c r="H19" s="34">
        <v>198.30150000000003</v>
      </c>
      <c r="I19" s="34">
        <v>184448.82666666666</v>
      </c>
      <c r="J19" s="34"/>
      <c r="K19" s="34">
        <v>192</v>
      </c>
      <c r="L19" s="43">
        <v>979801</v>
      </c>
      <c r="M19" s="48" t="s">
        <v>52</v>
      </c>
      <c r="N19" s="44"/>
      <c r="O19" s="44"/>
      <c r="P19" s="45"/>
      <c r="Q19" s="46" t="str">
        <f>IF(C19&lt;&gt;"",IFERROR(HLOOKUP("prediction_xgb_"&amp;C19,ML_prediction!$D$4:$AP$6,3,0),"No Analysis"),"")</f>
        <v>No Analysis</v>
      </c>
      <c r="R19" s="46" t="str">
        <f>IF(C19&lt;&gt;"",IFERROR(HLOOKUP("prediction_LR_"&amp;C19,ML_prediction!$D$4:$AP$6,3,0),"No Analysis"),"")</f>
        <v>No Analysis</v>
      </c>
      <c r="S19" s="47"/>
      <c r="T19" s="47"/>
      <c r="U19" s="47"/>
      <c r="V19" s="47"/>
      <c r="W19" s="47"/>
      <c r="X19" s="47"/>
      <c r="Y19" s="47"/>
      <c r="Z19" s="44"/>
      <c r="AA19" s="44"/>
      <c r="AB19" s="44"/>
      <c r="AC19" s="44"/>
      <c r="AD19" s="44"/>
      <c r="AE19" s="44"/>
      <c r="AF19" s="44"/>
      <c r="AG19" s="44"/>
      <c r="AH19" s="48">
        <v>45288.644050925926</v>
      </c>
      <c r="AI19" s="44"/>
      <c r="AJ19" s="44"/>
      <c r="AK19" s="49" t="s">
        <v>50</v>
      </c>
      <c r="AL19" s="50">
        <v>192</v>
      </c>
      <c r="AM19" s="51">
        <v>52</v>
      </c>
      <c r="AN19" s="52"/>
      <c r="AO19" s="52"/>
      <c r="AP19" s="53"/>
      <c r="AQ19" s="48">
        <v>45288.645162037035</v>
      </c>
      <c r="AR19" s="49" t="s">
        <v>57</v>
      </c>
      <c r="AS19" s="53" t="s">
        <v>52</v>
      </c>
      <c r="AT19" s="53"/>
      <c r="AU19" s="52">
        <v>191.9</v>
      </c>
      <c r="AV19" s="54">
        <f t="shared" si="0"/>
        <v>-5.1999999999997044</v>
      </c>
      <c r="AW19" s="55">
        <f t="shared" si="1"/>
        <v>-5.2083333333330373E-4</v>
      </c>
      <c r="AX19" s="16"/>
      <c r="AY19" s="18"/>
      <c r="AZ19" s="18"/>
      <c r="BA19" s="18"/>
      <c r="BB19" s="19"/>
      <c r="BC19" s="20"/>
      <c r="BD19" s="20"/>
      <c r="BE19" s="20"/>
      <c r="BF19" s="20"/>
      <c r="BG19" s="20"/>
    </row>
    <row r="20" spans="2:59">
      <c r="B20" s="32">
        <v>4</v>
      </c>
      <c r="C20" s="35" t="s">
        <v>51</v>
      </c>
      <c r="D20" s="34">
        <v>1809.95</v>
      </c>
      <c r="E20" s="34">
        <v>1580.3</v>
      </c>
      <c r="F20" s="34">
        <v>56971.426666666666</v>
      </c>
      <c r="G20" s="34">
        <v>1647.0545000000002</v>
      </c>
      <c r="H20" s="34">
        <v>1754.133</v>
      </c>
      <c r="I20" s="34">
        <v>28485.713333333333</v>
      </c>
      <c r="J20" s="34"/>
      <c r="K20" s="34">
        <v>1701.75</v>
      </c>
      <c r="L20" s="43">
        <v>32461</v>
      </c>
      <c r="M20" s="44" t="s">
        <v>51</v>
      </c>
      <c r="N20" s="44"/>
      <c r="O20" s="44"/>
      <c r="P20" s="45"/>
      <c r="Q20" s="46" t="str">
        <f>IF(C20&lt;&gt;"",IFERROR(HLOOKUP("prediction_xgb_"&amp;C20,ML_prediction!$D$4:$AP$6,3,0),"No Analysis"),"")</f>
        <v>No Analysis</v>
      </c>
      <c r="R20" s="46" t="str">
        <f>IF(C20&lt;&gt;"",IFERROR(HLOOKUP("prediction_LR_"&amp;C20,ML_prediction!$D$4:$AP$6,3,0),"No Analysis"),"")</f>
        <v>No Analysis</v>
      </c>
      <c r="S20" s="47"/>
      <c r="T20" s="47"/>
      <c r="U20" s="47"/>
      <c r="V20" s="47"/>
      <c r="W20" s="47"/>
      <c r="X20" s="47"/>
      <c r="Y20" s="47"/>
      <c r="Z20" s="44"/>
      <c r="AA20" s="44"/>
      <c r="AB20" s="44"/>
      <c r="AC20" s="44"/>
      <c r="AD20" s="44"/>
      <c r="AE20" s="44"/>
      <c r="AF20" s="44"/>
      <c r="AG20" s="44"/>
      <c r="AH20" s="48">
        <v>45288.64534722222</v>
      </c>
      <c r="AI20" s="44"/>
      <c r="AJ20" s="44"/>
      <c r="AK20" s="49" t="s">
        <v>50</v>
      </c>
      <c r="AL20" s="50">
        <v>1700</v>
      </c>
      <c r="AM20" s="51">
        <v>5</v>
      </c>
      <c r="AN20" s="52"/>
      <c r="AO20" s="52"/>
      <c r="AP20" s="53"/>
      <c r="AQ20" s="48">
        <v>45288.647222222222</v>
      </c>
      <c r="AR20" s="49" t="s">
        <v>57</v>
      </c>
      <c r="AS20" s="53" t="s">
        <v>51</v>
      </c>
      <c r="AT20" s="53"/>
      <c r="AU20" s="52">
        <v>1697.55</v>
      </c>
      <c r="AV20" s="54">
        <f t="shared" si="0"/>
        <v>-12.250000000000227</v>
      </c>
      <c r="AW20" s="55">
        <f t="shared" si="1"/>
        <v>-1.4411764705882621E-3</v>
      </c>
      <c r="AX20" s="16"/>
      <c r="AY20" s="18"/>
      <c r="AZ20" s="18"/>
      <c r="BA20" s="18"/>
      <c r="BB20" s="19"/>
      <c r="BC20" s="20"/>
      <c r="BD20" s="20"/>
      <c r="BE20" s="20"/>
      <c r="BF20" s="20"/>
      <c r="BG20" s="20"/>
    </row>
    <row r="21" spans="2:59">
      <c r="B21" s="32">
        <v>5</v>
      </c>
      <c r="C21" s="35" t="s">
        <v>55</v>
      </c>
      <c r="D21" s="34">
        <v>255.7</v>
      </c>
      <c r="E21" s="34">
        <v>247.75</v>
      </c>
      <c r="F21" s="34">
        <v>43085.06</v>
      </c>
      <c r="G21" s="34">
        <v>232.68699999999998</v>
      </c>
      <c r="H21" s="34">
        <v>275.0025</v>
      </c>
      <c r="I21" s="34">
        <v>21542.53</v>
      </c>
      <c r="J21" s="34"/>
      <c r="K21" s="34">
        <v>247.45</v>
      </c>
      <c r="L21" s="43">
        <v>92382</v>
      </c>
      <c r="M21" s="44" t="s">
        <v>55</v>
      </c>
      <c r="N21" s="44"/>
      <c r="O21" s="44"/>
      <c r="P21" s="45"/>
      <c r="Q21" s="46" t="str">
        <f>IF(C21&lt;&gt;"",IFERROR(HLOOKUP("prediction_xgb_"&amp;C21,ML_prediction!$D$4:$AP$6,3,0),"No Analysis"),"")</f>
        <v>No Analysis</v>
      </c>
      <c r="R21" s="46" t="str">
        <f>IF(C21&lt;&gt;"",IFERROR(HLOOKUP("prediction_LR_"&amp;C21,ML_prediction!$D$4:$AP$6,3,0),"No Analysis"),"")</f>
        <v>No Analysis</v>
      </c>
      <c r="S21" s="47"/>
      <c r="T21" s="47"/>
      <c r="U21" s="47"/>
      <c r="V21" s="47"/>
      <c r="W21" s="47"/>
      <c r="X21" s="47"/>
      <c r="Y21" s="47"/>
      <c r="Z21" s="44"/>
      <c r="AA21" s="44"/>
      <c r="AB21" s="44"/>
      <c r="AC21" s="44"/>
      <c r="AD21" s="44"/>
      <c r="AE21" s="44"/>
      <c r="AF21" s="44"/>
      <c r="AG21" s="44"/>
      <c r="AH21" s="48">
        <v>45288.644201388888</v>
      </c>
      <c r="AI21" s="44"/>
      <c r="AJ21" s="44"/>
      <c r="AK21" s="49" t="s">
        <v>50</v>
      </c>
      <c r="AL21" s="50">
        <v>247.5</v>
      </c>
      <c r="AM21" s="51">
        <v>40</v>
      </c>
      <c r="AN21" s="52"/>
      <c r="AO21" s="52"/>
      <c r="AP21" s="53"/>
      <c r="AQ21" s="48">
        <v>45288.645173611112</v>
      </c>
      <c r="AR21" s="49" t="s">
        <v>57</v>
      </c>
      <c r="AS21" s="53" t="s">
        <v>55</v>
      </c>
      <c r="AT21" s="53"/>
      <c r="AU21" s="52">
        <v>247.65</v>
      </c>
      <c r="AV21" s="54">
        <f t="shared" si="0"/>
        <v>6.0000000000002274</v>
      </c>
      <c r="AW21" s="55">
        <f t="shared" si="1"/>
        <v>6.0606060606062905E-4</v>
      </c>
      <c r="AX21" s="16"/>
      <c r="AY21" s="18"/>
      <c r="AZ21" s="18"/>
      <c r="BA21" s="18"/>
      <c r="BB21" s="19"/>
      <c r="BC21" s="20"/>
      <c r="BD21" s="20"/>
      <c r="BE21" s="20"/>
      <c r="BF21" s="20"/>
      <c r="BG21" s="20"/>
    </row>
    <row r="22" spans="2:59">
      <c r="B22" s="32">
        <v>6</v>
      </c>
      <c r="C22" s="35" t="s">
        <v>54</v>
      </c>
      <c r="D22" s="34">
        <v>128.65</v>
      </c>
      <c r="E22" s="34">
        <v>124.4</v>
      </c>
      <c r="F22" s="34">
        <v>313338.23333333334</v>
      </c>
      <c r="G22" s="34">
        <v>117.07150000000001</v>
      </c>
      <c r="H22" s="34">
        <v>138.08400000000003</v>
      </c>
      <c r="I22" s="34">
        <v>156669.11666666667</v>
      </c>
      <c r="J22" s="34"/>
      <c r="K22" s="34">
        <v>123.15</v>
      </c>
      <c r="L22" s="43">
        <v>574973</v>
      </c>
      <c r="M22" s="44" t="s">
        <v>54</v>
      </c>
      <c r="N22" s="44"/>
      <c r="O22" s="44"/>
      <c r="P22" s="45"/>
      <c r="Q22" s="46" t="str">
        <f>IF(C22&lt;&gt;"",IFERROR(HLOOKUP("prediction_xgb_"&amp;C22,ML_prediction!$D$4:$AP$6,3,0),"No Analysis"),"")</f>
        <v>No Analysis</v>
      </c>
      <c r="R22" s="46" t="str">
        <f>IF(C22&lt;&gt;"",IFERROR(HLOOKUP("prediction_LR_"&amp;C22,ML_prediction!$D$4:$AP$6,3,0),"No Analysis"),"")</f>
        <v>No Analysis</v>
      </c>
      <c r="S22" s="47"/>
      <c r="T22" s="47"/>
      <c r="U22" s="47"/>
      <c r="V22" s="47"/>
      <c r="W22" s="47"/>
      <c r="X22" s="47"/>
      <c r="Y22" s="47"/>
      <c r="Z22" s="44"/>
      <c r="AA22" s="44"/>
      <c r="AB22" s="44"/>
      <c r="AC22" s="44"/>
      <c r="AD22" s="44"/>
      <c r="AE22" s="44"/>
      <c r="AF22" s="44"/>
      <c r="AG22" s="44"/>
      <c r="AH22" s="48">
        <v>45288.644930555558</v>
      </c>
      <c r="AI22" s="44"/>
      <c r="AJ22" s="44"/>
      <c r="AK22" s="49" t="s">
        <v>50</v>
      </c>
      <c r="AL22" s="50">
        <v>123.15</v>
      </c>
      <c r="AM22" s="51">
        <v>81</v>
      </c>
      <c r="AN22" s="52"/>
      <c r="AO22" s="52"/>
      <c r="AP22" s="53"/>
      <c r="AQ22" s="48">
        <v>45288.651145833333</v>
      </c>
      <c r="AR22" s="49"/>
      <c r="AS22" s="53"/>
      <c r="AT22" s="53"/>
      <c r="AU22" s="52">
        <v>123.2</v>
      </c>
      <c r="AV22" s="54">
        <f t="shared" si="0"/>
        <v>4.0499999999997698</v>
      </c>
      <c r="AW22" s="55">
        <f t="shared" si="1"/>
        <v>4.0600893219648528E-4</v>
      </c>
      <c r="AX22" s="16"/>
      <c r="AY22" s="18"/>
      <c r="AZ22" s="18"/>
      <c r="BA22" s="18"/>
      <c r="BB22" s="19"/>
      <c r="BC22" s="20"/>
      <c r="BD22" s="20"/>
      <c r="BE22" s="20"/>
      <c r="BF22" s="20"/>
      <c r="BG22" s="20"/>
    </row>
    <row r="23" spans="2:59">
      <c r="B23" s="32"/>
      <c r="C23" s="35"/>
      <c r="D23" s="34"/>
      <c r="E23" s="34"/>
      <c r="F23" s="34"/>
      <c r="G23" s="34"/>
      <c r="H23" s="34"/>
      <c r="I23" s="34"/>
      <c r="J23" s="34"/>
      <c r="K23" s="34"/>
      <c r="L23" s="43"/>
      <c r="M23" s="48"/>
      <c r="N23" s="44"/>
      <c r="O23" s="44"/>
      <c r="P23" s="45"/>
      <c r="Q23" s="46" t="str">
        <f>IF(C23&lt;&gt;"",IFERROR(HLOOKUP("prediction_xgb_"&amp;C23,ML_prediction!$D$4:$AP$6,3,0),"No Analysis"),"")</f>
        <v/>
      </c>
      <c r="R23" s="46" t="str">
        <f>IF(C23&lt;&gt;"",IFERROR(HLOOKUP("prediction_LR_"&amp;C23,ML_prediction!$D$4:$AP$6,3,0),"No Analysis"),"")</f>
        <v/>
      </c>
      <c r="S23" s="47"/>
      <c r="T23" s="47"/>
      <c r="U23" s="47"/>
      <c r="V23" s="47"/>
      <c r="W23" s="47"/>
      <c r="X23" s="47"/>
      <c r="Y23" s="47"/>
      <c r="Z23" s="44"/>
      <c r="AA23" s="44"/>
      <c r="AB23" s="44"/>
      <c r="AC23" s="44"/>
      <c r="AD23" s="44"/>
      <c r="AE23" s="44"/>
      <c r="AF23" s="44"/>
      <c r="AG23" s="44"/>
      <c r="AH23" s="48"/>
      <c r="AI23" s="44"/>
      <c r="AJ23" s="44"/>
      <c r="AK23" s="49"/>
      <c r="AL23" s="50"/>
      <c r="AM23" s="51"/>
      <c r="AN23" s="52"/>
      <c r="AO23" s="52"/>
      <c r="AP23" s="53"/>
      <c r="AQ23" s="48"/>
      <c r="AR23" s="49"/>
      <c r="AS23" s="53"/>
      <c r="AT23" s="53"/>
      <c r="AU23" s="52"/>
      <c r="AV23" s="54" t="str">
        <f t="shared" si="0"/>
        <v/>
      </c>
      <c r="AW23" s="55" t="str">
        <f t="shared" si="1"/>
        <v/>
      </c>
      <c r="AX23" s="16"/>
      <c r="AY23" s="17"/>
      <c r="AZ23" s="18"/>
      <c r="BA23" s="18"/>
      <c r="BB23" s="19"/>
      <c r="BC23" s="20"/>
      <c r="BD23" s="20"/>
      <c r="BE23" s="20"/>
      <c r="BF23" s="20"/>
      <c r="BG23" s="20"/>
    </row>
    <row r="24" spans="2:59">
      <c r="B24" s="32"/>
      <c r="C24" s="35"/>
      <c r="D24" s="34"/>
      <c r="E24" s="34"/>
      <c r="F24" s="34"/>
      <c r="G24" s="34"/>
      <c r="H24" s="34"/>
      <c r="I24" s="34"/>
      <c r="J24" s="34"/>
      <c r="K24" s="34"/>
      <c r="L24" s="43"/>
      <c r="M24" s="48"/>
      <c r="N24" s="44"/>
      <c r="O24" s="44"/>
      <c r="P24" s="45"/>
      <c r="Q24" s="46" t="str">
        <f>IF(C24&lt;&gt;"",IFERROR(HLOOKUP("prediction_xgb_"&amp;C24,ML_prediction!$D$4:$AP$6,3,0),"No Analysis"),"")</f>
        <v/>
      </c>
      <c r="R24" s="46" t="str">
        <f>IF(C24&lt;&gt;"",IFERROR(HLOOKUP("prediction_LR_"&amp;C24,ML_prediction!$D$4:$AP$6,3,0),"No Analysis"),"")</f>
        <v/>
      </c>
      <c r="S24" s="47"/>
      <c r="T24" s="47"/>
      <c r="U24" s="47"/>
      <c r="V24" s="47"/>
      <c r="W24" s="47"/>
      <c r="X24" s="47"/>
      <c r="Y24" s="47"/>
      <c r="Z24" s="44"/>
      <c r="AA24" s="44"/>
      <c r="AB24" s="44"/>
      <c r="AC24" s="44"/>
      <c r="AD24" s="44"/>
      <c r="AE24" s="44"/>
      <c r="AF24" s="44"/>
      <c r="AG24" s="44"/>
      <c r="AH24" s="48"/>
      <c r="AI24" s="44"/>
      <c r="AJ24" s="44"/>
      <c r="AK24" s="49"/>
      <c r="AL24" s="50"/>
      <c r="AM24" s="51"/>
      <c r="AN24" s="52"/>
      <c r="AO24" s="52"/>
      <c r="AP24" s="53"/>
      <c r="AQ24" s="48"/>
      <c r="AR24" s="49"/>
      <c r="AS24" s="53"/>
      <c r="AT24" s="53"/>
      <c r="AU24" s="52"/>
      <c r="AV24" s="54" t="str">
        <f t="shared" si="0"/>
        <v/>
      </c>
      <c r="AW24" s="55" t="str">
        <f t="shared" si="1"/>
        <v/>
      </c>
      <c r="AX24" s="16"/>
      <c r="AY24" s="17"/>
      <c r="AZ24" s="18"/>
      <c r="BA24" s="18"/>
      <c r="BB24" s="19"/>
      <c r="BC24" s="20"/>
      <c r="BD24" s="20"/>
      <c r="BE24" s="20"/>
      <c r="BF24" s="20"/>
      <c r="BG24" s="20"/>
    </row>
    <row r="25" spans="2:59">
      <c r="B25" s="32"/>
      <c r="C25" s="35"/>
      <c r="D25" s="34"/>
      <c r="E25" s="34"/>
      <c r="F25" s="34"/>
      <c r="G25" s="34"/>
      <c r="H25" s="34"/>
      <c r="I25" s="34"/>
      <c r="J25" s="34"/>
      <c r="K25" s="34"/>
      <c r="L25" s="43"/>
      <c r="M25" s="44"/>
      <c r="N25" s="44"/>
      <c r="O25" s="44"/>
      <c r="P25" s="45"/>
      <c r="Q25" s="46" t="str">
        <f>IF(C25&lt;&gt;"",IFERROR(HLOOKUP("prediction_xgb_"&amp;C25,ML_prediction!$D$4:$AP$6,3,0),"No Analysis"),"")</f>
        <v/>
      </c>
      <c r="R25" s="46" t="str">
        <f>IF(C25&lt;&gt;"",IFERROR(HLOOKUP("prediction_LR_"&amp;C25,ML_prediction!$D$4:$AP$6,3,0),"No Analysis"),"")</f>
        <v/>
      </c>
      <c r="S25" s="47"/>
      <c r="T25" s="47"/>
      <c r="U25" s="47"/>
      <c r="V25" s="47"/>
      <c r="W25" s="47"/>
      <c r="X25" s="47"/>
      <c r="Y25" s="47"/>
      <c r="Z25" s="44"/>
      <c r="AA25" s="44"/>
      <c r="AB25" s="44"/>
      <c r="AC25" s="44"/>
      <c r="AD25" s="44"/>
      <c r="AE25" s="44"/>
      <c r="AF25" s="44"/>
      <c r="AG25" s="44"/>
      <c r="AH25" s="48"/>
      <c r="AI25" s="44"/>
      <c r="AJ25" s="44"/>
      <c r="AK25" s="49"/>
      <c r="AL25" s="50"/>
      <c r="AM25" s="51"/>
      <c r="AN25" s="52"/>
      <c r="AO25" s="52"/>
      <c r="AP25" s="53"/>
      <c r="AQ25" s="48"/>
      <c r="AR25" s="49"/>
      <c r="AS25" s="53"/>
      <c r="AT25" s="53"/>
      <c r="AU25" s="52"/>
      <c r="AV25" s="54" t="str">
        <f t="shared" si="0"/>
        <v/>
      </c>
      <c r="AW25" s="55" t="str">
        <f t="shared" si="1"/>
        <v/>
      </c>
      <c r="AX25" s="16"/>
      <c r="AY25" s="17"/>
      <c r="AZ25" s="18"/>
      <c r="BA25" s="18"/>
      <c r="BB25" s="19"/>
      <c r="BC25" s="20"/>
      <c r="BD25" s="20"/>
      <c r="BE25" s="20"/>
      <c r="BF25" s="20"/>
      <c r="BG25" s="20"/>
    </row>
    <row r="26" spans="2:59">
      <c r="B26" s="32"/>
      <c r="C26" s="35"/>
      <c r="D26" s="34"/>
      <c r="E26" s="34"/>
      <c r="F26" s="34"/>
      <c r="G26" s="34"/>
      <c r="H26" s="34"/>
      <c r="I26" s="34"/>
      <c r="J26" s="34"/>
      <c r="K26" s="34"/>
      <c r="L26" s="43"/>
      <c r="M26" s="44"/>
      <c r="N26" s="44"/>
      <c r="O26" s="44"/>
      <c r="P26" s="45"/>
      <c r="Q26" s="46" t="str">
        <f>IF(C26&lt;&gt;"",IFERROR(HLOOKUP("prediction_xgb_"&amp;C26,ML_prediction!$D$4:$AP$6,3,0),"No Analysis"),"")</f>
        <v/>
      </c>
      <c r="R26" s="46" t="str">
        <f>IF(C26&lt;&gt;"",IFERROR(HLOOKUP("prediction_LR_"&amp;C26,ML_prediction!$D$4:$AP$6,3,0),"No Analysis"),"")</f>
        <v/>
      </c>
      <c r="S26" s="47"/>
      <c r="T26" s="47"/>
      <c r="U26" s="47"/>
      <c r="V26" s="47"/>
      <c r="W26" s="47"/>
      <c r="X26" s="47"/>
      <c r="Y26" s="47"/>
      <c r="Z26" s="44"/>
      <c r="AA26" s="44"/>
      <c r="AB26" s="44"/>
      <c r="AC26" s="44"/>
      <c r="AD26" s="44"/>
      <c r="AE26" s="44"/>
      <c r="AF26" s="44"/>
      <c r="AG26" s="44"/>
      <c r="AH26" s="48"/>
      <c r="AI26" s="44"/>
      <c r="AJ26" s="44"/>
      <c r="AK26" s="49"/>
      <c r="AL26" s="50"/>
      <c r="AM26" s="51"/>
      <c r="AN26" s="52"/>
      <c r="AO26" s="52"/>
      <c r="AP26" s="53"/>
      <c r="AQ26" s="48"/>
      <c r="AR26" s="49"/>
      <c r="AS26" s="53"/>
      <c r="AT26" s="53"/>
      <c r="AU26" s="52"/>
      <c r="AV26" s="54" t="str">
        <f t="shared" si="0"/>
        <v/>
      </c>
      <c r="AW26" s="55" t="str">
        <f t="shared" si="1"/>
        <v/>
      </c>
      <c r="AX26" s="16"/>
      <c r="AY26" s="17"/>
      <c r="AZ26" s="18"/>
      <c r="BA26" s="18"/>
      <c r="BB26" s="19"/>
      <c r="BC26" s="20"/>
      <c r="BD26" s="20"/>
      <c r="BE26" s="20"/>
      <c r="BF26" s="20"/>
      <c r="BG26" s="20"/>
    </row>
    <row r="27" spans="2:59">
      <c r="B27" s="32"/>
      <c r="C27" s="35"/>
      <c r="D27" s="34"/>
      <c r="E27" s="34"/>
      <c r="F27" s="34"/>
      <c r="G27" s="34"/>
      <c r="H27" s="34"/>
      <c r="I27" s="34"/>
      <c r="J27" s="34"/>
      <c r="K27" s="34"/>
      <c r="L27" s="43"/>
      <c r="M27" s="44"/>
      <c r="N27" s="44"/>
      <c r="O27" s="44"/>
      <c r="P27" s="45"/>
      <c r="Q27" s="46" t="str">
        <f>IF(C27&lt;&gt;"",IFERROR(HLOOKUP("prediction_xgb_"&amp;C27,ML_prediction!$D$4:$AP$6,3,0),"No Analysis"),"")</f>
        <v/>
      </c>
      <c r="R27" s="46" t="str">
        <f>IF(C27&lt;&gt;"",IFERROR(HLOOKUP("prediction_LR_"&amp;C27,ML_prediction!$D$4:$AP$6,3,0),"No Analysis"),"")</f>
        <v/>
      </c>
      <c r="S27" s="47"/>
      <c r="T27" s="47"/>
      <c r="U27" s="47"/>
      <c r="V27" s="47"/>
      <c r="W27" s="47"/>
      <c r="X27" s="47"/>
      <c r="Y27" s="47"/>
      <c r="Z27" s="44"/>
      <c r="AA27" s="44"/>
      <c r="AB27" s="44"/>
      <c r="AC27" s="44"/>
      <c r="AD27" s="44"/>
      <c r="AE27" s="44"/>
      <c r="AF27" s="44"/>
      <c r="AG27" s="44"/>
      <c r="AH27" s="48"/>
      <c r="AI27" s="44"/>
      <c r="AJ27" s="44"/>
      <c r="AK27" s="49"/>
      <c r="AL27" s="50"/>
      <c r="AM27" s="51"/>
      <c r="AN27" s="52"/>
      <c r="AO27" s="52"/>
      <c r="AP27" s="53"/>
      <c r="AQ27" s="48"/>
      <c r="AR27" s="49"/>
      <c r="AS27" s="53"/>
      <c r="AT27" s="53"/>
      <c r="AU27" s="52"/>
      <c r="AV27" s="54" t="str">
        <f t="shared" si="0"/>
        <v/>
      </c>
      <c r="AW27" s="55" t="str">
        <f t="shared" si="1"/>
        <v/>
      </c>
      <c r="AX27" s="16"/>
      <c r="AY27" s="17"/>
      <c r="AZ27" s="18"/>
      <c r="BA27" s="18"/>
      <c r="BB27" s="19"/>
      <c r="BC27" s="20"/>
      <c r="BD27" s="20"/>
      <c r="BE27" s="20"/>
      <c r="BF27" s="20"/>
      <c r="BG27" s="20"/>
    </row>
    <row r="28" spans="2:59">
      <c r="B28" s="32"/>
      <c r="C28" s="35"/>
      <c r="D28" s="34"/>
      <c r="E28" s="34"/>
      <c r="F28" s="34"/>
      <c r="G28" s="34"/>
      <c r="H28" s="34"/>
      <c r="I28" s="34"/>
      <c r="J28" s="34"/>
      <c r="K28" s="34"/>
      <c r="L28" s="43"/>
      <c r="M28" s="48"/>
      <c r="N28" s="44"/>
      <c r="O28" s="44"/>
      <c r="P28" s="45"/>
      <c r="Q28" s="46" t="str">
        <f>IF(C28&lt;&gt;"",IFERROR(HLOOKUP("prediction_xgb_"&amp;C28,ML_prediction!$D$4:$AP$6,3,0),"No Analysis"),"")</f>
        <v/>
      </c>
      <c r="R28" s="46" t="str">
        <f>IF(C28&lt;&gt;"",IFERROR(HLOOKUP("prediction_LR_"&amp;C28,ML_prediction!$D$4:$AP$6,3,0),"No Analysis"),"")</f>
        <v/>
      </c>
      <c r="S28" s="47"/>
      <c r="T28" s="47"/>
      <c r="U28" s="47"/>
      <c r="V28" s="47"/>
      <c r="W28" s="47"/>
      <c r="X28" s="47"/>
      <c r="Y28" s="47"/>
      <c r="Z28" s="44"/>
      <c r="AA28" s="44"/>
      <c r="AB28" s="44"/>
      <c r="AC28" s="44"/>
      <c r="AD28" s="44"/>
      <c r="AE28" s="44"/>
      <c r="AF28" s="44"/>
      <c r="AG28" s="44"/>
      <c r="AH28" s="48"/>
      <c r="AI28" s="44"/>
      <c r="AJ28" s="44"/>
      <c r="AK28" s="49"/>
      <c r="AL28" s="50"/>
      <c r="AM28" s="51"/>
      <c r="AN28" s="52"/>
      <c r="AO28" s="52"/>
      <c r="AP28" s="53"/>
      <c r="AQ28" s="48"/>
      <c r="AR28" s="49"/>
      <c r="AS28" s="53"/>
      <c r="AT28" s="53"/>
      <c r="AU28" s="52"/>
      <c r="AV28" s="54" t="str">
        <f t="shared" si="0"/>
        <v/>
      </c>
      <c r="AW28" s="55" t="str">
        <f t="shared" si="1"/>
        <v/>
      </c>
      <c r="AX28" s="16"/>
      <c r="AY28" s="17"/>
      <c r="AZ28" s="18"/>
      <c r="BA28" s="18"/>
      <c r="BB28" s="19"/>
      <c r="BC28" s="20"/>
      <c r="BD28" s="20"/>
      <c r="BE28" s="20"/>
      <c r="BF28" s="20"/>
      <c r="BG28" s="20"/>
    </row>
    <row r="29" spans="2:59">
      <c r="B29" s="32"/>
      <c r="C29" s="35"/>
      <c r="D29" s="34"/>
      <c r="E29" s="34"/>
      <c r="F29" s="34"/>
      <c r="G29" s="34"/>
      <c r="H29" s="34"/>
      <c r="I29" s="34"/>
      <c r="J29" s="34"/>
      <c r="K29" s="34"/>
      <c r="L29" s="43"/>
      <c r="M29" s="44"/>
      <c r="N29" s="44"/>
      <c r="O29" s="44"/>
      <c r="P29" s="45"/>
      <c r="Q29" s="46" t="str">
        <f>IF(C29&lt;&gt;"",IFERROR(HLOOKUP("prediction_xgb_"&amp;C29,ML_prediction!$D$4:$AP$6,3,0),"No Analysis"),"")</f>
        <v/>
      </c>
      <c r="R29" s="46" t="str">
        <f>IF(C29&lt;&gt;"",IFERROR(HLOOKUP("prediction_LR_"&amp;C29,ML_prediction!$D$4:$AP$6,3,0),"No Analysis"),"")</f>
        <v/>
      </c>
      <c r="S29" s="47"/>
      <c r="T29" s="47"/>
      <c r="U29" s="47"/>
      <c r="V29" s="47"/>
      <c r="W29" s="47"/>
      <c r="X29" s="47"/>
      <c r="Y29" s="47"/>
      <c r="Z29" s="44"/>
      <c r="AA29" s="44"/>
      <c r="AB29" s="44"/>
      <c r="AC29" s="44"/>
      <c r="AD29" s="44"/>
      <c r="AE29" s="44"/>
      <c r="AF29" s="44"/>
      <c r="AG29" s="44"/>
      <c r="AH29" s="48"/>
      <c r="AI29" s="44"/>
      <c r="AJ29" s="44"/>
      <c r="AK29" s="49"/>
      <c r="AL29" s="50"/>
      <c r="AM29" s="51"/>
      <c r="AN29" s="52"/>
      <c r="AO29" s="52"/>
      <c r="AP29" s="53"/>
      <c r="AQ29" s="48"/>
      <c r="AR29" s="49"/>
      <c r="AS29" s="53"/>
      <c r="AT29" s="53"/>
      <c r="AU29" s="52"/>
      <c r="AV29" s="54" t="str">
        <f t="shared" si="0"/>
        <v/>
      </c>
      <c r="AW29" s="55" t="str">
        <f t="shared" si="1"/>
        <v/>
      </c>
      <c r="AX29" s="16"/>
      <c r="AY29" s="17"/>
      <c r="AZ29" s="18"/>
      <c r="BA29" s="18"/>
      <c r="BB29" s="19"/>
      <c r="BC29" s="20"/>
      <c r="BD29" s="20"/>
      <c r="BE29" s="20"/>
      <c r="BF29" s="20"/>
      <c r="BG29" s="20"/>
    </row>
    <row r="30" spans="2:59">
      <c r="B30" s="32"/>
      <c r="C30" s="35"/>
      <c r="D30" s="34"/>
      <c r="E30" s="34"/>
      <c r="F30" s="34"/>
      <c r="G30" s="34"/>
      <c r="H30" s="34"/>
      <c r="I30" s="34"/>
      <c r="J30" s="34"/>
      <c r="K30" s="34"/>
      <c r="L30" s="43"/>
      <c r="M30" s="44"/>
      <c r="N30" s="44"/>
      <c r="O30" s="44"/>
      <c r="P30" s="45"/>
      <c r="Q30" s="46" t="str">
        <f>IF(C30&lt;&gt;"",IFERROR(HLOOKUP("prediction_xgb_"&amp;C30,ML_prediction!$D$4:$AP$6,3,0),"No Analysis"),"")</f>
        <v/>
      </c>
      <c r="R30" s="46" t="str">
        <f>IF(C30&lt;&gt;"",IFERROR(HLOOKUP("prediction_LR_"&amp;C30,ML_prediction!$D$4:$AP$6,3,0),"No Analysis"),"")</f>
        <v/>
      </c>
      <c r="S30" s="47"/>
      <c r="T30" s="47"/>
      <c r="U30" s="47"/>
      <c r="V30" s="47"/>
      <c r="W30" s="47"/>
      <c r="X30" s="47"/>
      <c r="Y30" s="47"/>
      <c r="Z30" s="44"/>
      <c r="AA30" s="44"/>
      <c r="AB30" s="44"/>
      <c r="AC30" s="44"/>
      <c r="AD30" s="44"/>
      <c r="AE30" s="44"/>
      <c r="AF30" s="44"/>
      <c r="AG30" s="44"/>
      <c r="AH30" s="48"/>
      <c r="AI30" s="44"/>
      <c r="AJ30" s="44"/>
      <c r="AK30" s="49"/>
      <c r="AL30" s="50"/>
      <c r="AM30" s="51"/>
      <c r="AN30" s="52"/>
      <c r="AO30" s="52"/>
      <c r="AP30" s="53"/>
      <c r="AQ30" s="48"/>
      <c r="AR30" s="49"/>
      <c r="AS30" s="53"/>
      <c r="AT30" s="53"/>
      <c r="AU30" s="52"/>
      <c r="AV30" s="54" t="str">
        <f t="shared" si="0"/>
        <v/>
      </c>
      <c r="AW30" s="55" t="str">
        <f t="shared" si="1"/>
        <v/>
      </c>
      <c r="AX30" s="16"/>
      <c r="AY30" s="17"/>
      <c r="AZ30" s="18"/>
      <c r="BA30" s="18"/>
      <c r="BB30" s="19"/>
      <c r="BC30" s="20"/>
      <c r="BD30" s="20"/>
      <c r="BE30" s="20"/>
      <c r="BF30" s="20"/>
      <c r="BG30" s="20"/>
    </row>
    <row r="31" spans="2:59">
      <c r="B31" s="32"/>
      <c r="C31" s="35"/>
      <c r="D31" s="34"/>
      <c r="E31" s="34"/>
      <c r="F31" s="34"/>
      <c r="G31" s="34"/>
      <c r="H31" s="34"/>
      <c r="I31" s="34"/>
      <c r="J31" s="34"/>
      <c r="K31" s="34"/>
      <c r="L31" s="43"/>
      <c r="M31" s="48"/>
      <c r="N31" s="44"/>
      <c r="O31" s="44"/>
      <c r="P31" s="45"/>
      <c r="Q31" s="46" t="str">
        <f>IF(C31&lt;&gt;"",IFERROR(HLOOKUP("prediction_xgb_"&amp;C31,ML_prediction!$D$4:$AP$6,3,0),"No Analysis"),"")</f>
        <v/>
      </c>
      <c r="R31" s="46" t="str">
        <f>IF(C31&lt;&gt;"",IFERROR(HLOOKUP("prediction_LR_"&amp;C31,ML_prediction!$D$4:$AP$6,3,0),"No Analysis"),"")</f>
        <v/>
      </c>
      <c r="S31" s="47"/>
      <c r="T31" s="47"/>
      <c r="U31" s="47"/>
      <c r="V31" s="47"/>
      <c r="W31" s="47"/>
      <c r="X31" s="47"/>
      <c r="Y31" s="47"/>
      <c r="Z31" s="44"/>
      <c r="AA31" s="44"/>
      <c r="AB31" s="44"/>
      <c r="AC31" s="44"/>
      <c r="AD31" s="44"/>
      <c r="AE31" s="44"/>
      <c r="AF31" s="44"/>
      <c r="AG31" s="44"/>
      <c r="AH31" s="48"/>
      <c r="AI31" s="44"/>
      <c r="AJ31" s="44"/>
      <c r="AK31" s="49"/>
      <c r="AL31" s="50"/>
      <c r="AM31" s="51"/>
      <c r="AN31" s="52"/>
      <c r="AO31" s="52"/>
      <c r="AP31" s="53"/>
      <c r="AQ31" s="48"/>
      <c r="AR31" s="49"/>
      <c r="AS31" s="53"/>
      <c r="AT31" s="53"/>
      <c r="AU31" s="52"/>
      <c r="AV31" s="54" t="str">
        <f t="shared" si="0"/>
        <v/>
      </c>
      <c r="AW31" s="55" t="str">
        <f t="shared" si="1"/>
        <v/>
      </c>
      <c r="AX31" s="16"/>
      <c r="AY31" s="17"/>
      <c r="AZ31" s="18"/>
      <c r="BA31" s="18"/>
      <c r="BB31" s="19"/>
      <c r="BC31" s="20"/>
      <c r="BD31" s="20"/>
      <c r="BE31" s="20"/>
      <c r="BF31" s="20"/>
      <c r="BG31" s="20"/>
    </row>
    <row r="32" spans="2:59">
      <c r="B32" s="32"/>
      <c r="C32" s="35"/>
      <c r="D32" s="34"/>
      <c r="E32" s="34"/>
      <c r="F32" s="34"/>
      <c r="G32" s="34"/>
      <c r="H32" s="34"/>
      <c r="I32" s="34"/>
      <c r="J32" s="34"/>
      <c r="K32" s="34"/>
      <c r="L32" s="43"/>
      <c r="M32" s="44"/>
      <c r="N32" s="44"/>
      <c r="O32" s="44"/>
      <c r="P32" s="45"/>
      <c r="Q32" s="46" t="str">
        <f>IF(C32&lt;&gt;"",IFERROR(HLOOKUP("prediction_xgb_"&amp;C32,ML_prediction!$D$4:$AP$6,3,0),"No Analysis"),"")</f>
        <v/>
      </c>
      <c r="R32" s="46" t="str">
        <f>IF(C32&lt;&gt;"",IFERROR(HLOOKUP("prediction_LR_"&amp;C32,ML_prediction!$D$4:$AP$6,3,0),"No Analysis"),"")</f>
        <v/>
      </c>
      <c r="S32" s="47"/>
      <c r="T32" s="47"/>
      <c r="U32" s="47"/>
      <c r="V32" s="47"/>
      <c r="W32" s="47"/>
      <c r="X32" s="47"/>
      <c r="Y32" s="47"/>
      <c r="Z32" s="44"/>
      <c r="AA32" s="44"/>
      <c r="AB32" s="44"/>
      <c r="AC32" s="44"/>
      <c r="AD32" s="44"/>
      <c r="AE32" s="44"/>
      <c r="AF32" s="44"/>
      <c r="AG32" s="44"/>
      <c r="AH32" s="48"/>
      <c r="AI32" s="44"/>
      <c r="AJ32" s="44"/>
      <c r="AK32" s="49"/>
      <c r="AL32" s="50"/>
      <c r="AM32" s="51"/>
      <c r="AN32" s="52"/>
      <c r="AO32" s="52"/>
      <c r="AP32" s="53"/>
      <c r="AQ32" s="48"/>
      <c r="AR32" s="49"/>
      <c r="AS32" s="53"/>
      <c r="AT32" s="53"/>
      <c r="AU32" s="52"/>
      <c r="AV32" s="54" t="str">
        <f t="shared" si="0"/>
        <v/>
      </c>
      <c r="AW32" s="55" t="str">
        <f t="shared" si="1"/>
        <v/>
      </c>
      <c r="AX32" s="16"/>
      <c r="AY32" s="17"/>
      <c r="AZ32" s="18"/>
      <c r="BA32" s="18"/>
      <c r="BB32" s="19"/>
      <c r="BC32" s="20"/>
      <c r="BD32" s="20"/>
      <c r="BE32" s="20"/>
      <c r="BF32" s="20"/>
      <c r="BG32" s="20"/>
    </row>
    <row r="33" spans="2:59">
      <c r="B33" s="32"/>
      <c r="C33" s="35"/>
      <c r="D33" s="34"/>
      <c r="E33" s="34"/>
      <c r="F33" s="34"/>
      <c r="G33" s="34"/>
      <c r="H33" s="34"/>
      <c r="I33" s="34"/>
      <c r="J33" s="34"/>
      <c r="K33" s="34"/>
      <c r="L33" s="43"/>
      <c r="M33" s="44"/>
      <c r="N33" s="44"/>
      <c r="O33" s="44"/>
      <c r="P33" s="45"/>
      <c r="Q33" s="46" t="str">
        <f>IF(C33&lt;&gt;"",IFERROR(HLOOKUP("prediction_xgb_"&amp;C33,ML_prediction!$D$4:$AP$6,3,0),"No Analysis"),"")</f>
        <v/>
      </c>
      <c r="R33" s="46" t="str">
        <f>IF(C33&lt;&gt;"",IFERROR(HLOOKUP("prediction_LR_"&amp;C33,ML_prediction!$D$4:$AP$6,3,0),"No Analysis"),"")</f>
        <v/>
      </c>
      <c r="S33" s="47"/>
      <c r="T33" s="47"/>
      <c r="U33" s="47"/>
      <c r="V33" s="47"/>
      <c r="W33" s="47"/>
      <c r="X33" s="47"/>
      <c r="Y33" s="47"/>
      <c r="Z33" s="44"/>
      <c r="AA33" s="44"/>
      <c r="AB33" s="44"/>
      <c r="AC33" s="44"/>
      <c r="AD33" s="44"/>
      <c r="AE33" s="44"/>
      <c r="AF33" s="44"/>
      <c r="AG33" s="44"/>
      <c r="AH33" s="48"/>
      <c r="AI33" s="44"/>
      <c r="AJ33" s="44"/>
      <c r="AK33" s="49"/>
      <c r="AL33" s="50"/>
      <c r="AM33" s="51"/>
      <c r="AN33" s="52"/>
      <c r="AO33" s="52"/>
      <c r="AP33" s="53"/>
      <c r="AQ33" s="48"/>
      <c r="AR33" s="49"/>
      <c r="AS33" s="53"/>
      <c r="AT33" s="53"/>
      <c r="AU33" s="52"/>
      <c r="AV33" s="54" t="str">
        <f t="shared" si="0"/>
        <v/>
      </c>
      <c r="AW33" s="55" t="str">
        <f t="shared" si="1"/>
        <v/>
      </c>
      <c r="AX33" s="16"/>
      <c r="AY33" s="17"/>
      <c r="AZ33" s="18"/>
      <c r="BA33" s="18"/>
      <c r="BB33" s="19"/>
      <c r="BC33" s="20"/>
      <c r="BD33" s="20"/>
      <c r="BE33" s="20"/>
      <c r="BF33" s="20"/>
      <c r="BG33" s="20"/>
    </row>
    <row r="34" spans="2:59">
      <c r="B34" s="32"/>
      <c r="C34" s="35"/>
      <c r="D34" s="34"/>
      <c r="E34" s="34"/>
      <c r="F34" s="34"/>
      <c r="G34" s="34"/>
      <c r="H34" s="34"/>
      <c r="I34" s="34"/>
      <c r="J34" s="34"/>
      <c r="K34" s="34"/>
      <c r="L34" s="43"/>
      <c r="M34" s="44"/>
      <c r="N34" s="44"/>
      <c r="O34" s="44"/>
      <c r="P34" s="45"/>
      <c r="Q34" s="46" t="str">
        <f>IF(C34&lt;&gt;"",IFERROR(HLOOKUP("prediction_xgb_"&amp;C34,ML_prediction!$D$4:$AP$6,3,0),"No Analysis"),"")</f>
        <v/>
      </c>
      <c r="R34" s="46" t="str">
        <f>IF(C34&lt;&gt;"",IFERROR(HLOOKUP("prediction_LR_"&amp;C34,ML_prediction!$D$4:$AP$6,3,0),"No Analysis"),"")</f>
        <v/>
      </c>
      <c r="S34" s="47"/>
      <c r="T34" s="47"/>
      <c r="U34" s="47"/>
      <c r="V34" s="47"/>
      <c r="W34" s="47"/>
      <c r="X34" s="47"/>
      <c r="Y34" s="47"/>
      <c r="Z34" s="44"/>
      <c r="AA34" s="44"/>
      <c r="AB34" s="44"/>
      <c r="AC34" s="44"/>
      <c r="AD34" s="44"/>
      <c r="AE34" s="44"/>
      <c r="AF34" s="44"/>
      <c r="AG34" s="44"/>
      <c r="AH34" s="48"/>
      <c r="AI34" s="44"/>
      <c r="AJ34" s="44"/>
      <c r="AK34" s="49"/>
      <c r="AL34" s="50"/>
      <c r="AM34" s="51"/>
      <c r="AN34" s="52"/>
      <c r="AO34" s="52"/>
      <c r="AP34" s="53"/>
      <c r="AQ34" s="48"/>
      <c r="AR34" s="49"/>
      <c r="AS34" s="53"/>
      <c r="AT34" s="53"/>
      <c r="AU34" s="52"/>
      <c r="AV34" s="54" t="str">
        <f t="shared" si="0"/>
        <v/>
      </c>
      <c r="AW34" s="55" t="str">
        <f t="shared" si="1"/>
        <v/>
      </c>
      <c r="AX34" s="16"/>
      <c r="AY34" s="17"/>
      <c r="AZ34" s="18"/>
      <c r="BA34" s="18"/>
      <c r="BB34" s="19"/>
      <c r="BC34" s="20"/>
      <c r="BD34" s="20"/>
      <c r="BE34" s="20"/>
      <c r="BF34" s="20"/>
      <c r="BG34" s="20"/>
    </row>
    <row r="35" spans="2:59">
      <c r="B35" s="32"/>
      <c r="C35" s="35"/>
      <c r="D35" s="34"/>
      <c r="E35" s="34"/>
      <c r="F35" s="34"/>
      <c r="G35" s="34"/>
      <c r="H35" s="34"/>
      <c r="I35" s="34"/>
      <c r="J35" s="34"/>
      <c r="K35" s="34"/>
      <c r="L35" s="43"/>
      <c r="M35" s="44"/>
      <c r="N35" s="44"/>
      <c r="O35" s="44"/>
      <c r="P35" s="45"/>
      <c r="Q35" s="46" t="str">
        <f>IF(C35&lt;&gt;"",IFERROR(HLOOKUP("prediction_xgb_"&amp;C35,ML_prediction!$D$4:$AP$6,3,0),"No Analysis"),"")</f>
        <v/>
      </c>
      <c r="R35" s="46" t="str">
        <f>IF(C35&lt;&gt;"",IFERROR(HLOOKUP("prediction_LR_"&amp;C35,ML_prediction!$D$4:$AP$6,3,0),"No Analysis"),"")</f>
        <v/>
      </c>
      <c r="S35" s="47"/>
      <c r="T35" s="47"/>
      <c r="U35" s="47"/>
      <c r="V35" s="47"/>
      <c r="W35" s="47"/>
      <c r="X35" s="47"/>
      <c r="Y35" s="47"/>
      <c r="Z35" s="44"/>
      <c r="AA35" s="44"/>
      <c r="AB35" s="44"/>
      <c r="AC35" s="44"/>
      <c r="AD35" s="44"/>
      <c r="AE35" s="44"/>
      <c r="AF35" s="44"/>
      <c r="AG35" s="44"/>
      <c r="AH35" s="48"/>
      <c r="AI35" s="44"/>
      <c r="AJ35" s="44"/>
      <c r="AK35" s="49"/>
      <c r="AL35" s="50"/>
      <c r="AM35" s="51"/>
      <c r="AN35" s="52"/>
      <c r="AO35" s="52"/>
      <c r="AP35" s="53"/>
      <c r="AQ35" s="48"/>
      <c r="AR35" s="49"/>
      <c r="AS35" s="53"/>
      <c r="AT35" s="53"/>
      <c r="AU35" s="52"/>
      <c r="AV35" s="54" t="str">
        <f t="shared" si="0"/>
        <v/>
      </c>
      <c r="AW35" s="55" t="str">
        <f t="shared" si="1"/>
        <v/>
      </c>
      <c r="AX35" s="16"/>
      <c r="AY35" s="17"/>
      <c r="AZ35" s="18"/>
      <c r="BA35" s="18"/>
      <c r="BB35" s="19"/>
      <c r="BC35" s="20"/>
      <c r="BD35" s="20"/>
      <c r="BE35" s="20"/>
      <c r="BF35" s="20"/>
      <c r="BG35" s="20"/>
    </row>
    <row r="36" spans="2:59">
      <c r="B36" s="32"/>
      <c r="C36" s="35"/>
      <c r="D36" s="34"/>
      <c r="E36" s="34"/>
      <c r="F36" s="34"/>
      <c r="G36" s="34"/>
      <c r="H36" s="34"/>
      <c r="I36" s="34"/>
      <c r="J36" s="34"/>
      <c r="K36" s="34"/>
      <c r="L36" s="43"/>
      <c r="M36" s="44"/>
      <c r="N36" s="44"/>
      <c r="O36" s="44"/>
      <c r="P36" s="45"/>
      <c r="Q36" s="46" t="str">
        <f>IF(C36&lt;&gt;"",IFERROR(HLOOKUP("prediction_xgb_"&amp;C36,ML_prediction!$D$4:$AP$6,3,0),"No Analysis"),"")</f>
        <v/>
      </c>
      <c r="R36" s="46" t="str">
        <f>IF(C36&lt;&gt;"",IFERROR(HLOOKUP("prediction_LR_"&amp;C36,ML_prediction!$D$4:$AP$6,3,0),"No Analysis"),"")</f>
        <v/>
      </c>
      <c r="S36" s="47"/>
      <c r="T36" s="47"/>
      <c r="U36" s="47"/>
      <c r="V36" s="47"/>
      <c r="W36" s="47"/>
      <c r="X36" s="47"/>
      <c r="Y36" s="47"/>
      <c r="Z36" s="44"/>
      <c r="AA36" s="44"/>
      <c r="AB36" s="44"/>
      <c r="AC36" s="44"/>
      <c r="AD36" s="44"/>
      <c r="AE36" s="44"/>
      <c r="AF36" s="44"/>
      <c r="AG36" s="44"/>
      <c r="AH36" s="48"/>
      <c r="AI36" s="44"/>
      <c r="AJ36" s="44"/>
      <c r="AK36" s="49"/>
      <c r="AL36" s="50"/>
      <c r="AM36" s="51"/>
      <c r="AN36" s="52"/>
      <c r="AO36" s="52"/>
      <c r="AP36" s="53"/>
      <c r="AQ36" s="48"/>
      <c r="AR36" s="49"/>
      <c r="AS36" s="53"/>
      <c r="AT36" s="53"/>
      <c r="AU36" s="52"/>
      <c r="AV36" s="54" t="str">
        <f t="shared" si="0"/>
        <v/>
      </c>
      <c r="AW36" s="55" t="str">
        <f t="shared" si="1"/>
        <v/>
      </c>
      <c r="AX36" s="16"/>
      <c r="AY36" s="17"/>
      <c r="AZ36" s="18"/>
      <c r="BA36" s="18"/>
      <c r="BB36" s="19"/>
      <c r="BC36" s="20"/>
      <c r="BD36" s="20"/>
      <c r="BE36" s="20"/>
      <c r="BF36" s="20"/>
      <c r="BG36" s="20"/>
    </row>
    <row r="37" spans="2:59">
      <c r="B37" s="32"/>
      <c r="C37" s="35"/>
      <c r="D37" s="34"/>
      <c r="E37" s="34"/>
      <c r="F37" s="34"/>
      <c r="G37" s="34"/>
      <c r="H37" s="34"/>
      <c r="I37" s="34"/>
      <c r="J37" s="34"/>
      <c r="K37" s="34"/>
      <c r="L37" s="43"/>
      <c r="M37" s="44"/>
      <c r="N37" s="44"/>
      <c r="O37" s="44"/>
      <c r="P37" s="45"/>
      <c r="Q37" s="46" t="str">
        <f>IF(C37&lt;&gt;"",IFERROR(HLOOKUP("prediction_xgb_"&amp;C37,ML_prediction!$D$4:$AP$6,3,0),"No Analysis"),"")</f>
        <v/>
      </c>
      <c r="R37" s="46" t="str">
        <f>IF(C37&lt;&gt;"",IFERROR(HLOOKUP("prediction_LR_"&amp;C37,ML_prediction!$D$4:$AP$6,3,0),"No Analysis"),"")</f>
        <v/>
      </c>
      <c r="S37" s="47"/>
      <c r="T37" s="47"/>
      <c r="U37" s="47"/>
      <c r="V37" s="47"/>
      <c r="W37" s="47"/>
      <c r="X37" s="47"/>
      <c r="Y37" s="47"/>
      <c r="Z37" s="44"/>
      <c r="AA37" s="44"/>
      <c r="AB37" s="44"/>
      <c r="AC37" s="44"/>
      <c r="AD37" s="44"/>
      <c r="AE37" s="44"/>
      <c r="AF37" s="44"/>
      <c r="AG37" s="44"/>
      <c r="AH37" s="48"/>
      <c r="AI37" s="44"/>
      <c r="AJ37" s="44"/>
      <c r="AK37" s="49"/>
      <c r="AL37" s="50"/>
      <c r="AM37" s="51"/>
      <c r="AN37" s="52"/>
      <c r="AO37" s="52"/>
      <c r="AP37" s="53"/>
      <c r="AQ37" s="48"/>
      <c r="AR37" s="49"/>
      <c r="AS37" s="53"/>
      <c r="AT37" s="53"/>
      <c r="AU37" s="52"/>
      <c r="AV37" s="54" t="str">
        <f t="shared" si="0"/>
        <v/>
      </c>
      <c r="AW37" s="55" t="str">
        <f t="shared" si="1"/>
        <v/>
      </c>
      <c r="AX37" s="16"/>
      <c r="AY37" s="17"/>
      <c r="AZ37" s="18"/>
      <c r="BA37" s="18"/>
      <c r="BB37" s="19"/>
      <c r="BC37" s="20"/>
      <c r="BD37" s="20"/>
      <c r="BE37" s="20"/>
      <c r="BF37" s="20"/>
      <c r="BG37" s="20"/>
    </row>
    <row r="38" spans="2:59">
      <c r="B38" s="32"/>
      <c r="C38" s="35"/>
      <c r="D38" s="34"/>
      <c r="E38" s="34"/>
      <c r="F38" s="34"/>
      <c r="G38" s="34"/>
      <c r="H38" s="34"/>
      <c r="I38" s="34"/>
      <c r="J38" s="34"/>
      <c r="K38" s="34"/>
      <c r="L38" s="43"/>
      <c r="M38" s="44"/>
      <c r="N38" s="44"/>
      <c r="O38" s="44"/>
      <c r="P38" s="45"/>
      <c r="Q38" s="46" t="str">
        <f>IF(C38&lt;&gt;"",IFERROR(HLOOKUP("prediction_xgb_"&amp;C38,ML_prediction!$D$4:$AP$6,3,0),"No Analysis"),"")</f>
        <v/>
      </c>
      <c r="R38" s="46" t="str">
        <f>IF(C38&lt;&gt;"",IFERROR(HLOOKUP("prediction_LR_"&amp;C38,ML_prediction!$D$4:$AP$6,3,0),"No Analysis"),"")</f>
        <v/>
      </c>
      <c r="S38" s="47"/>
      <c r="T38" s="47"/>
      <c r="U38" s="47"/>
      <c r="V38" s="47"/>
      <c r="W38" s="47"/>
      <c r="X38" s="47"/>
      <c r="Y38" s="47"/>
      <c r="Z38" s="44"/>
      <c r="AA38" s="44"/>
      <c r="AB38" s="44"/>
      <c r="AC38" s="44"/>
      <c r="AD38" s="44"/>
      <c r="AE38" s="44"/>
      <c r="AF38" s="44"/>
      <c r="AG38" s="44"/>
      <c r="AH38" s="48"/>
      <c r="AI38" s="44"/>
      <c r="AJ38" s="44"/>
      <c r="AK38" s="49"/>
      <c r="AL38" s="50"/>
      <c r="AM38" s="51"/>
      <c r="AN38" s="52"/>
      <c r="AO38" s="52"/>
      <c r="AP38" s="53"/>
      <c r="AQ38" s="48"/>
      <c r="AR38" s="49"/>
      <c r="AS38" s="53"/>
      <c r="AT38" s="53"/>
      <c r="AU38" s="52"/>
      <c r="AV38" s="54" t="str">
        <f t="shared" si="0"/>
        <v/>
      </c>
      <c r="AW38" s="55" t="str">
        <f t="shared" si="1"/>
        <v/>
      </c>
      <c r="AX38" s="16"/>
      <c r="AY38" s="17"/>
      <c r="AZ38" s="18"/>
      <c r="BA38" s="18"/>
      <c r="BB38" s="19"/>
      <c r="BC38" s="20"/>
      <c r="BD38" s="20"/>
      <c r="BE38" s="20"/>
      <c r="BF38" s="20"/>
      <c r="BG38" s="20"/>
    </row>
    <row r="39" spans="2:59">
      <c r="B39" s="32"/>
      <c r="C39" s="35"/>
      <c r="D39" s="34"/>
      <c r="E39" s="34"/>
      <c r="F39" s="34"/>
      <c r="G39" s="34"/>
      <c r="H39" s="34"/>
      <c r="I39" s="34"/>
      <c r="J39" s="34"/>
      <c r="K39" s="34"/>
      <c r="L39" s="43"/>
      <c r="M39" s="44"/>
      <c r="N39" s="44"/>
      <c r="O39" s="44"/>
      <c r="P39" s="45"/>
      <c r="Q39" s="46" t="str">
        <f>IF(C39&lt;&gt;"",IFERROR(HLOOKUP("prediction_xgb_"&amp;C39,ML_prediction!$D$4:$AP$6,3,0),"No Analysis"),"")</f>
        <v/>
      </c>
      <c r="R39" s="46" t="str">
        <f>IF(C39&lt;&gt;"",IFERROR(HLOOKUP("prediction_LR_"&amp;C39,ML_prediction!$D$4:$AP$6,3,0),"No Analysis"),"")</f>
        <v/>
      </c>
      <c r="S39" s="47"/>
      <c r="T39" s="47"/>
      <c r="U39" s="47"/>
      <c r="V39" s="47"/>
      <c r="W39" s="47"/>
      <c r="X39" s="47"/>
      <c r="Y39" s="47"/>
      <c r="Z39" s="44"/>
      <c r="AA39" s="44"/>
      <c r="AB39" s="44"/>
      <c r="AC39" s="44"/>
      <c r="AD39" s="44"/>
      <c r="AE39" s="44"/>
      <c r="AF39" s="44"/>
      <c r="AG39" s="44"/>
      <c r="AH39" s="48"/>
      <c r="AI39" s="44"/>
      <c r="AJ39" s="44"/>
      <c r="AK39" s="49"/>
      <c r="AL39" s="50"/>
      <c r="AM39" s="51"/>
      <c r="AN39" s="52"/>
      <c r="AO39" s="52"/>
      <c r="AP39" s="53"/>
      <c r="AQ39" s="48"/>
      <c r="AR39" s="49"/>
      <c r="AS39" s="53"/>
      <c r="AT39" s="53"/>
      <c r="AU39" s="52"/>
      <c r="AV39" s="54" t="str">
        <f t="shared" si="0"/>
        <v/>
      </c>
      <c r="AW39" s="55" t="str">
        <f t="shared" si="1"/>
        <v/>
      </c>
      <c r="AX39" s="16"/>
      <c r="AY39" s="17"/>
      <c r="AZ39" s="18"/>
      <c r="BA39" s="18"/>
      <c r="BB39" s="19"/>
      <c r="BC39" s="20"/>
      <c r="BD39" s="20"/>
      <c r="BE39" s="20"/>
      <c r="BF39" s="20"/>
      <c r="BG39" s="20"/>
    </row>
    <row r="40" spans="2:59">
      <c r="B40" s="32"/>
      <c r="C40" s="35"/>
      <c r="D40" s="34"/>
      <c r="E40" s="34"/>
      <c r="F40" s="34"/>
      <c r="G40" s="34"/>
      <c r="H40" s="34"/>
      <c r="I40" s="34"/>
      <c r="J40" s="34"/>
      <c r="K40" s="34"/>
      <c r="L40" s="43"/>
      <c r="M40" s="44"/>
      <c r="N40" s="44"/>
      <c r="O40" s="44"/>
      <c r="P40" s="45"/>
      <c r="Q40" s="46" t="str">
        <f>IF(C40&lt;&gt;"",IFERROR(HLOOKUP("prediction_xgb_"&amp;C40,ML_prediction!$D$4:$AP$6,3,0),"No Analysis"),"")</f>
        <v/>
      </c>
      <c r="R40" s="46" t="str">
        <f>IF(C40&lt;&gt;"",IFERROR(HLOOKUP("prediction_LR_"&amp;C40,ML_prediction!$D$4:$AP$6,3,0),"No Analysis"),"")</f>
        <v/>
      </c>
      <c r="S40" s="47"/>
      <c r="T40" s="47"/>
      <c r="U40" s="47"/>
      <c r="V40" s="47"/>
      <c r="W40" s="47"/>
      <c r="X40" s="47"/>
      <c r="Y40" s="47"/>
      <c r="Z40" s="44"/>
      <c r="AA40" s="44"/>
      <c r="AB40" s="44"/>
      <c r="AC40" s="44"/>
      <c r="AD40" s="44"/>
      <c r="AE40" s="44"/>
      <c r="AF40" s="44"/>
      <c r="AG40" s="44"/>
      <c r="AH40" s="48"/>
      <c r="AI40" s="44"/>
      <c r="AJ40" s="44"/>
      <c r="AK40" s="49"/>
      <c r="AL40" s="50"/>
      <c r="AM40" s="51"/>
      <c r="AN40" s="52"/>
      <c r="AO40" s="52"/>
      <c r="AP40" s="53"/>
      <c r="AQ40" s="48"/>
      <c r="AR40" s="49"/>
      <c r="AS40" s="53"/>
      <c r="AT40" s="53"/>
      <c r="AU40" s="52"/>
      <c r="AV40" s="54" t="str">
        <f t="shared" si="0"/>
        <v/>
      </c>
      <c r="AW40" s="55" t="str">
        <f t="shared" si="1"/>
        <v/>
      </c>
      <c r="AX40" s="16"/>
      <c r="AY40" s="17"/>
      <c r="AZ40" s="18"/>
      <c r="BA40" s="18"/>
      <c r="BB40" s="19"/>
      <c r="BC40" s="20"/>
      <c r="BD40" s="20"/>
      <c r="BE40" s="20"/>
      <c r="BF40" s="20"/>
      <c r="BG40" s="20"/>
    </row>
    <row r="41" spans="2:59">
      <c r="B41" s="32"/>
      <c r="C41" s="35"/>
      <c r="D41" s="34"/>
      <c r="E41" s="34"/>
      <c r="F41" s="34"/>
      <c r="G41" s="34"/>
      <c r="H41" s="34"/>
      <c r="I41" s="34"/>
      <c r="J41" s="34"/>
      <c r="K41" s="34"/>
      <c r="L41" s="43"/>
      <c r="M41" s="44"/>
      <c r="N41" s="44"/>
      <c r="O41" s="44"/>
      <c r="P41" s="45"/>
      <c r="Q41" s="46" t="str">
        <f>IF(C41&lt;&gt;"",IFERROR(HLOOKUP("prediction_xgb_"&amp;C41,ML_prediction!$D$4:$AP$6,3,0),"No Analysis"),"")</f>
        <v/>
      </c>
      <c r="R41" s="46" t="str">
        <f>IF(C41&lt;&gt;"",IFERROR(HLOOKUP("prediction_LR_"&amp;C41,ML_prediction!$D$4:$AP$6,3,0),"No Analysis"),"")</f>
        <v/>
      </c>
      <c r="S41" s="47"/>
      <c r="T41" s="47"/>
      <c r="U41" s="47"/>
      <c r="V41" s="47"/>
      <c r="W41" s="47"/>
      <c r="X41" s="47"/>
      <c r="Y41" s="47"/>
      <c r="Z41" s="44"/>
      <c r="AA41" s="44"/>
      <c r="AB41" s="44"/>
      <c r="AC41" s="44"/>
      <c r="AD41" s="44"/>
      <c r="AE41" s="44"/>
      <c r="AF41" s="44"/>
      <c r="AG41" s="44"/>
      <c r="AH41" s="48"/>
      <c r="AI41" s="44"/>
      <c r="AJ41" s="44"/>
      <c r="AK41" s="49"/>
      <c r="AL41" s="50"/>
      <c r="AM41" s="51"/>
      <c r="AN41" s="52"/>
      <c r="AO41" s="52"/>
      <c r="AP41" s="53"/>
      <c r="AQ41" s="48"/>
      <c r="AR41" s="49"/>
      <c r="AS41" s="53"/>
      <c r="AT41" s="53"/>
      <c r="AU41" s="52"/>
      <c r="AV41" s="54" t="str">
        <f t="shared" si="0"/>
        <v/>
      </c>
      <c r="AW41" s="55" t="str">
        <f t="shared" si="1"/>
        <v/>
      </c>
      <c r="AX41" s="16"/>
      <c r="AY41" s="17"/>
      <c r="AZ41" s="18"/>
      <c r="BA41" s="18"/>
      <c r="BB41" s="19"/>
      <c r="BC41" s="20"/>
      <c r="BD41" s="20"/>
      <c r="BE41" s="20"/>
      <c r="BF41" s="20"/>
      <c r="BG41" s="20"/>
    </row>
    <row r="42" spans="2:59">
      <c r="B42" s="32"/>
      <c r="C42" s="35"/>
      <c r="D42" s="34"/>
      <c r="E42" s="34"/>
      <c r="F42" s="34"/>
      <c r="G42" s="34"/>
      <c r="H42" s="34"/>
      <c r="I42" s="34"/>
      <c r="J42" s="34"/>
      <c r="K42" s="34"/>
      <c r="L42" s="43"/>
      <c r="M42" s="44"/>
      <c r="N42" s="44"/>
      <c r="O42" s="44"/>
      <c r="P42" s="45"/>
      <c r="Q42" s="46" t="str">
        <f>IF(C42&lt;&gt;"",IFERROR(HLOOKUP("prediction_xgb_"&amp;C42,ML_prediction!$D$4:$AP$6,3,0),"No Analysis"),"")</f>
        <v/>
      </c>
      <c r="R42" s="46" t="str">
        <f>IF(C42&lt;&gt;"",IFERROR(HLOOKUP("prediction_LR_"&amp;C42,ML_prediction!$D$4:$AP$6,3,0),"No Analysis"),"")</f>
        <v/>
      </c>
      <c r="S42" s="47"/>
      <c r="T42" s="47"/>
      <c r="U42" s="47"/>
      <c r="V42" s="47"/>
      <c r="W42" s="47"/>
      <c r="X42" s="47"/>
      <c r="Y42" s="47"/>
      <c r="Z42" s="44"/>
      <c r="AA42" s="44"/>
      <c r="AB42" s="44"/>
      <c r="AC42" s="44"/>
      <c r="AD42" s="44"/>
      <c r="AE42" s="44"/>
      <c r="AF42" s="44"/>
      <c r="AG42" s="44"/>
      <c r="AH42" s="48"/>
      <c r="AI42" s="44"/>
      <c r="AJ42" s="44"/>
      <c r="AK42" s="49"/>
      <c r="AL42" s="50"/>
      <c r="AM42" s="51"/>
      <c r="AN42" s="52"/>
      <c r="AO42" s="52"/>
      <c r="AP42" s="53"/>
      <c r="AQ42" s="48"/>
      <c r="AR42" s="49"/>
      <c r="AS42" s="53"/>
      <c r="AT42" s="53"/>
      <c r="AU42" s="52"/>
      <c r="AV42" s="54" t="str">
        <f t="shared" si="0"/>
        <v/>
      </c>
      <c r="AW42" s="55" t="str">
        <f t="shared" si="1"/>
        <v/>
      </c>
      <c r="AX42" s="16"/>
      <c r="AY42" s="17"/>
      <c r="AZ42" s="18"/>
      <c r="BA42" s="18"/>
      <c r="BB42" s="19"/>
      <c r="BC42" s="20"/>
      <c r="BD42" s="20"/>
      <c r="BE42" s="20"/>
      <c r="BF42" s="20"/>
      <c r="BG42" s="20"/>
    </row>
    <row r="43" spans="2:59">
      <c r="B43" s="32"/>
      <c r="C43" s="35"/>
      <c r="D43" s="34"/>
      <c r="E43" s="34"/>
      <c r="F43" s="34"/>
      <c r="G43" s="34"/>
      <c r="H43" s="34"/>
      <c r="I43" s="34"/>
      <c r="J43" s="34"/>
      <c r="K43" s="34"/>
      <c r="L43" s="43"/>
      <c r="M43" s="44"/>
      <c r="N43" s="44"/>
      <c r="O43" s="44"/>
      <c r="P43" s="45"/>
      <c r="Q43" s="46" t="str">
        <f>IF(C43&lt;&gt;"",IFERROR(HLOOKUP("prediction_xgb_"&amp;C43,ML_prediction!$D$4:$AP$6,3,0),"No Analysis"),"")</f>
        <v/>
      </c>
      <c r="R43" s="46" t="str">
        <f>IF(C43&lt;&gt;"",IFERROR(HLOOKUP("prediction_LR_"&amp;C43,ML_prediction!$D$4:$AP$6,3,0),"No Analysis"),"")</f>
        <v/>
      </c>
      <c r="S43" s="47"/>
      <c r="T43" s="47"/>
      <c r="U43" s="47"/>
      <c r="V43" s="47"/>
      <c r="W43" s="47"/>
      <c r="X43" s="47"/>
      <c r="Y43" s="47"/>
      <c r="Z43" s="44"/>
      <c r="AA43" s="44"/>
      <c r="AB43" s="44"/>
      <c r="AC43" s="44"/>
      <c r="AD43" s="44"/>
      <c r="AE43" s="44"/>
      <c r="AF43" s="44"/>
      <c r="AG43" s="44"/>
      <c r="AH43" s="48"/>
      <c r="AI43" s="44"/>
      <c r="AJ43" s="44"/>
      <c r="AK43" s="49"/>
      <c r="AL43" s="50"/>
      <c r="AM43" s="51"/>
      <c r="AN43" s="52"/>
      <c r="AO43" s="52"/>
      <c r="AP43" s="53"/>
      <c r="AQ43" s="48"/>
      <c r="AR43" s="49"/>
      <c r="AS43" s="53"/>
      <c r="AT43" s="53"/>
      <c r="AU43" s="52"/>
      <c r="AV43" s="54" t="str">
        <f t="shared" si="0"/>
        <v/>
      </c>
      <c r="AW43" s="55" t="str">
        <f t="shared" si="1"/>
        <v/>
      </c>
      <c r="AX43" s="16"/>
      <c r="AY43" s="17"/>
      <c r="AZ43" s="18"/>
      <c r="BA43" s="18"/>
      <c r="BB43" s="19"/>
      <c r="BC43" s="20"/>
      <c r="BD43" s="20"/>
      <c r="BE43" s="20"/>
      <c r="BF43" s="20"/>
      <c r="BG43" s="20"/>
    </row>
    <row r="44" spans="2:59">
      <c r="B44" s="32"/>
      <c r="C44" s="35"/>
      <c r="D44" s="34"/>
      <c r="E44" s="34"/>
      <c r="F44" s="34"/>
      <c r="G44" s="34"/>
      <c r="H44" s="34"/>
      <c r="I44" s="34"/>
      <c r="J44" s="34"/>
      <c r="K44" s="34"/>
      <c r="L44" s="43"/>
      <c r="M44" s="44"/>
      <c r="N44" s="44"/>
      <c r="O44" s="44"/>
      <c r="P44" s="45"/>
      <c r="Q44" s="46" t="str">
        <f>IF(C44&lt;&gt;"",IFERROR(HLOOKUP("prediction_xgb_"&amp;C44,ML_prediction!$D$4:$AP$6,3,0),"No Analysis"),"")</f>
        <v/>
      </c>
      <c r="R44" s="46" t="str">
        <f>IF(C44&lt;&gt;"",IFERROR(HLOOKUP("prediction_LR_"&amp;C44,ML_prediction!$D$4:$AP$6,3,0),"No Analysis"),"")</f>
        <v/>
      </c>
      <c r="S44" s="47"/>
      <c r="T44" s="47"/>
      <c r="U44" s="47"/>
      <c r="V44" s="47"/>
      <c r="W44" s="47"/>
      <c r="X44" s="47"/>
      <c r="Y44" s="47"/>
      <c r="Z44" s="44"/>
      <c r="AA44" s="44"/>
      <c r="AB44" s="44"/>
      <c r="AC44" s="44"/>
      <c r="AD44" s="44"/>
      <c r="AE44" s="44"/>
      <c r="AF44" s="44"/>
      <c r="AG44" s="44"/>
      <c r="AH44" s="48"/>
      <c r="AI44" s="44"/>
      <c r="AJ44" s="44"/>
      <c r="AK44" s="49"/>
      <c r="AL44" s="50"/>
      <c r="AM44" s="51"/>
      <c r="AN44" s="52"/>
      <c r="AO44" s="52"/>
      <c r="AP44" s="53"/>
      <c r="AQ44" s="48"/>
      <c r="AR44" s="49"/>
      <c r="AS44" s="53"/>
      <c r="AT44" s="53"/>
      <c r="AU44" s="52"/>
      <c r="AV44" s="54" t="str">
        <f t="shared" si="0"/>
        <v/>
      </c>
      <c r="AW44" s="55" t="str">
        <f t="shared" si="1"/>
        <v/>
      </c>
      <c r="AX44" s="16"/>
      <c r="AY44" s="17"/>
      <c r="AZ44" s="18"/>
      <c r="BA44" s="18"/>
      <c r="BB44" s="19"/>
      <c r="BC44" s="20"/>
      <c r="BD44" s="20"/>
      <c r="BE44" s="20"/>
      <c r="BF44" s="20"/>
      <c r="BG44" s="20"/>
    </row>
    <row r="45" spans="2:59">
      <c r="B45" s="32"/>
      <c r="C45" s="35"/>
      <c r="D45" s="34"/>
      <c r="E45" s="34"/>
      <c r="F45" s="34"/>
      <c r="G45" s="34"/>
      <c r="H45" s="34"/>
      <c r="I45" s="34"/>
      <c r="J45" s="34"/>
      <c r="K45" s="34"/>
      <c r="L45" s="43"/>
      <c r="M45" s="44"/>
      <c r="N45" s="44"/>
      <c r="O45" s="44"/>
      <c r="P45" s="45"/>
      <c r="Q45" s="46" t="str">
        <f>IF(C45&lt;&gt;"",IFERROR(HLOOKUP("prediction_xgb_"&amp;C45,ML_prediction!$D$4:$AP$6,3,0),"No Analysis"),"")</f>
        <v/>
      </c>
      <c r="R45" s="46" t="str">
        <f>IF(C45&lt;&gt;"",IFERROR(HLOOKUP("prediction_LR_"&amp;C45,ML_prediction!$D$4:$AP$6,3,0),"No Analysis"),"")</f>
        <v/>
      </c>
      <c r="S45" s="47"/>
      <c r="T45" s="47"/>
      <c r="U45" s="47"/>
      <c r="V45" s="47"/>
      <c r="W45" s="47"/>
      <c r="X45" s="47"/>
      <c r="Y45" s="47"/>
      <c r="Z45" s="44"/>
      <c r="AA45" s="44"/>
      <c r="AB45" s="44"/>
      <c r="AC45" s="44"/>
      <c r="AD45" s="44"/>
      <c r="AE45" s="44"/>
      <c r="AF45" s="44"/>
      <c r="AG45" s="44"/>
      <c r="AH45" s="48"/>
      <c r="AI45" s="44"/>
      <c r="AJ45" s="44"/>
      <c r="AK45" s="49"/>
      <c r="AL45" s="50"/>
      <c r="AM45" s="51"/>
      <c r="AN45" s="52"/>
      <c r="AO45" s="52"/>
      <c r="AP45" s="53"/>
      <c r="AQ45" s="48"/>
      <c r="AR45" s="49"/>
      <c r="AS45" s="53"/>
      <c r="AT45" s="53"/>
      <c r="AU45" s="52"/>
      <c r="AV45" s="54" t="str">
        <f t="shared" si="0"/>
        <v/>
      </c>
      <c r="AW45" s="55" t="str">
        <f t="shared" si="1"/>
        <v/>
      </c>
      <c r="AX45" s="16"/>
      <c r="AY45" s="17"/>
      <c r="AZ45" s="18"/>
      <c r="BA45" s="18"/>
      <c r="BB45" s="19"/>
      <c r="BC45" s="20"/>
      <c r="BD45" s="20"/>
      <c r="BE45" s="20"/>
      <c r="BF45" s="20"/>
      <c r="BG45" s="20"/>
    </row>
    <row r="46" spans="2:59">
      <c r="B46" s="32"/>
      <c r="C46" s="35"/>
      <c r="D46" s="34"/>
      <c r="E46" s="34"/>
      <c r="F46" s="34"/>
      <c r="G46" s="34"/>
      <c r="H46" s="34"/>
      <c r="I46" s="34"/>
      <c r="J46" s="34"/>
      <c r="K46" s="34"/>
      <c r="L46" s="43"/>
      <c r="M46" s="44"/>
      <c r="N46" s="44"/>
      <c r="O46" s="44"/>
      <c r="P46" s="45"/>
      <c r="Q46" s="46" t="str">
        <f>IF(C46&lt;&gt;"",IFERROR(HLOOKUP("prediction_xgb_"&amp;C46,ML_prediction!$D$4:$AP$6,3,0),"No Analysis"),"")</f>
        <v/>
      </c>
      <c r="R46" s="46" t="str">
        <f>IF(C46&lt;&gt;"",IFERROR(HLOOKUP("prediction_LR_"&amp;C46,ML_prediction!$D$4:$AP$6,3,0),"No Analysis"),"")</f>
        <v/>
      </c>
      <c r="S46" s="47"/>
      <c r="T46" s="47"/>
      <c r="U46" s="47"/>
      <c r="V46" s="47"/>
      <c r="W46" s="47"/>
      <c r="X46" s="47"/>
      <c r="Y46" s="47"/>
      <c r="Z46" s="44"/>
      <c r="AA46" s="44"/>
      <c r="AB46" s="44"/>
      <c r="AC46" s="44"/>
      <c r="AD46" s="44"/>
      <c r="AE46" s="44"/>
      <c r="AF46" s="44"/>
      <c r="AG46" s="44"/>
      <c r="AH46" s="48"/>
      <c r="AI46" s="44"/>
      <c r="AJ46" s="44"/>
      <c r="AK46" s="49"/>
      <c r="AL46" s="50"/>
      <c r="AM46" s="51"/>
      <c r="AN46" s="52"/>
      <c r="AO46" s="52"/>
      <c r="AP46" s="53"/>
      <c r="AQ46" s="48"/>
      <c r="AR46" s="49"/>
      <c r="AS46" s="53"/>
      <c r="AT46" s="53"/>
      <c r="AU46" s="52"/>
      <c r="AV46" s="54" t="str">
        <f t="shared" si="0"/>
        <v/>
      </c>
      <c r="AW46" s="55" t="str">
        <f t="shared" si="1"/>
        <v/>
      </c>
      <c r="AX46" s="16"/>
      <c r="AY46" s="17"/>
      <c r="AZ46" s="18"/>
      <c r="BA46" s="18"/>
      <c r="BB46" s="19"/>
      <c r="BC46" s="20"/>
      <c r="BD46" s="20"/>
      <c r="BE46" s="20"/>
      <c r="BF46" s="20"/>
      <c r="BG46" s="20"/>
    </row>
    <row r="47" spans="2:59">
      <c r="B47" s="32"/>
      <c r="C47" s="35"/>
      <c r="D47" s="34"/>
      <c r="E47" s="34"/>
      <c r="F47" s="34"/>
      <c r="G47" s="34"/>
      <c r="H47" s="34"/>
      <c r="I47" s="34"/>
      <c r="J47" s="34"/>
      <c r="K47" s="34"/>
      <c r="L47" s="43"/>
      <c r="M47" s="44"/>
      <c r="N47" s="44"/>
      <c r="O47" s="44"/>
      <c r="P47" s="45"/>
      <c r="Q47" s="46" t="str">
        <f>IF(C47&lt;&gt;"",IFERROR(HLOOKUP("prediction_xgb_"&amp;C47,ML_prediction!$D$4:$AP$6,3,0),"No Analysis"),"")</f>
        <v/>
      </c>
      <c r="R47" s="46" t="str">
        <f>IF(C47&lt;&gt;"",IFERROR(HLOOKUP("prediction_LR_"&amp;C47,ML_prediction!$D$4:$AP$6,3,0),"No Analysis"),"")</f>
        <v/>
      </c>
      <c r="S47" s="47"/>
      <c r="T47" s="47"/>
      <c r="U47" s="47"/>
      <c r="V47" s="47"/>
      <c r="W47" s="47"/>
      <c r="X47" s="47"/>
      <c r="Y47" s="47"/>
      <c r="Z47" s="44"/>
      <c r="AA47" s="44"/>
      <c r="AB47" s="44"/>
      <c r="AC47" s="44"/>
      <c r="AD47" s="44"/>
      <c r="AE47" s="44"/>
      <c r="AF47" s="44"/>
      <c r="AG47" s="44"/>
      <c r="AH47" s="48"/>
      <c r="AI47" s="44"/>
      <c r="AJ47" s="44"/>
      <c r="AK47" s="49"/>
      <c r="AL47" s="50"/>
      <c r="AM47" s="51"/>
      <c r="AN47" s="52"/>
      <c r="AO47" s="52"/>
      <c r="AP47" s="53"/>
      <c r="AQ47" s="48"/>
      <c r="AR47" s="49"/>
      <c r="AS47" s="53"/>
      <c r="AT47" s="53"/>
      <c r="AU47" s="52"/>
      <c r="AV47" s="54" t="str">
        <f t="shared" si="0"/>
        <v/>
      </c>
      <c r="AW47" s="55" t="str">
        <f t="shared" si="1"/>
        <v/>
      </c>
      <c r="AX47" s="16"/>
      <c r="AY47" s="17"/>
      <c r="AZ47" s="18"/>
      <c r="BA47" s="18"/>
      <c r="BB47" s="19"/>
      <c r="BC47" s="20"/>
      <c r="BD47" s="20"/>
      <c r="BE47" s="20"/>
      <c r="BF47" s="20"/>
      <c r="BG47" s="20"/>
    </row>
    <row r="48" spans="2:59">
      <c r="B48" s="32"/>
      <c r="C48" s="35"/>
      <c r="D48" s="34"/>
      <c r="E48" s="34"/>
      <c r="F48" s="34"/>
      <c r="G48" s="34"/>
      <c r="H48" s="34"/>
      <c r="I48" s="34"/>
      <c r="J48" s="34"/>
      <c r="K48" s="34"/>
      <c r="L48" s="43"/>
      <c r="M48" s="44"/>
      <c r="N48" s="44"/>
      <c r="O48" s="44"/>
      <c r="P48" s="45"/>
      <c r="Q48" s="46" t="str">
        <f>IF(C48&lt;&gt;"",IFERROR(HLOOKUP("prediction_xgb_"&amp;C48,ML_prediction!$D$4:$AP$6,3,0),"No Analysis"),"")</f>
        <v/>
      </c>
      <c r="R48" s="46" t="str">
        <f>IF(C48&lt;&gt;"",IFERROR(HLOOKUP("prediction_LR_"&amp;C48,ML_prediction!$D$4:$AP$6,3,0),"No Analysis"),"")</f>
        <v/>
      </c>
      <c r="S48" s="47"/>
      <c r="T48" s="47"/>
      <c r="U48" s="47"/>
      <c r="V48" s="47"/>
      <c r="W48" s="47"/>
      <c r="X48" s="47"/>
      <c r="Y48" s="47"/>
      <c r="Z48" s="44"/>
      <c r="AA48" s="44"/>
      <c r="AB48" s="44"/>
      <c r="AC48" s="44"/>
      <c r="AD48" s="44"/>
      <c r="AE48" s="44"/>
      <c r="AF48" s="44"/>
      <c r="AG48" s="44"/>
      <c r="AH48" s="48"/>
      <c r="AI48" s="44"/>
      <c r="AJ48" s="44"/>
      <c r="AK48" s="49"/>
      <c r="AL48" s="50"/>
      <c r="AM48" s="51"/>
      <c r="AN48" s="52"/>
      <c r="AO48" s="52"/>
      <c r="AP48" s="53"/>
      <c r="AQ48" s="48"/>
      <c r="AR48" s="49"/>
      <c r="AS48" s="53"/>
      <c r="AT48" s="53"/>
      <c r="AU48" s="52"/>
      <c r="AV48" s="54" t="str">
        <f t="shared" si="0"/>
        <v/>
      </c>
      <c r="AW48" s="55" t="str">
        <f t="shared" si="1"/>
        <v/>
      </c>
      <c r="AX48" s="16"/>
      <c r="AY48" s="17"/>
      <c r="AZ48" s="18"/>
      <c r="BA48" s="18"/>
      <c r="BB48" s="19"/>
      <c r="BC48" s="20"/>
      <c r="BD48" s="20"/>
      <c r="BE48" s="20"/>
      <c r="BF48" s="20"/>
      <c r="BG48" s="20"/>
    </row>
    <row r="49" spans="2:59">
      <c r="B49" s="32"/>
      <c r="C49" s="35"/>
      <c r="D49" s="34"/>
      <c r="E49" s="34"/>
      <c r="F49" s="34"/>
      <c r="G49" s="34"/>
      <c r="H49" s="34"/>
      <c r="I49" s="34"/>
      <c r="J49" s="34"/>
      <c r="K49" s="34"/>
      <c r="L49" s="43"/>
      <c r="M49" s="44"/>
      <c r="N49" s="44"/>
      <c r="O49" s="44"/>
      <c r="P49" s="45"/>
      <c r="Q49" s="46" t="str">
        <f>IF(C49&lt;&gt;"",IFERROR(HLOOKUP("prediction_xgb_"&amp;C49,ML_prediction!$D$4:$AP$6,3,0),"No Analysis"),"")</f>
        <v/>
      </c>
      <c r="R49" s="46" t="str">
        <f>IF(C49&lt;&gt;"",IFERROR(HLOOKUP("prediction_LR_"&amp;C49,ML_prediction!$D$4:$AP$6,3,0),"No Analysis"),"")</f>
        <v/>
      </c>
      <c r="S49" s="47"/>
      <c r="T49" s="47"/>
      <c r="U49" s="47"/>
      <c r="V49" s="47"/>
      <c r="W49" s="47"/>
      <c r="X49" s="47"/>
      <c r="Y49" s="47"/>
      <c r="Z49" s="44"/>
      <c r="AA49" s="44"/>
      <c r="AB49" s="44"/>
      <c r="AC49" s="44"/>
      <c r="AD49" s="44"/>
      <c r="AE49" s="44"/>
      <c r="AF49" s="44"/>
      <c r="AG49" s="44"/>
      <c r="AH49" s="48"/>
      <c r="AI49" s="44"/>
      <c r="AJ49" s="44"/>
      <c r="AK49" s="49"/>
      <c r="AL49" s="50"/>
      <c r="AM49" s="51"/>
      <c r="AN49" s="52"/>
      <c r="AO49" s="52"/>
      <c r="AP49" s="53"/>
      <c r="AQ49" s="48"/>
      <c r="AR49" s="49"/>
      <c r="AS49" s="53"/>
      <c r="AT49" s="53"/>
      <c r="AU49" s="52"/>
      <c r="AV49" s="54" t="str">
        <f t="shared" si="0"/>
        <v/>
      </c>
      <c r="AW49" s="55" t="str">
        <f t="shared" si="1"/>
        <v/>
      </c>
      <c r="AX49" s="16"/>
      <c r="AY49" s="17"/>
      <c r="AZ49" s="18"/>
      <c r="BA49" s="18"/>
      <c r="BB49" s="19"/>
      <c r="BC49" s="20"/>
      <c r="BD49" s="20"/>
      <c r="BE49" s="20"/>
      <c r="BF49" s="20"/>
      <c r="BG49" s="20"/>
    </row>
    <row r="50" spans="2:59">
      <c r="B50" s="32"/>
      <c r="C50" s="35"/>
      <c r="D50" s="34"/>
      <c r="E50" s="34"/>
      <c r="F50" s="34"/>
      <c r="G50" s="34"/>
      <c r="H50" s="34"/>
      <c r="I50" s="34"/>
      <c r="J50" s="34"/>
      <c r="K50" s="34"/>
      <c r="L50" s="43"/>
      <c r="M50" s="44"/>
      <c r="N50" s="44"/>
      <c r="O50" s="44"/>
      <c r="P50" s="45"/>
      <c r="Q50" s="46" t="str">
        <f>IF(C50&lt;&gt;"",IFERROR(HLOOKUP("prediction_xgb_"&amp;C50,ML_prediction!$D$4:$AP$6,3,0),"No Analysis"),"")</f>
        <v/>
      </c>
      <c r="R50" s="46" t="str">
        <f>IF(C50&lt;&gt;"",IFERROR(HLOOKUP("prediction_LR_"&amp;C50,ML_prediction!$D$4:$AP$6,3,0),"No Analysis"),"")</f>
        <v/>
      </c>
      <c r="S50" s="47"/>
      <c r="T50" s="47"/>
      <c r="U50" s="47"/>
      <c r="V50" s="47"/>
      <c r="W50" s="47"/>
      <c r="X50" s="47"/>
      <c r="Y50" s="47"/>
      <c r="Z50" s="44"/>
      <c r="AA50" s="44"/>
      <c r="AB50" s="44"/>
      <c r="AC50" s="44"/>
      <c r="AD50" s="44"/>
      <c r="AE50" s="44"/>
      <c r="AF50" s="44"/>
      <c r="AG50" s="44"/>
      <c r="AH50" s="48"/>
      <c r="AI50" s="44"/>
      <c r="AJ50" s="44"/>
      <c r="AK50" s="49"/>
      <c r="AL50" s="50"/>
      <c r="AM50" s="51"/>
      <c r="AN50" s="52"/>
      <c r="AO50" s="52"/>
      <c r="AP50" s="53"/>
      <c r="AQ50" s="48"/>
      <c r="AR50" s="49"/>
      <c r="AS50" s="53"/>
      <c r="AT50" s="53"/>
      <c r="AU50" s="52"/>
      <c r="AV50" s="54" t="str">
        <f t="shared" si="0"/>
        <v/>
      </c>
      <c r="AW50" s="55" t="str">
        <f t="shared" si="1"/>
        <v/>
      </c>
      <c r="AX50" s="16"/>
      <c r="AY50" s="17"/>
      <c r="AZ50" s="18"/>
      <c r="BA50" s="18"/>
      <c r="BB50" s="19"/>
      <c r="BC50" s="20"/>
      <c r="BD50" s="20"/>
      <c r="BE50" s="20"/>
      <c r="BF50" s="20"/>
      <c r="BG50" s="20"/>
    </row>
    <row r="51" spans="2:59">
      <c r="B51" s="32"/>
      <c r="C51" s="35"/>
      <c r="D51" s="34"/>
      <c r="E51" s="34"/>
      <c r="F51" s="34"/>
      <c r="G51" s="34"/>
      <c r="H51" s="34"/>
      <c r="I51" s="34"/>
      <c r="J51" s="34"/>
      <c r="K51" s="34"/>
      <c r="L51" s="43"/>
      <c r="M51" s="44"/>
      <c r="N51" s="44"/>
      <c r="O51" s="44"/>
      <c r="P51" s="45"/>
      <c r="Q51" s="46" t="str">
        <f>IF(C51&lt;&gt;"",IFERROR(HLOOKUP("prediction_xgb_"&amp;C51,ML_prediction!$D$4:$AP$6,3,0),"No Analysis"),"")</f>
        <v/>
      </c>
      <c r="R51" s="46" t="str">
        <f>IF(C51&lt;&gt;"",IFERROR(HLOOKUP("prediction_LR_"&amp;C51,ML_prediction!$D$4:$AP$6,3,0),"No Analysis"),"")</f>
        <v/>
      </c>
      <c r="S51" s="47"/>
      <c r="T51" s="47"/>
      <c r="U51" s="47"/>
      <c r="V51" s="47"/>
      <c r="W51" s="47"/>
      <c r="X51" s="47"/>
      <c r="Y51" s="47"/>
      <c r="Z51" s="44"/>
      <c r="AA51" s="44"/>
      <c r="AB51" s="44"/>
      <c r="AC51" s="44"/>
      <c r="AD51" s="44"/>
      <c r="AE51" s="44"/>
      <c r="AF51" s="44"/>
      <c r="AG51" s="44"/>
      <c r="AH51" s="48"/>
      <c r="AI51" s="44"/>
      <c r="AJ51" s="44"/>
      <c r="AK51" s="49"/>
      <c r="AL51" s="50"/>
      <c r="AM51" s="51"/>
      <c r="AN51" s="52"/>
      <c r="AO51" s="52"/>
      <c r="AP51" s="53"/>
      <c r="AQ51" s="48"/>
      <c r="AR51" s="49"/>
      <c r="AS51" s="53"/>
      <c r="AT51" s="53"/>
      <c r="AU51" s="52"/>
      <c r="AV51" s="54" t="str">
        <f t="shared" si="0"/>
        <v/>
      </c>
      <c r="AW51" s="55" t="str">
        <f t="shared" si="1"/>
        <v/>
      </c>
      <c r="AX51" s="16"/>
      <c r="AY51" s="17"/>
      <c r="AZ51" s="18"/>
      <c r="BA51" s="18"/>
      <c r="BB51" s="19"/>
      <c r="BC51" s="20"/>
      <c r="BD51" s="20"/>
      <c r="BE51" s="20"/>
      <c r="BF51" s="20"/>
      <c r="BG51" s="20"/>
    </row>
    <row r="52" spans="2:59">
      <c r="B52" s="32"/>
      <c r="C52" s="35"/>
      <c r="D52" s="34"/>
      <c r="E52" s="34"/>
      <c r="F52" s="34"/>
      <c r="G52" s="34"/>
      <c r="H52" s="34"/>
      <c r="I52" s="34"/>
      <c r="J52" s="34"/>
      <c r="K52" s="34"/>
      <c r="L52" s="43"/>
      <c r="M52" s="44"/>
      <c r="N52" s="44"/>
      <c r="O52" s="44"/>
      <c r="P52" s="45"/>
      <c r="Q52" s="46" t="str">
        <f>IF(C52&lt;&gt;"",IFERROR(HLOOKUP("prediction_xgb_"&amp;C52,ML_prediction!$D$4:$AP$6,3,0),"No Analysis"),"")</f>
        <v/>
      </c>
      <c r="R52" s="46" t="str">
        <f>IF(C52&lt;&gt;"",IFERROR(HLOOKUP("prediction_LR_"&amp;C52,ML_prediction!$D$4:$AP$6,3,0),"No Analysis"),"")</f>
        <v/>
      </c>
      <c r="S52" s="47"/>
      <c r="T52" s="47"/>
      <c r="U52" s="47"/>
      <c r="V52" s="47"/>
      <c r="W52" s="47"/>
      <c r="X52" s="47"/>
      <c r="Y52" s="47"/>
      <c r="Z52" s="44"/>
      <c r="AA52" s="44"/>
      <c r="AB52" s="44"/>
      <c r="AC52" s="44"/>
      <c r="AD52" s="44"/>
      <c r="AE52" s="44"/>
      <c r="AF52" s="44"/>
      <c r="AG52" s="44"/>
      <c r="AH52" s="48"/>
      <c r="AI52" s="44"/>
      <c r="AJ52" s="44"/>
      <c r="AK52" s="49"/>
      <c r="AL52" s="50"/>
      <c r="AM52" s="51"/>
      <c r="AN52" s="52"/>
      <c r="AO52" s="52"/>
      <c r="AP52" s="53"/>
      <c r="AQ52" s="48"/>
      <c r="AR52" s="49"/>
      <c r="AS52" s="53"/>
      <c r="AT52" s="53"/>
      <c r="AU52" s="52"/>
      <c r="AV52" s="54" t="str">
        <f t="shared" si="0"/>
        <v/>
      </c>
      <c r="AW52" s="55" t="str">
        <f t="shared" si="1"/>
        <v/>
      </c>
      <c r="AX52" s="16"/>
      <c r="AY52" s="17"/>
      <c r="AZ52" s="18"/>
      <c r="BA52" s="18"/>
      <c r="BB52" s="19"/>
      <c r="BC52" s="20"/>
      <c r="BD52" s="20"/>
      <c r="BE52" s="20"/>
      <c r="BF52" s="20"/>
      <c r="BG52" s="20"/>
    </row>
    <row r="53" spans="2:59">
      <c r="B53" s="32"/>
      <c r="C53" s="35"/>
      <c r="D53" s="34"/>
      <c r="E53" s="34"/>
      <c r="F53" s="34"/>
      <c r="G53" s="34"/>
      <c r="H53" s="34"/>
      <c r="I53" s="34"/>
      <c r="J53" s="34"/>
      <c r="K53" s="34"/>
      <c r="L53" s="43"/>
      <c r="M53" s="44"/>
      <c r="N53" s="44"/>
      <c r="O53" s="44"/>
      <c r="P53" s="45"/>
      <c r="Q53" s="46" t="str">
        <f>IF(C53&lt;&gt;"",IFERROR(HLOOKUP("prediction_xgb_"&amp;C53,ML_prediction!$D$4:$AP$6,3,0),"No Analysis"),"")</f>
        <v/>
      </c>
      <c r="R53" s="46" t="str">
        <f>IF(C53&lt;&gt;"",IFERROR(HLOOKUP("prediction_LR_"&amp;C53,ML_prediction!$D$4:$AP$6,3,0),"No Analysis"),"")</f>
        <v/>
      </c>
      <c r="S53" s="47"/>
      <c r="T53" s="47"/>
      <c r="U53" s="47"/>
      <c r="V53" s="47"/>
      <c r="W53" s="47"/>
      <c r="X53" s="47"/>
      <c r="Y53" s="47"/>
      <c r="Z53" s="44"/>
      <c r="AA53" s="44"/>
      <c r="AB53" s="44"/>
      <c r="AC53" s="44"/>
      <c r="AD53" s="44"/>
      <c r="AE53" s="44"/>
      <c r="AF53" s="44"/>
      <c r="AG53" s="44"/>
      <c r="AH53" s="48"/>
      <c r="AI53" s="44"/>
      <c r="AJ53" s="44"/>
      <c r="AK53" s="49"/>
      <c r="AL53" s="50"/>
      <c r="AM53" s="51"/>
      <c r="AN53" s="52"/>
      <c r="AO53" s="52"/>
      <c r="AP53" s="53"/>
      <c r="AQ53" s="48"/>
      <c r="AR53" s="49"/>
      <c r="AS53" s="53"/>
      <c r="AT53" s="53"/>
      <c r="AU53" s="52"/>
      <c r="AV53" s="54" t="str">
        <f t="shared" si="0"/>
        <v/>
      </c>
      <c r="AW53" s="55" t="str">
        <f t="shared" si="1"/>
        <v/>
      </c>
      <c r="AX53" s="16"/>
      <c r="AY53" s="17"/>
      <c r="AZ53" s="18"/>
      <c r="BA53" s="18"/>
      <c r="BB53" s="19"/>
      <c r="BC53" s="20"/>
      <c r="BD53" s="20"/>
      <c r="BE53" s="20"/>
      <c r="BF53" s="20"/>
      <c r="BG53" s="20"/>
    </row>
    <row r="54" spans="2:59">
      <c r="B54" s="32"/>
      <c r="C54" s="35"/>
      <c r="D54" s="34"/>
      <c r="E54" s="34"/>
      <c r="F54" s="34"/>
      <c r="G54" s="34"/>
      <c r="H54" s="34"/>
      <c r="I54" s="34"/>
      <c r="J54" s="34"/>
      <c r="K54" s="34"/>
      <c r="L54" s="43"/>
      <c r="M54" s="44"/>
      <c r="N54" s="44"/>
      <c r="O54" s="44"/>
      <c r="P54" s="45"/>
      <c r="Q54" s="46" t="str">
        <f>IF(C54&lt;&gt;"",IFERROR(HLOOKUP("prediction_xgb_"&amp;C54,ML_prediction!$D$4:$AP$6,3,0),"No Analysis"),"")</f>
        <v/>
      </c>
      <c r="R54" s="46" t="str">
        <f>IF(C54&lt;&gt;"",IFERROR(HLOOKUP("prediction_LR_"&amp;C54,ML_prediction!$D$4:$AP$6,3,0),"No Analysis"),"")</f>
        <v/>
      </c>
      <c r="S54" s="47"/>
      <c r="T54" s="47"/>
      <c r="U54" s="47"/>
      <c r="V54" s="47"/>
      <c r="W54" s="47"/>
      <c r="X54" s="47"/>
      <c r="Y54" s="47"/>
      <c r="Z54" s="44"/>
      <c r="AA54" s="44"/>
      <c r="AB54" s="44"/>
      <c r="AC54" s="44"/>
      <c r="AD54" s="44"/>
      <c r="AE54" s="44"/>
      <c r="AF54" s="44"/>
      <c r="AG54" s="44"/>
      <c r="AH54" s="48"/>
      <c r="AI54" s="44"/>
      <c r="AJ54" s="44"/>
      <c r="AK54" s="49"/>
      <c r="AL54" s="50"/>
      <c r="AM54" s="51"/>
      <c r="AN54" s="52"/>
      <c r="AO54" s="52"/>
      <c r="AP54" s="53"/>
      <c r="AQ54" s="48"/>
      <c r="AR54" s="49"/>
      <c r="AS54" s="53"/>
      <c r="AT54" s="53"/>
      <c r="AU54" s="52"/>
      <c r="AV54" s="54" t="str">
        <f t="shared" si="0"/>
        <v/>
      </c>
      <c r="AW54" s="55" t="str">
        <f t="shared" si="1"/>
        <v/>
      </c>
      <c r="AX54" s="16"/>
      <c r="AY54" s="17"/>
      <c r="AZ54" s="18"/>
      <c r="BA54" s="18"/>
      <c r="BB54" s="19"/>
      <c r="BC54" s="20"/>
      <c r="BD54" s="20"/>
      <c r="BE54" s="20"/>
      <c r="BF54" s="20"/>
      <c r="BG54" s="20"/>
    </row>
    <row r="55" spans="2:59">
      <c r="B55" s="32"/>
      <c r="C55" s="35"/>
      <c r="D55" s="34"/>
      <c r="E55" s="34"/>
      <c r="F55" s="34"/>
      <c r="G55" s="34"/>
      <c r="H55" s="34"/>
      <c r="I55" s="34"/>
      <c r="J55" s="34"/>
      <c r="K55" s="34"/>
      <c r="L55" s="43"/>
      <c r="M55" s="44"/>
      <c r="N55" s="44"/>
      <c r="O55" s="44"/>
      <c r="P55" s="45"/>
      <c r="Q55" s="46" t="str">
        <f>IF(C55&lt;&gt;"",IFERROR(HLOOKUP("prediction_xgb_"&amp;C55,ML_prediction!$D$4:$AP$6,3,0),"No Analysis"),"")</f>
        <v/>
      </c>
      <c r="R55" s="46" t="str">
        <f>IF(C55&lt;&gt;"",IFERROR(HLOOKUP("prediction_LR_"&amp;C55,ML_prediction!$D$4:$AP$6,3,0),"No Analysis"),"")</f>
        <v/>
      </c>
      <c r="S55" s="47"/>
      <c r="T55" s="47"/>
      <c r="U55" s="47"/>
      <c r="V55" s="47"/>
      <c r="W55" s="47"/>
      <c r="X55" s="47"/>
      <c r="Y55" s="47"/>
      <c r="Z55" s="44"/>
      <c r="AA55" s="44"/>
      <c r="AB55" s="44"/>
      <c r="AC55" s="44"/>
      <c r="AD55" s="44"/>
      <c r="AE55" s="44"/>
      <c r="AF55" s="44"/>
      <c r="AG55" s="44"/>
      <c r="AH55" s="48"/>
      <c r="AI55" s="44"/>
      <c r="AJ55" s="44"/>
      <c r="AK55" s="49"/>
      <c r="AL55" s="50"/>
      <c r="AM55" s="51"/>
      <c r="AN55" s="52"/>
      <c r="AO55" s="52"/>
      <c r="AP55" s="53"/>
      <c r="AQ55" s="48"/>
      <c r="AR55" s="49"/>
      <c r="AS55" s="53"/>
      <c r="AT55" s="53"/>
      <c r="AU55" s="52"/>
      <c r="AV55" s="54" t="str">
        <f t="shared" si="0"/>
        <v/>
      </c>
      <c r="AW55" s="55" t="str">
        <f t="shared" si="1"/>
        <v/>
      </c>
      <c r="AX55" s="16"/>
      <c r="AY55" s="17"/>
      <c r="AZ55" s="18"/>
      <c r="BA55" s="18"/>
      <c r="BB55" s="19"/>
      <c r="BC55" s="20"/>
      <c r="BD55" s="20"/>
      <c r="BE55" s="20"/>
      <c r="BF55" s="20"/>
      <c r="BG55" s="20"/>
    </row>
    <row r="56" spans="2:59">
      <c r="B56" s="32"/>
      <c r="C56" s="35"/>
      <c r="D56" s="34"/>
      <c r="E56" s="34"/>
      <c r="F56" s="34"/>
      <c r="G56" s="34"/>
      <c r="H56" s="34"/>
      <c r="I56" s="34"/>
      <c r="J56" s="34"/>
      <c r="K56" s="34"/>
      <c r="L56" s="43"/>
      <c r="M56" s="44"/>
      <c r="N56" s="44"/>
      <c r="O56" s="44"/>
      <c r="P56" s="45"/>
      <c r="Q56" s="46" t="str">
        <f>IF(C56&lt;&gt;"",IFERROR(HLOOKUP("prediction_xgb_"&amp;C56,ML_prediction!$D$4:$AP$6,3,0),"No Analysis"),"")</f>
        <v/>
      </c>
      <c r="R56" s="46" t="str">
        <f>IF(C56&lt;&gt;"",IFERROR(HLOOKUP("prediction_LR_"&amp;C56,ML_prediction!$D$4:$AP$6,3,0),"No Analysis"),"")</f>
        <v/>
      </c>
      <c r="S56" s="47"/>
      <c r="T56" s="47"/>
      <c r="U56" s="47"/>
      <c r="V56" s="47"/>
      <c r="W56" s="47"/>
      <c r="X56" s="47"/>
      <c r="Y56" s="47"/>
      <c r="Z56" s="44"/>
      <c r="AA56" s="44"/>
      <c r="AB56" s="44"/>
      <c r="AC56" s="44"/>
      <c r="AD56" s="44"/>
      <c r="AE56" s="44"/>
      <c r="AF56" s="44"/>
      <c r="AG56" s="44"/>
      <c r="AH56" s="48"/>
      <c r="AI56" s="44"/>
      <c r="AJ56" s="44"/>
      <c r="AK56" s="49"/>
      <c r="AL56" s="50"/>
      <c r="AM56" s="51"/>
      <c r="AN56" s="52"/>
      <c r="AO56" s="52"/>
      <c r="AP56" s="53"/>
      <c r="AQ56" s="48"/>
      <c r="AR56" s="49"/>
      <c r="AS56" s="53"/>
      <c r="AT56" s="53"/>
      <c r="AU56" s="52"/>
      <c r="AV56" s="54" t="str">
        <f t="shared" si="0"/>
        <v/>
      </c>
      <c r="AW56" s="55" t="str">
        <f t="shared" si="1"/>
        <v/>
      </c>
      <c r="AX56" s="16"/>
      <c r="AY56" s="17"/>
      <c r="AZ56" s="18"/>
      <c r="BA56" s="18"/>
      <c r="BB56" s="19"/>
      <c r="BC56" s="20"/>
      <c r="BD56" s="20"/>
      <c r="BE56" s="20"/>
      <c r="BF56" s="20"/>
      <c r="BG56" s="20"/>
    </row>
    <row r="57" spans="2:59">
      <c r="B57" s="32"/>
      <c r="C57" s="35"/>
      <c r="D57" s="34"/>
      <c r="E57" s="34"/>
      <c r="F57" s="34"/>
      <c r="G57" s="34"/>
      <c r="H57" s="34"/>
      <c r="I57" s="34"/>
      <c r="J57" s="34"/>
      <c r="K57" s="34"/>
      <c r="L57" s="43"/>
      <c r="M57" s="44"/>
      <c r="N57" s="44"/>
      <c r="O57" s="44"/>
      <c r="P57" s="45"/>
      <c r="Q57" s="46" t="str">
        <f>IF(C57&lt;&gt;"",IFERROR(HLOOKUP("prediction_xgb_"&amp;C57,ML_prediction!$D$4:$AP$6,3,0),"No Analysis"),"")</f>
        <v/>
      </c>
      <c r="R57" s="46" t="str">
        <f>IF(C57&lt;&gt;"",IFERROR(HLOOKUP("prediction_LR_"&amp;C57,ML_prediction!$D$4:$AP$6,3,0),"No Analysis"),"")</f>
        <v/>
      </c>
      <c r="S57" s="47"/>
      <c r="T57" s="47"/>
      <c r="U57" s="47"/>
      <c r="V57" s="47"/>
      <c r="W57" s="47"/>
      <c r="X57" s="47"/>
      <c r="Y57" s="47"/>
      <c r="Z57" s="44"/>
      <c r="AA57" s="44"/>
      <c r="AB57" s="44"/>
      <c r="AC57" s="44"/>
      <c r="AD57" s="44"/>
      <c r="AE57" s="44"/>
      <c r="AF57" s="44"/>
      <c r="AG57" s="44"/>
      <c r="AH57" s="48"/>
      <c r="AI57" s="44"/>
      <c r="AJ57" s="44"/>
      <c r="AK57" s="49"/>
      <c r="AL57" s="50"/>
      <c r="AM57" s="51"/>
      <c r="AN57" s="52"/>
      <c r="AO57" s="52"/>
      <c r="AP57" s="53"/>
      <c r="AQ57" s="48"/>
      <c r="AR57" s="49"/>
      <c r="AS57" s="53"/>
      <c r="AT57" s="53"/>
      <c r="AU57" s="52"/>
      <c r="AV57" s="54" t="str">
        <f t="shared" si="0"/>
        <v/>
      </c>
      <c r="AW57" s="55" t="str">
        <f t="shared" si="1"/>
        <v/>
      </c>
      <c r="AX57" s="16"/>
      <c r="AY57" s="17"/>
      <c r="AZ57" s="18"/>
      <c r="BA57" s="18"/>
      <c r="BB57" s="19"/>
      <c r="BC57" s="20"/>
      <c r="BD57" s="20"/>
      <c r="BE57" s="20"/>
      <c r="BF57" s="20"/>
      <c r="BG57" s="20"/>
    </row>
    <row r="58" spans="2:59">
      <c r="B58" s="32"/>
      <c r="C58" s="35"/>
      <c r="D58" s="34"/>
      <c r="E58" s="34"/>
      <c r="F58" s="34"/>
      <c r="G58" s="34"/>
      <c r="H58" s="34"/>
      <c r="I58" s="34"/>
      <c r="J58" s="34"/>
      <c r="K58" s="34"/>
      <c r="L58" s="43"/>
      <c r="M58" s="44"/>
      <c r="N58" s="44"/>
      <c r="O58" s="44"/>
      <c r="P58" s="45"/>
      <c r="Q58" s="46" t="str">
        <f>IF(C58&lt;&gt;"",IFERROR(HLOOKUP("prediction_xgb_"&amp;C58,ML_prediction!$D$4:$AP$6,3,0),"No Analysis"),"")</f>
        <v/>
      </c>
      <c r="R58" s="46" t="str">
        <f>IF(C58&lt;&gt;"",IFERROR(HLOOKUP("prediction_LR_"&amp;C58,ML_prediction!$D$4:$AP$6,3,0),"No Analysis"),"")</f>
        <v/>
      </c>
      <c r="S58" s="47"/>
      <c r="T58" s="47"/>
      <c r="U58" s="47"/>
      <c r="V58" s="47"/>
      <c r="W58" s="47"/>
      <c r="X58" s="47"/>
      <c r="Y58" s="47"/>
      <c r="Z58" s="44"/>
      <c r="AA58" s="44"/>
      <c r="AB58" s="44"/>
      <c r="AC58" s="44"/>
      <c r="AD58" s="44"/>
      <c r="AE58" s="44"/>
      <c r="AF58" s="44"/>
      <c r="AG58" s="44"/>
      <c r="AH58" s="48"/>
      <c r="AI58" s="44"/>
      <c r="AJ58" s="44"/>
      <c r="AK58" s="49"/>
      <c r="AL58" s="50"/>
      <c r="AM58" s="51"/>
      <c r="AN58" s="52"/>
      <c r="AO58" s="52"/>
      <c r="AP58" s="53"/>
      <c r="AQ58" s="48"/>
      <c r="AR58" s="49"/>
      <c r="AS58" s="53"/>
      <c r="AT58" s="53"/>
      <c r="AU58" s="52"/>
      <c r="AV58" s="54" t="str">
        <f t="shared" si="0"/>
        <v/>
      </c>
      <c r="AW58" s="55" t="str">
        <f t="shared" si="1"/>
        <v/>
      </c>
      <c r="AX58" s="16"/>
      <c r="AY58" s="17"/>
      <c r="AZ58" s="18"/>
      <c r="BA58" s="18"/>
      <c r="BB58" s="19"/>
      <c r="BC58" s="20"/>
      <c r="BD58" s="20"/>
      <c r="BE58" s="20"/>
      <c r="BF58" s="20"/>
      <c r="BG58" s="20"/>
    </row>
    <row r="59" spans="2:59">
      <c r="B59" s="32"/>
      <c r="C59" s="35"/>
      <c r="D59" s="34"/>
      <c r="E59" s="34"/>
      <c r="F59" s="34"/>
      <c r="G59" s="34"/>
      <c r="H59" s="34"/>
      <c r="I59" s="34"/>
      <c r="J59" s="34"/>
      <c r="K59" s="34"/>
      <c r="L59" s="43"/>
      <c r="M59" s="44"/>
      <c r="N59" s="44"/>
      <c r="O59" s="44"/>
      <c r="P59" s="45"/>
      <c r="Q59" s="46" t="str">
        <f>IF(C59&lt;&gt;"",IFERROR(HLOOKUP("prediction_xgb_"&amp;C59,ML_prediction!$D$4:$AP$6,3,0),"No Analysis"),"")</f>
        <v/>
      </c>
      <c r="R59" s="46" t="str">
        <f>IF(C59&lt;&gt;"",IFERROR(HLOOKUP("prediction_LR_"&amp;C59,ML_prediction!$D$4:$AP$6,3,0),"No Analysis"),"")</f>
        <v/>
      </c>
      <c r="S59" s="47"/>
      <c r="T59" s="47"/>
      <c r="U59" s="47"/>
      <c r="V59" s="47"/>
      <c r="W59" s="47"/>
      <c r="X59" s="47"/>
      <c r="Y59" s="47"/>
      <c r="Z59" s="44"/>
      <c r="AA59" s="44"/>
      <c r="AB59" s="44"/>
      <c r="AC59" s="44"/>
      <c r="AD59" s="44"/>
      <c r="AE59" s="44"/>
      <c r="AF59" s="44"/>
      <c r="AG59" s="44"/>
      <c r="AH59" s="48"/>
      <c r="AI59" s="44"/>
      <c r="AJ59" s="44"/>
      <c r="AK59" s="49"/>
      <c r="AL59" s="50"/>
      <c r="AM59" s="51"/>
      <c r="AN59" s="52"/>
      <c r="AO59" s="52"/>
      <c r="AP59" s="53"/>
      <c r="AQ59" s="48"/>
      <c r="AR59" s="49"/>
      <c r="AS59" s="53"/>
      <c r="AT59" s="53"/>
      <c r="AU59" s="52"/>
      <c r="AV59" s="54" t="str">
        <f t="shared" si="0"/>
        <v/>
      </c>
      <c r="AW59" s="55" t="str">
        <f t="shared" si="1"/>
        <v/>
      </c>
      <c r="AX59" s="16"/>
      <c r="AY59" s="17"/>
      <c r="AZ59" s="18"/>
      <c r="BA59" s="18"/>
      <c r="BB59" s="19"/>
      <c r="BC59" s="20"/>
      <c r="BD59" s="20"/>
      <c r="BE59" s="20"/>
      <c r="BF59" s="20"/>
      <c r="BG59" s="20"/>
    </row>
    <row r="60" spans="2:59">
      <c r="B60" s="32"/>
      <c r="C60" s="35"/>
      <c r="D60" s="34"/>
      <c r="E60" s="34"/>
      <c r="F60" s="34"/>
      <c r="G60" s="34"/>
      <c r="H60" s="34"/>
      <c r="I60" s="34"/>
      <c r="J60" s="34"/>
      <c r="K60" s="34"/>
      <c r="L60" s="43"/>
      <c r="M60" s="44"/>
      <c r="N60" s="44"/>
      <c r="O60" s="44"/>
      <c r="P60" s="45"/>
      <c r="Q60" s="46" t="str">
        <f>IF(C60&lt;&gt;"",IFERROR(HLOOKUP("prediction_xgb_"&amp;C60,ML_prediction!$D$4:$AP$6,3,0),"No Analysis"),"")</f>
        <v/>
      </c>
      <c r="R60" s="46" t="str">
        <f>IF(C60&lt;&gt;"",IFERROR(HLOOKUP("prediction_LR_"&amp;C60,ML_prediction!$D$4:$AP$6,3,0),"No Analysis"),"")</f>
        <v/>
      </c>
      <c r="S60" s="47"/>
      <c r="T60" s="47"/>
      <c r="U60" s="47"/>
      <c r="V60" s="47"/>
      <c r="W60" s="47"/>
      <c r="X60" s="47"/>
      <c r="Y60" s="47"/>
      <c r="Z60" s="44"/>
      <c r="AA60" s="44"/>
      <c r="AB60" s="44"/>
      <c r="AC60" s="44"/>
      <c r="AD60" s="44"/>
      <c r="AE60" s="44"/>
      <c r="AF60" s="44"/>
      <c r="AG60" s="44"/>
      <c r="AH60" s="48"/>
      <c r="AI60" s="44"/>
      <c r="AJ60" s="44"/>
      <c r="AK60" s="49"/>
      <c r="AL60" s="50"/>
      <c r="AM60" s="51"/>
      <c r="AN60" s="52"/>
      <c r="AO60" s="52"/>
      <c r="AP60" s="53"/>
      <c r="AQ60" s="48"/>
      <c r="AR60" s="49"/>
      <c r="AS60" s="53"/>
      <c r="AT60" s="53"/>
      <c r="AU60" s="52"/>
      <c r="AV60" s="54" t="str">
        <f t="shared" si="0"/>
        <v/>
      </c>
      <c r="AW60" s="55" t="str">
        <f t="shared" si="1"/>
        <v/>
      </c>
      <c r="AX60" s="16"/>
      <c r="AY60" s="17"/>
      <c r="AZ60" s="18"/>
      <c r="BA60" s="18"/>
      <c r="BB60" s="19"/>
      <c r="BC60" s="20"/>
      <c r="BD60" s="20"/>
      <c r="BE60" s="20"/>
      <c r="BF60" s="20"/>
      <c r="BG60" s="20"/>
    </row>
    <row r="61" spans="2:59">
      <c r="B61" s="32"/>
      <c r="C61" s="35"/>
      <c r="D61" s="34"/>
      <c r="E61" s="34"/>
      <c r="F61" s="34"/>
      <c r="G61" s="34"/>
      <c r="H61" s="34"/>
      <c r="I61" s="34"/>
      <c r="J61" s="34"/>
      <c r="K61" s="34"/>
      <c r="L61" s="43"/>
      <c r="M61" s="44"/>
      <c r="N61" s="44"/>
      <c r="O61" s="44"/>
      <c r="P61" s="45"/>
      <c r="Q61" s="46" t="str">
        <f>IF(C61&lt;&gt;"",IFERROR(HLOOKUP("prediction_xgb_"&amp;C61,ML_prediction!$D$4:$AP$6,3,0),"No Analysis"),"")</f>
        <v/>
      </c>
      <c r="R61" s="46" t="str">
        <f>IF(C61&lt;&gt;"",IFERROR(HLOOKUP("prediction_LR_"&amp;C61,ML_prediction!$D$4:$AP$6,3,0),"No Analysis"),"")</f>
        <v/>
      </c>
      <c r="S61" s="47"/>
      <c r="T61" s="47"/>
      <c r="U61" s="47"/>
      <c r="V61" s="47"/>
      <c r="W61" s="47"/>
      <c r="X61" s="47"/>
      <c r="Y61" s="47"/>
      <c r="Z61" s="44"/>
      <c r="AA61" s="44"/>
      <c r="AB61" s="44"/>
      <c r="AC61" s="44"/>
      <c r="AD61" s="44"/>
      <c r="AE61" s="44"/>
      <c r="AF61" s="44"/>
      <c r="AG61" s="44"/>
      <c r="AH61" s="48"/>
      <c r="AI61" s="44"/>
      <c r="AJ61" s="44"/>
      <c r="AK61" s="49"/>
      <c r="AL61" s="50"/>
      <c r="AM61" s="51"/>
      <c r="AN61" s="52"/>
      <c r="AO61" s="52"/>
      <c r="AP61" s="53"/>
      <c r="AQ61" s="48"/>
      <c r="AR61" s="49"/>
      <c r="AS61" s="53"/>
      <c r="AT61" s="53"/>
      <c r="AU61" s="52"/>
      <c r="AV61" s="54" t="str">
        <f t="shared" si="0"/>
        <v/>
      </c>
      <c r="AW61" s="55" t="str">
        <f t="shared" si="1"/>
        <v/>
      </c>
      <c r="AX61" s="16"/>
      <c r="AY61" s="17"/>
      <c r="AZ61" s="18"/>
      <c r="BA61" s="18"/>
      <c r="BB61" s="19"/>
      <c r="BC61" s="20"/>
      <c r="BD61" s="20"/>
      <c r="BE61" s="20"/>
      <c r="BF61" s="20"/>
      <c r="BG61" s="20"/>
    </row>
    <row r="62" spans="2:59">
      <c r="B62" s="32"/>
      <c r="C62" s="35"/>
      <c r="D62" s="34"/>
      <c r="E62" s="34"/>
      <c r="F62" s="34"/>
      <c r="G62" s="34"/>
      <c r="H62" s="34"/>
      <c r="I62" s="34"/>
      <c r="J62" s="34"/>
      <c r="K62" s="34"/>
      <c r="L62" s="43"/>
      <c r="M62" s="44"/>
      <c r="N62" s="44"/>
      <c r="O62" s="44"/>
      <c r="P62" s="45"/>
      <c r="Q62" s="46" t="str">
        <f>IF(C62&lt;&gt;"",IFERROR(HLOOKUP("prediction_xgb_"&amp;C62,ML_prediction!$D$4:$AP$6,3,0),"No Analysis"),"")</f>
        <v/>
      </c>
      <c r="R62" s="46" t="str">
        <f>IF(C62&lt;&gt;"",IFERROR(HLOOKUP("prediction_LR_"&amp;C62,ML_prediction!$D$4:$AP$6,3,0),"No Analysis"),"")</f>
        <v/>
      </c>
      <c r="S62" s="47"/>
      <c r="T62" s="47"/>
      <c r="U62" s="47"/>
      <c r="V62" s="47"/>
      <c r="W62" s="47"/>
      <c r="X62" s="47"/>
      <c r="Y62" s="47"/>
      <c r="Z62" s="44"/>
      <c r="AA62" s="44"/>
      <c r="AB62" s="44"/>
      <c r="AC62" s="44"/>
      <c r="AD62" s="44"/>
      <c r="AE62" s="44"/>
      <c r="AF62" s="44"/>
      <c r="AG62" s="44"/>
      <c r="AH62" s="48"/>
      <c r="AI62" s="44"/>
      <c r="AJ62" s="44"/>
      <c r="AK62" s="49"/>
      <c r="AL62" s="50"/>
      <c r="AM62" s="51"/>
      <c r="AN62" s="52"/>
      <c r="AO62" s="52"/>
      <c r="AP62" s="53"/>
      <c r="AQ62" s="48"/>
      <c r="AR62" s="49"/>
      <c r="AS62" s="53"/>
      <c r="AT62" s="53"/>
      <c r="AU62" s="52"/>
      <c r="AV62" s="54" t="str">
        <f t="shared" si="0"/>
        <v/>
      </c>
      <c r="AW62" s="55" t="str">
        <f t="shared" si="1"/>
        <v/>
      </c>
      <c r="AX62" s="16"/>
      <c r="AY62" s="17"/>
      <c r="AZ62" s="18"/>
      <c r="BA62" s="18"/>
      <c r="BB62" s="19"/>
      <c r="BC62" s="20"/>
      <c r="BD62" s="20"/>
      <c r="BE62" s="20"/>
      <c r="BF62" s="20"/>
      <c r="BG62" s="20"/>
    </row>
    <row r="63" spans="2:59">
      <c r="B63" s="32"/>
      <c r="C63" s="35"/>
      <c r="D63" s="34"/>
      <c r="E63" s="34"/>
      <c r="F63" s="34"/>
      <c r="G63" s="34"/>
      <c r="H63" s="34"/>
      <c r="I63" s="34"/>
      <c r="J63" s="34"/>
      <c r="K63" s="34"/>
      <c r="L63" s="43"/>
      <c r="M63" s="44"/>
      <c r="N63" s="44"/>
      <c r="O63" s="44"/>
      <c r="P63" s="45"/>
      <c r="Q63" s="46" t="str">
        <f>IF(C63&lt;&gt;"",IFERROR(HLOOKUP("prediction_xgb_"&amp;C63,ML_prediction!$D$4:$AP$6,3,0),"No Analysis"),"")</f>
        <v/>
      </c>
      <c r="R63" s="46" t="str">
        <f>IF(C63&lt;&gt;"",IFERROR(HLOOKUP("prediction_LR_"&amp;C63,ML_prediction!$D$4:$AP$6,3,0),"No Analysis"),"")</f>
        <v/>
      </c>
      <c r="S63" s="47"/>
      <c r="T63" s="47"/>
      <c r="U63" s="47"/>
      <c r="V63" s="47"/>
      <c r="W63" s="47"/>
      <c r="X63" s="47"/>
      <c r="Y63" s="47"/>
      <c r="Z63" s="44"/>
      <c r="AA63" s="44"/>
      <c r="AB63" s="44"/>
      <c r="AC63" s="44"/>
      <c r="AD63" s="44"/>
      <c r="AE63" s="44"/>
      <c r="AF63" s="44"/>
      <c r="AG63" s="44"/>
      <c r="AH63" s="48"/>
      <c r="AI63" s="44"/>
      <c r="AJ63" s="44"/>
      <c r="AK63" s="49"/>
      <c r="AL63" s="50"/>
      <c r="AM63" s="51"/>
      <c r="AN63" s="52"/>
      <c r="AO63" s="52"/>
      <c r="AP63" s="53"/>
      <c r="AQ63" s="48"/>
      <c r="AR63" s="49"/>
      <c r="AS63" s="53"/>
      <c r="AT63" s="53"/>
      <c r="AU63" s="52"/>
      <c r="AV63" s="54" t="str">
        <f t="shared" si="0"/>
        <v/>
      </c>
      <c r="AW63" s="55" t="str">
        <f t="shared" si="1"/>
        <v/>
      </c>
      <c r="AX63" s="16"/>
      <c r="AY63" s="17"/>
      <c r="AZ63" s="18"/>
      <c r="BA63" s="18"/>
      <c r="BB63" s="19"/>
      <c r="BC63" s="20"/>
      <c r="BD63" s="20"/>
      <c r="BE63" s="20"/>
      <c r="BF63" s="20"/>
      <c r="BG63" s="20"/>
    </row>
  </sheetData>
  <protectedRanges>
    <protectedRange sqref="AY15:BG15 C15:AW15" name="text_1"/>
    <protectedRange sqref="AZ15:BG22 AY17:AY22" name="log"/>
    <protectedRange sqref="AZ15:BA22 AY17:AY22" name="Range4"/>
  </protectedRanges>
  <mergeCells count="5">
    <mergeCell ref="AQ14:AW14"/>
    <mergeCell ref="C14:P14"/>
    <mergeCell ref="Q14:X14"/>
    <mergeCell ref="AH14:AO14"/>
    <mergeCell ref="Y14:AG14"/>
  </mergeCells>
  <conditionalFormatting sqref="C16:C17 Q16:Y17">
    <cfRule type="expression" dxfId="25" priority="30">
      <formula>OR(C16="SELL",C16="SHORT")</formula>
    </cfRule>
  </conditionalFormatting>
  <conditionalFormatting sqref="AV1:AW1 AV17:AW63">
    <cfRule type="cellIs" dxfId="24" priority="29" operator="lessThan">
      <formula>0</formula>
    </cfRule>
  </conditionalFormatting>
  <conditionalFormatting sqref="AV1:AW1 AV17:AW63 C17:AM63 AY23:AY63 AR17:AR63">
    <cfRule type="containsText" dxfId="23" priority="28" operator="containsText" text="SELL">
      <formula>NOT(ISERROR(SEARCH("SELL",C1)))</formula>
    </cfRule>
  </conditionalFormatting>
  <conditionalFormatting sqref="AK17:AK63 AR17:AR63">
    <cfRule type="containsText" dxfId="22" priority="27" operator="containsText" text="BUY">
      <formula>NOT(ISERROR(SEARCH("BUY",AK17)))</formula>
    </cfRule>
  </conditionalFormatting>
  <conditionalFormatting sqref="AQ17:AQ63">
    <cfRule type="cellIs" dxfId="21" priority="13" operator="equal">
      <formula>0</formula>
    </cfRule>
  </conditionalFormatting>
  <conditionalFormatting sqref="Q17:R31 Q17:Q63">
    <cfRule type="expression" dxfId="20" priority="12">
      <formula>OR(Q17="SELL",Q17="SHORT")</formula>
    </cfRule>
  </conditionalFormatting>
  <conditionalFormatting sqref="Q17:R31 Q17:Q63">
    <cfRule type="expression" dxfId="19" priority="11">
      <formula>OR(Q17="SELL",Q17="SHORT")</formula>
    </cfRule>
  </conditionalFormatting>
  <conditionalFormatting sqref="Q17:R31 Q17:Q63">
    <cfRule type="expression" dxfId="18" priority="10">
      <formula>OR(Q17="SELL",Q17="SHORT")</formula>
    </cfRule>
  </conditionalFormatting>
  <conditionalFormatting sqref="Q17:Q63">
    <cfRule type="expression" dxfId="17" priority="9">
      <formula>OR(Q17="SELL",Q17="SHORT")</formula>
    </cfRule>
  </conditionalFormatting>
  <conditionalFormatting sqref="R17:R31">
    <cfRule type="expression" dxfId="16" priority="8">
      <formula>OR(R17="SELL",R17="SHORT")</formula>
    </cfRule>
  </conditionalFormatting>
  <conditionalFormatting sqref="R17:R31">
    <cfRule type="expression" dxfId="15" priority="7">
      <formula>OR(R17="SELL",R17="SHORT")</formula>
    </cfRule>
  </conditionalFormatting>
  <conditionalFormatting sqref="Q1:Q1048576">
    <cfRule type="cellIs" dxfId="14" priority="6" operator="equal">
      <formula>"No Analysis"</formula>
    </cfRule>
  </conditionalFormatting>
  <conditionalFormatting sqref="R1:R1048576">
    <cfRule type="cellIs" dxfId="13" priority="5" operator="equal">
      <formula>"No Analysis"</formula>
    </cfRule>
  </conditionalFormatting>
  <conditionalFormatting sqref="Q17:R63">
    <cfRule type="expression" dxfId="12" priority="4">
      <formula>OR(Q17="SELL",Q17="SHORT")</formula>
    </cfRule>
  </conditionalFormatting>
  <conditionalFormatting sqref="Q17:Q31">
    <cfRule type="expression" dxfId="11" priority="3">
      <formula>OR(Q17="SELL",Q17="SHORT")</formula>
    </cfRule>
  </conditionalFormatting>
  <conditionalFormatting sqref="Q17:R63">
    <cfRule type="expression" dxfId="10" priority="2">
      <formula>OR(Q17="SELL",Q17="SHORT")</formula>
    </cfRule>
  </conditionalFormatting>
  <dataValidations count="5">
    <dataValidation type="list" allowBlank="1" showInputMessage="1" showErrorMessage="1" sqref="BC16:BC22">
      <formula1>listEntryExit</formula1>
    </dataValidation>
    <dataValidation type="list" allowBlank="1" showInputMessage="1" showErrorMessage="1" sqref="BD16:BD22">
      <formula1>listEmotion</formula1>
    </dataValidation>
    <dataValidation type="list" allowBlank="1" showInputMessage="1" showErrorMessage="1" sqref="BE16:BE22">
      <formula1>"UP,SIDE,DOWN"</formula1>
    </dataValidation>
    <dataValidation allowBlank="1" showErrorMessage="1" sqref="C17:C22 AV1:AW1 Q17:R63 AK17:AM22 AN17:AN63 AV17:AW63 P17:P22 U17:Y22 S17:T31 AO17:AU22"/>
    <dataValidation allowBlank="1" showInputMessage="1" showErrorMessage="1" prompt="Enter valid date as (mm/dd/yy)" sqref="P16 AQ15 AB15:AJ15"/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4:AP120"/>
  <sheetViews>
    <sheetView tabSelected="1" zoomScale="90" zoomScaleNormal="90" workbookViewId="0">
      <selection activeCell="F6" sqref="F6"/>
    </sheetView>
  </sheetViews>
  <sheetFormatPr defaultRowHeight="14.25"/>
  <cols>
    <col min="2" max="2" width="5.33203125" customWidth="1"/>
    <col min="3" max="3" width="13.9296875" customWidth="1"/>
    <col min="4" max="7" width="12.265625" customWidth="1"/>
    <col min="8" max="10" width="13.46484375" customWidth="1"/>
    <col min="11" max="42" width="11.53125" customWidth="1"/>
  </cols>
  <sheetData>
    <row r="4" spans="2:42" ht="30" customHeight="1">
      <c r="B4" s="30"/>
      <c r="C4" s="31" t="s">
        <v>46</v>
      </c>
      <c r="D4" s="31" t="str">
        <f>D11</f>
        <v>prediction_xgb_BANKNIFTY</v>
      </c>
      <c r="E4" s="31" t="str">
        <f t="shared" ref="E4:AP4" si="0">E11</f>
        <v>prediction_LR_BANKNIFTY</v>
      </c>
      <c r="F4" s="31">
        <f t="shared" si="0"/>
        <v>0</v>
      </c>
      <c r="G4" s="31">
        <f t="shared" si="0"/>
        <v>0</v>
      </c>
      <c r="H4" s="31">
        <f t="shared" si="0"/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  <c r="Q4" s="31">
        <f t="shared" si="0"/>
        <v>0</v>
      </c>
      <c r="R4" s="31">
        <f t="shared" si="0"/>
        <v>0</v>
      </c>
      <c r="S4" s="31">
        <f t="shared" si="0"/>
        <v>0</v>
      </c>
      <c r="T4" s="31">
        <f t="shared" si="0"/>
        <v>0</v>
      </c>
      <c r="U4" s="31">
        <f t="shared" si="0"/>
        <v>0</v>
      </c>
      <c r="V4" s="31">
        <f t="shared" si="0"/>
        <v>0</v>
      </c>
      <c r="W4" s="31">
        <f t="shared" si="0"/>
        <v>0</v>
      </c>
      <c r="X4" s="31">
        <f t="shared" si="0"/>
        <v>0</v>
      </c>
      <c r="Y4" s="31">
        <f t="shared" si="0"/>
        <v>0</v>
      </c>
      <c r="Z4" s="31">
        <f t="shared" si="0"/>
        <v>0</v>
      </c>
      <c r="AA4" s="31">
        <f t="shared" si="0"/>
        <v>0</v>
      </c>
      <c r="AB4" s="31">
        <f t="shared" si="0"/>
        <v>0</v>
      </c>
      <c r="AC4" s="31">
        <f t="shared" si="0"/>
        <v>0</v>
      </c>
      <c r="AD4" s="31">
        <f t="shared" si="0"/>
        <v>0</v>
      </c>
      <c r="AE4" s="31">
        <f t="shared" si="0"/>
        <v>0</v>
      </c>
      <c r="AF4" s="31">
        <f t="shared" si="0"/>
        <v>0</v>
      </c>
      <c r="AG4" s="31">
        <f t="shared" si="0"/>
        <v>0</v>
      </c>
      <c r="AH4" s="31">
        <f t="shared" si="0"/>
        <v>0</v>
      </c>
      <c r="AI4" s="31">
        <f t="shared" si="0"/>
        <v>0</v>
      </c>
      <c r="AJ4" s="31">
        <f t="shared" si="0"/>
        <v>0</v>
      </c>
      <c r="AK4" s="31">
        <f t="shared" si="0"/>
        <v>0</v>
      </c>
      <c r="AL4" s="31">
        <f t="shared" si="0"/>
        <v>0</v>
      </c>
      <c r="AM4" s="31">
        <f t="shared" si="0"/>
        <v>0</v>
      </c>
      <c r="AN4" s="31">
        <f t="shared" si="0"/>
        <v>0</v>
      </c>
      <c r="AO4" s="31">
        <f t="shared" si="0"/>
        <v>0</v>
      </c>
      <c r="AP4" s="31">
        <f t="shared" si="0"/>
        <v>0</v>
      </c>
    </row>
    <row r="5" spans="2:42">
      <c r="B5" s="32"/>
      <c r="C5" s="33"/>
      <c r="D5" s="38">
        <f>(INDEX(D12:D120,COUNTA(D12:D120))-D12)/D12</f>
        <v>0</v>
      </c>
      <c r="E5" s="38">
        <f t="shared" ref="E5:AP5" si="1">(INDEX(E12:E120,COUNTA(E12:E120))-E12)/E12</f>
        <v>-4.9299082074904512E-3</v>
      </c>
      <c r="F5" s="38" t="e">
        <f t="shared" si="1"/>
        <v>#VALUE!</v>
      </c>
      <c r="G5" s="38" t="e">
        <f t="shared" si="1"/>
        <v>#VALUE!</v>
      </c>
      <c r="H5" s="38" t="e">
        <f t="shared" si="1"/>
        <v>#VALUE!</v>
      </c>
      <c r="I5" s="38" t="e">
        <f t="shared" si="1"/>
        <v>#VALUE!</v>
      </c>
      <c r="J5" s="38" t="e">
        <f t="shared" si="1"/>
        <v>#VALUE!</v>
      </c>
      <c r="K5" s="38" t="e">
        <f t="shared" si="1"/>
        <v>#VALUE!</v>
      </c>
      <c r="L5" s="38" t="e">
        <f t="shared" si="1"/>
        <v>#VALUE!</v>
      </c>
      <c r="M5" s="38" t="e">
        <f t="shared" si="1"/>
        <v>#VALUE!</v>
      </c>
      <c r="N5" s="38" t="e">
        <f t="shared" si="1"/>
        <v>#VALUE!</v>
      </c>
      <c r="O5" s="38" t="e">
        <f t="shared" si="1"/>
        <v>#VALUE!</v>
      </c>
      <c r="P5" s="38" t="e">
        <f t="shared" si="1"/>
        <v>#VALUE!</v>
      </c>
      <c r="Q5" s="38" t="e">
        <f t="shared" si="1"/>
        <v>#VALUE!</v>
      </c>
      <c r="R5" s="38" t="e">
        <f t="shared" si="1"/>
        <v>#VALUE!</v>
      </c>
      <c r="S5" s="38" t="e">
        <f t="shared" si="1"/>
        <v>#VALUE!</v>
      </c>
      <c r="T5" s="38" t="e">
        <f t="shared" si="1"/>
        <v>#VALUE!</v>
      </c>
      <c r="U5" s="38" t="e">
        <f t="shared" si="1"/>
        <v>#VALUE!</v>
      </c>
      <c r="V5" s="38" t="e">
        <f t="shared" si="1"/>
        <v>#VALUE!</v>
      </c>
      <c r="W5" s="38" t="e">
        <f t="shared" si="1"/>
        <v>#VALUE!</v>
      </c>
      <c r="X5" s="38" t="e">
        <f t="shared" si="1"/>
        <v>#VALUE!</v>
      </c>
      <c r="Y5" s="38" t="e">
        <f t="shared" si="1"/>
        <v>#VALUE!</v>
      </c>
      <c r="Z5" s="38" t="e">
        <f t="shared" si="1"/>
        <v>#VALUE!</v>
      </c>
      <c r="AA5" s="38" t="e">
        <f t="shared" si="1"/>
        <v>#VALUE!</v>
      </c>
      <c r="AB5" s="38" t="e">
        <f t="shared" si="1"/>
        <v>#VALUE!</v>
      </c>
      <c r="AC5" s="38" t="e">
        <f t="shared" si="1"/>
        <v>#VALUE!</v>
      </c>
      <c r="AD5" s="38" t="e">
        <f t="shared" si="1"/>
        <v>#VALUE!</v>
      </c>
      <c r="AE5" s="38" t="e">
        <f t="shared" si="1"/>
        <v>#VALUE!</v>
      </c>
      <c r="AF5" s="38" t="e">
        <f t="shared" si="1"/>
        <v>#VALUE!</v>
      </c>
      <c r="AG5" s="38" t="e">
        <f t="shared" si="1"/>
        <v>#VALUE!</v>
      </c>
      <c r="AH5" s="38" t="e">
        <f t="shared" si="1"/>
        <v>#VALUE!</v>
      </c>
      <c r="AI5" s="38" t="e">
        <f t="shared" si="1"/>
        <v>#VALUE!</v>
      </c>
      <c r="AJ5" s="38" t="e">
        <f t="shared" si="1"/>
        <v>#VALUE!</v>
      </c>
      <c r="AK5" s="38" t="e">
        <f t="shared" si="1"/>
        <v>#VALUE!</v>
      </c>
      <c r="AL5" s="38" t="e">
        <f t="shared" si="1"/>
        <v>#VALUE!</v>
      </c>
      <c r="AM5" s="38" t="e">
        <f t="shared" si="1"/>
        <v>#VALUE!</v>
      </c>
      <c r="AN5" s="38" t="e">
        <f t="shared" si="1"/>
        <v>#VALUE!</v>
      </c>
      <c r="AO5" s="38" t="e">
        <f t="shared" si="1"/>
        <v>#VALUE!</v>
      </c>
      <c r="AP5" s="38" t="e">
        <f t="shared" si="1"/>
        <v>#VALUE!</v>
      </c>
    </row>
    <row r="6" spans="2:42">
      <c r="B6" s="32"/>
      <c r="C6" s="38">
        <v>7.0000000000000001E-3</v>
      </c>
      <c r="D6" s="38" t="str">
        <f>IF(ABS(D5)&gt;$C$6,IF(D5&lt;0,"Down (Buy-Put / Sell-Call)","Up (Buy-Call / Sell-Put)"),"Side-Way")</f>
        <v>Side-Way</v>
      </c>
      <c r="E6" s="38" t="str">
        <f t="shared" ref="E6:AP6" si="2">IF(ABS(E5)&gt;$C$6,IF(E5&lt;0,"Down (Buy-Put / Sell-Call)","Up (Buy-Call / Sell-Put)"),"Side-Way")</f>
        <v>Side-Way</v>
      </c>
      <c r="F6" s="38" t="e">
        <f t="shared" si="2"/>
        <v>#VALUE!</v>
      </c>
      <c r="G6" s="38" t="e">
        <f t="shared" si="2"/>
        <v>#VALUE!</v>
      </c>
      <c r="H6" s="38" t="e">
        <f t="shared" si="2"/>
        <v>#VALUE!</v>
      </c>
      <c r="I6" s="38" t="e">
        <f t="shared" si="2"/>
        <v>#VALUE!</v>
      </c>
      <c r="J6" s="38" t="e">
        <f t="shared" si="2"/>
        <v>#VALUE!</v>
      </c>
      <c r="K6" s="38" t="e">
        <f t="shared" si="2"/>
        <v>#VALUE!</v>
      </c>
      <c r="L6" s="38" t="e">
        <f t="shared" si="2"/>
        <v>#VALUE!</v>
      </c>
      <c r="M6" s="38" t="e">
        <f t="shared" si="2"/>
        <v>#VALUE!</v>
      </c>
      <c r="N6" s="38" t="e">
        <f t="shared" si="2"/>
        <v>#VALUE!</v>
      </c>
      <c r="O6" s="38" t="e">
        <f t="shared" si="2"/>
        <v>#VALUE!</v>
      </c>
      <c r="P6" s="38" t="e">
        <f t="shared" si="2"/>
        <v>#VALUE!</v>
      </c>
      <c r="Q6" s="38" t="e">
        <f t="shared" si="2"/>
        <v>#VALUE!</v>
      </c>
      <c r="R6" s="38" t="e">
        <f t="shared" si="2"/>
        <v>#VALUE!</v>
      </c>
      <c r="S6" s="38" t="e">
        <f t="shared" si="2"/>
        <v>#VALUE!</v>
      </c>
      <c r="T6" s="38" t="e">
        <f t="shared" si="2"/>
        <v>#VALUE!</v>
      </c>
      <c r="U6" s="38" t="e">
        <f t="shared" si="2"/>
        <v>#VALUE!</v>
      </c>
      <c r="V6" s="38" t="e">
        <f t="shared" si="2"/>
        <v>#VALUE!</v>
      </c>
      <c r="W6" s="38" t="e">
        <f t="shared" si="2"/>
        <v>#VALUE!</v>
      </c>
      <c r="X6" s="38" t="e">
        <f t="shared" si="2"/>
        <v>#VALUE!</v>
      </c>
      <c r="Y6" s="38" t="e">
        <f t="shared" si="2"/>
        <v>#VALUE!</v>
      </c>
      <c r="Z6" s="38" t="e">
        <f t="shared" si="2"/>
        <v>#VALUE!</v>
      </c>
      <c r="AA6" s="38" t="e">
        <f t="shared" si="2"/>
        <v>#VALUE!</v>
      </c>
      <c r="AB6" s="38" t="e">
        <f t="shared" si="2"/>
        <v>#VALUE!</v>
      </c>
      <c r="AC6" s="38" t="e">
        <f t="shared" si="2"/>
        <v>#VALUE!</v>
      </c>
      <c r="AD6" s="38" t="e">
        <f t="shared" si="2"/>
        <v>#VALUE!</v>
      </c>
      <c r="AE6" s="38" t="e">
        <f t="shared" si="2"/>
        <v>#VALUE!</v>
      </c>
      <c r="AF6" s="38" t="e">
        <f t="shared" si="2"/>
        <v>#VALUE!</v>
      </c>
      <c r="AG6" s="38" t="e">
        <f t="shared" si="2"/>
        <v>#VALUE!</v>
      </c>
      <c r="AH6" s="38" t="e">
        <f t="shared" si="2"/>
        <v>#VALUE!</v>
      </c>
      <c r="AI6" s="38" t="e">
        <f t="shared" si="2"/>
        <v>#VALUE!</v>
      </c>
      <c r="AJ6" s="38" t="e">
        <f t="shared" si="2"/>
        <v>#VALUE!</v>
      </c>
      <c r="AK6" s="38" t="e">
        <f t="shared" si="2"/>
        <v>#VALUE!</v>
      </c>
      <c r="AL6" s="38" t="e">
        <f t="shared" si="2"/>
        <v>#VALUE!</v>
      </c>
      <c r="AM6" s="38" t="e">
        <f t="shared" si="2"/>
        <v>#VALUE!</v>
      </c>
      <c r="AN6" s="38" t="e">
        <f t="shared" si="2"/>
        <v>#VALUE!</v>
      </c>
      <c r="AO6" s="38" t="e">
        <f t="shared" si="2"/>
        <v>#VALUE!</v>
      </c>
      <c r="AP6" s="38" t="e">
        <f t="shared" si="2"/>
        <v>#VALUE!</v>
      </c>
    </row>
    <row r="7" spans="2:42" ht="15.4" customHeight="1"/>
    <row r="8" spans="2:42" ht="15.4" customHeight="1">
      <c r="D8" s="37"/>
    </row>
    <row r="9" spans="2:42" ht="15.4" customHeight="1">
      <c r="C9" s="36"/>
    </row>
    <row r="10" spans="2:42" ht="15.4" customHeight="1"/>
    <row r="11" spans="2:42" ht="30" customHeight="1">
      <c r="B11" s="30"/>
      <c r="C11" s="31" t="s">
        <v>45</v>
      </c>
      <c r="D11" s="31" t="s">
        <v>58</v>
      </c>
      <c r="E11" s="31" t="s">
        <v>59</v>
      </c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</row>
    <row r="12" spans="2:42">
      <c r="B12" s="32"/>
      <c r="C12" s="33">
        <v>45293.385416666664</v>
      </c>
      <c r="D12" s="39">
        <v>45271.703125</v>
      </c>
      <c r="E12" s="40">
        <v>48036.845141248501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</row>
    <row r="13" spans="2:42">
      <c r="B13" s="32"/>
      <c r="C13" s="33">
        <v>45293.427083333336</v>
      </c>
      <c r="D13" s="39">
        <v>45271.703125</v>
      </c>
      <c r="E13" s="40">
        <v>47955.737891133722</v>
      </c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</row>
    <row r="14" spans="2:42">
      <c r="B14" s="32"/>
      <c r="C14" s="33">
        <v>45293.46875</v>
      </c>
      <c r="D14" s="39">
        <v>45271.703125</v>
      </c>
      <c r="E14" s="40">
        <v>47876.023895301827</v>
      </c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</row>
    <row r="15" spans="2:42">
      <c r="B15" s="32"/>
      <c r="C15" s="33">
        <v>45293.510416666664</v>
      </c>
      <c r="D15" s="39">
        <v>45271.703125</v>
      </c>
      <c r="E15" s="40">
        <v>47865.323804284817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</row>
    <row r="16" spans="2:42">
      <c r="B16" s="32"/>
      <c r="C16" s="33">
        <v>45293.552083333336</v>
      </c>
      <c r="D16" s="39">
        <v>45271.703125</v>
      </c>
      <c r="E16" s="40">
        <v>47841.639867822225</v>
      </c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</row>
    <row r="17" spans="2:42">
      <c r="B17" s="32"/>
      <c r="C17" s="33">
        <v>45293.59375</v>
      </c>
      <c r="D17" s="39">
        <v>45271.703125</v>
      </c>
      <c r="E17" s="40">
        <v>47841.038339569815</v>
      </c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</row>
    <row r="18" spans="2:42">
      <c r="B18" s="32"/>
      <c r="C18" s="33">
        <v>45293.635416666664</v>
      </c>
      <c r="D18" s="39">
        <v>45271.703125</v>
      </c>
      <c r="E18" s="40">
        <v>47800.027904124712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</row>
    <row r="19" spans="2:42">
      <c r="B19" s="32"/>
      <c r="C19" s="35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</row>
    <row r="20" spans="2:42">
      <c r="B20" s="32"/>
      <c r="C20" s="35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</row>
    <row r="21" spans="2:42">
      <c r="B21" s="32"/>
      <c r="C21" s="35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</row>
    <row r="22" spans="2:42">
      <c r="B22" s="32"/>
      <c r="C22" s="32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</row>
    <row r="23" spans="2:42">
      <c r="B23" s="32"/>
      <c r="C23" s="32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</row>
    <row r="24" spans="2:42">
      <c r="B24" s="32"/>
      <c r="C24" s="32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</row>
    <row r="25" spans="2:42">
      <c r="B25" s="32"/>
      <c r="C25" s="32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</row>
    <row r="26" spans="2:42">
      <c r="B26" s="32"/>
      <c r="C26" s="32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</row>
    <row r="27" spans="2:42">
      <c r="B27" s="32"/>
      <c r="C27" s="32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</row>
    <row r="28" spans="2:42">
      <c r="B28" s="32"/>
      <c r="C28" s="32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</row>
    <row r="29" spans="2:42">
      <c r="B29" s="32"/>
      <c r="C29" s="32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</row>
    <row r="30" spans="2:42">
      <c r="B30" s="32"/>
      <c r="C30" s="32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</row>
    <row r="31" spans="2:42">
      <c r="B31" s="32"/>
      <c r="C31" s="32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</row>
    <row r="32" spans="2:42">
      <c r="B32" s="32"/>
      <c r="C32" s="32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</row>
    <row r="33" spans="2:42">
      <c r="B33" s="32"/>
      <c r="C33" s="32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</row>
    <row r="34" spans="2:42">
      <c r="B34" s="32"/>
      <c r="C34" s="32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</row>
    <row r="35" spans="2:42">
      <c r="B35" s="32"/>
      <c r="C35" s="32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</row>
    <row r="36" spans="2:42">
      <c r="B36" s="32"/>
      <c r="C36" s="32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</row>
    <row r="37" spans="2:42">
      <c r="B37" s="32"/>
      <c r="C37" s="32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</row>
    <row r="38" spans="2:42">
      <c r="B38" s="32"/>
      <c r="C38" s="32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</row>
    <row r="39" spans="2:42">
      <c r="B39" s="32"/>
      <c r="C39" s="32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</row>
    <row r="40" spans="2:42">
      <c r="B40" s="32"/>
      <c r="C40" s="32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</row>
    <row r="41" spans="2:42">
      <c r="B41" s="32"/>
      <c r="C41" s="32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</row>
    <row r="42" spans="2:42">
      <c r="B42" s="32"/>
      <c r="C42" s="32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</row>
    <row r="43" spans="2:42">
      <c r="B43" s="32"/>
      <c r="C43" s="32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</row>
    <row r="44" spans="2:42">
      <c r="B44" s="32"/>
      <c r="C44" s="32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</row>
    <row r="45" spans="2:42">
      <c r="B45" s="32"/>
      <c r="C45" s="32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</row>
    <row r="46" spans="2:42">
      <c r="B46" s="32"/>
      <c r="C46" s="32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</row>
    <row r="47" spans="2:42">
      <c r="B47" s="32"/>
      <c r="C47" s="32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</row>
    <row r="48" spans="2:42">
      <c r="B48" s="32"/>
      <c r="C48" s="32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</row>
    <row r="49" spans="2:42">
      <c r="B49" s="32"/>
      <c r="C49" s="32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</row>
    <row r="50" spans="2:42">
      <c r="B50" s="32"/>
      <c r="C50" s="32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</row>
    <row r="51" spans="2:42">
      <c r="B51" s="32"/>
      <c r="C51" s="32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</row>
    <row r="52" spans="2:42">
      <c r="B52" s="32"/>
      <c r="C52" s="32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</row>
    <row r="53" spans="2:42">
      <c r="B53" s="32"/>
      <c r="C53" s="32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</row>
    <row r="54" spans="2:42">
      <c r="B54" s="32"/>
      <c r="C54" s="32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</row>
    <row r="55" spans="2:42">
      <c r="B55" s="32"/>
      <c r="C55" s="32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</row>
    <row r="56" spans="2:42">
      <c r="B56" s="32"/>
      <c r="C56" s="32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</row>
    <row r="57" spans="2:42">
      <c r="B57" s="32"/>
      <c r="C57" s="32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</row>
    <row r="58" spans="2:42">
      <c r="B58" s="32"/>
      <c r="C58" s="32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</row>
    <row r="59" spans="2:42">
      <c r="B59" s="32"/>
      <c r="C59" s="32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</row>
    <row r="60" spans="2:42">
      <c r="B60" s="32"/>
      <c r="C60" s="32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</row>
    <row r="61" spans="2:42">
      <c r="B61" s="32"/>
      <c r="C61" s="32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</row>
    <row r="62" spans="2:42">
      <c r="B62" s="32"/>
      <c r="C62" s="32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</row>
    <row r="63" spans="2:42">
      <c r="B63" s="32"/>
      <c r="C63" s="32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</row>
    <row r="64" spans="2:42">
      <c r="B64" s="32"/>
      <c r="C64" s="32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</row>
    <row r="65" spans="2:42">
      <c r="B65" s="32"/>
      <c r="C65" s="32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</row>
    <row r="66" spans="2:42">
      <c r="B66" s="32"/>
      <c r="C66" s="32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</row>
    <row r="67" spans="2:42">
      <c r="B67" s="32"/>
      <c r="C67" s="32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</row>
    <row r="68" spans="2:42">
      <c r="B68" s="32"/>
      <c r="C68" s="32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</row>
    <row r="69" spans="2:42">
      <c r="B69" s="32"/>
      <c r="C69" s="32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</row>
    <row r="70" spans="2:42">
      <c r="B70" s="32"/>
      <c r="C70" s="32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</row>
    <row r="71" spans="2:42">
      <c r="B71" s="32"/>
      <c r="C71" s="32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</row>
    <row r="72" spans="2:42">
      <c r="B72" s="32"/>
      <c r="C72" s="32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</row>
    <row r="73" spans="2:42">
      <c r="B73" s="32"/>
      <c r="C73" s="32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</row>
    <row r="74" spans="2:42">
      <c r="B74" s="32"/>
      <c r="C74" s="32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</row>
    <row r="75" spans="2:42">
      <c r="B75" s="32"/>
      <c r="C75" s="32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</row>
    <row r="76" spans="2:42">
      <c r="B76" s="32"/>
      <c r="C76" s="32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</row>
    <row r="77" spans="2:42">
      <c r="B77" s="32"/>
      <c r="C77" s="32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</row>
    <row r="78" spans="2:42">
      <c r="B78" s="32"/>
      <c r="C78" s="32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</row>
    <row r="79" spans="2:42">
      <c r="B79" s="32"/>
      <c r="C79" s="32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</row>
    <row r="80" spans="2:42">
      <c r="B80" s="32"/>
      <c r="C80" s="32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</row>
    <row r="81" spans="2:42">
      <c r="B81" s="32"/>
      <c r="C81" s="32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</row>
    <row r="82" spans="2:42">
      <c r="B82" s="32"/>
      <c r="C82" s="32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</row>
    <row r="83" spans="2:42">
      <c r="B83" s="32"/>
      <c r="C83" s="32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</row>
    <row r="84" spans="2:42">
      <c r="B84" s="32"/>
      <c r="C84" s="32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</row>
    <row r="85" spans="2:42">
      <c r="B85" s="32"/>
      <c r="C85" s="32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</row>
    <row r="86" spans="2:42">
      <c r="B86" s="32"/>
      <c r="C86" s="32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</row>
    <row r="87" spans="2:42">
      <c r="B87" s="32"/>
      <c r="C87" s="32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</row>
    <row r="88" spans="2:42">
      <c r="B88" s="32"/>
      <c r="C88" s="32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</row>
    <row r="89" spans="2:42">
      <c r="B89" s="32"/>
      <c r="C89" s="32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</row>
    <row r="90" spans="2:42">
      <c r="B90" s="32"/>
      <c r="C90" s="32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</row>
    <row r="91" spans="2:42">
      <c r="B91" s="32"/>
      <c r="C91" s="32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</row>
    <row r="92" spans="2:42">
      <c r="B92" s="32"/>
      <c r="C92" s="32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</row>
    <row r="93" spans="2:42">
      <c r="B93" s="32"/>
      <c r="C93" s="32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</row>
    <row r="94" spans="2:42">
      <c r="B94" s="32"/>
      <c r="C94" s="32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</row>
    <row r="95" spans="2:42">
      <c r="B95" s="32"/>
      <c r="C95" s="32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</row>
    <row r="96" spans="2:42">
      <c r="B96" s="32"/>
      <c r="C96" s="32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</row>
    <row r="97" spans="2:42">
      <c r="B97" s="32"/>
      <c r="C97" s="32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</row>
    <row r="98" spans="2:42">
      <c r="B98" s="32"/>
      <c r="C98" s="32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</row>
    <row r="99" spans="2:42">
      <c r="B99" s="32"/>
      <c r="C99" s="32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</row>
    <row r="100" spans="2:42">
      <c r="B100" s="32"/>
      <c r="C100" s="32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</row>
    <row r="101" spans="2:42">
      <c r="B101" s="32"/>
      <c r="C101" s="32"/>
      <c r="D101" s="41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</row>
    <row r="102" spans="2:42">
      <c r="B102" s="32"/>
      <c r="C102" s="32"/>
      <c r="D102" s="41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</row>
    <row r="103" spans="2:42">
      <c r="B103" s="32"/>
      <c r="C103" s="32"/>
      <c r="D103" s="41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</row>
    <row r="104" spans="2:42">
      <c r="B104" s="32"/>
      <c r="C104" s="32"/>
      <c r="D104" s="41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</row>
    <row r="105" spans="2:42">
      <c r="B105" s="32"/>
      <c r="C105" s="32"/>
      <c r="D105" s="41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</row>
    <row r="106" spans="2:42">
      <c r="B106" s="32"/>
      <c r="C106" s="32"/>
      <c r="D106" s="41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</row>
    <row r="107" spans="2:42">
      <c r="B107" s="32"/>
      <c r="C107" s="32"/>
      <c r="D107" s="41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</row>
    <row r="108" spans="2:42">
      <c r="B108" s="32"/>
      <c r="C108" s="32"/>
      <c r="D108" s="41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</row>
    <row r="109" spans="2:42">
      <c r="B109" s="32"/>
      <c r="C109" s="32"/>
      <c r="D109" s="41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</row>
    <row r="110" spans="2:42">
      <c r="B110" s="32"/>
      <c r="C110" s="32"/>
      <c r="D110" s="41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</row>
    <row r="111" spans="2:42">
      <c r="B111" s="32"/>
      <c r="C111" s="32"/>
      <c r="D111" s="41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</row>
    <row r="112" spans="2:42">
      <c r="B112" s="32"/>
      <c r="C112" s="32"/>
      <c r="D112" s="41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</row>
    <row r="113" spans="2:42">
      <c r="B113" s="32"/>
      <c r="C113" s="32"/>
      <c r="D113" s="41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</row>
    <row r="114" spans="2:42">
      <c r="B114" s="32"/>
      <c r="C114" s="32"/>
      <c r="D114" s="41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</row>
    <row r="115" spans="2:42">
      <c r="B115" s="32"/>
      <c r="C115" s="32"/>
      <c r="D115" s="41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</row>
    <row r="116" spans="2:42">
      <c r="B116" s="32"/>
      <c r="C116" s="32"/>
      <c r="D116" s="41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</row>
    <row r="117" spans="2:42">
      <c r="B117" s="32"/>
      <c r="C117" s="32"/>
      <c r="D117" s="41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</row>
    <row r="118" spans="2:42">
      <c r="B118" s="32"/>
      <c r="C118" s="32"/>
      <c r="D118" s="41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</row>
    <row r="119" spans="2:42">
      <c r="B119" s="32"/>
      <c r="C119" s="32"/>
      <c r="D119" s="41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</row>
    <row r="120" spans="2:42">
      <c r="B120" s="32"/>
      <c r="C120" s="32"/>
      <c r="D120" s="41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</row>
  </sheetData>
  <protectedRanges>
    <protectedRange sqref="E10:AP10" name="text_1"/>
  </protectedRanges>
  <conditionalFormatting sqref="C12:D12 C5:AP5">
    <cfRule type="expression" dxfId="9" priority="12">
      <formula>OR(C5="SELL",C5="SHORT")</formula>
    </cfRule>
  </conditionalFormatting>
  <conditionalFormatting sqref="D22:AP120 C12:AP21 C5:AP5">
    <cfRule type="cellIs" dxfId="8" priority="11" operator="equal">
      <formula>0</formula>
    </cfRule>
  </conditionalFormatting>
  <conditionalFormatting sqref="C6:AP6">
    <cfRule type="expression" dxfId="7" priority="4">
      <formula>OR(C6="SELL",C6="SHORT")</formula>
    </cfRule>
  </conditionalFormatting>
  <conditionalFormatting sqref="C6:AP6">
    <cfRule type="cellIs" dxfId="6" priority="3" operator="equal">
      <formula>0</formula>
    </cfRule>
  </conditionalFormatting>
  <conditionalFormatting sqref="C6">
    <cfRule type="expression" dxfId="5" priority="2">
      <formula>OR(C6="SELL",C6="SHORT")</formula>
    </cfRule>
  </conditionalFormatting>
  <conditionalFormatting sqref="C6">
    <cfRule type="cellIs" dxfId="4" priority="1" operator="equal">
      <formula>0</formula>
    </cfRule>
  </conditionalFormatting>
  <dataValidations count="1">
    <dataValidation allowBlank="1" showErrorMessage="1" sqref="C12:D17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3:C5"/>
  <sheetViews>
    <sheetView workbookViewId="0">
      <selection activeCell="B22" sqref="B22"/>
    </sheetView>
  </sheetViews>
  <sheetFormatPr defaultRowHeight="14.25"/>
  <cols>
    <col min="2" max="2" width="64.6640625" customWidth="1"/>
  </cols>
  <sheetData>
    <row r="3" spans="1:3">
      <c r="A3" s="29">
        <v>1</v>
      </c>
      <c r="B3" s="27" t="s">
        <v>41</v>
      </c>
    </row>
    <row r="4" spans="1:3">
      <c r="A4" s="29">
        <v>2</v>
      </c>
      <c r="B4" s="27" t="s">
        <v>42</v>
      </c>
    </row>
    <row r="5" spans="1:3" ht="28.5">
      <c r="A5" s="29">
        <v>3</v>
      </c>
      <c r="B5" s="28" t="s">
        <v>43</v>
      </c>
      <c r="C5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filtered</vt:lpstr>
      <vt:lpstr>orders</vt:lpstr>
      <vt:lpstr>ML_prediction</vt:lpstr>
      <vt:lpstr>prbable problems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Charanjeet Singh Birdi</cp:lastModifiedBy>
  <dcterms:created xsi:type="dcterms:W3CDTF">2023-10-10T15:07:55Z</dcterms:created>
  <dcterms:modified xsi:type="dcterms:W3CDTF">2024-01-02T09:20:53Z</dcterms:modified>
</cp:coreProperties>
</file>