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an\Documents\Charan's World\Projects\"/>
    </mc:Choice>
  </mc:AlternateContent>
  <xr:revisionPtr revIDLastSave="0" documentId="13_ncr:1_{E6144707-BBCD-4160-B14C-AF46DC2D7CCF}" xr6:coauthVersionLast="45" xr6:coauthVersionMax="45" xr10:uidLastSave="{00000000-0000-0000-0000-000000000000}"/>
  <bookViews>
    <workbookView xWindow="-108" yWindow="-108" windowWidth="23256" windowHeight="12576" tabRatio="606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STUDENT">Sheet1!$A$2:$R$10</definedName>
    <definedName name="STUDENT_DATA">Sheet1!$A$2:$R$10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4" i="2" l="1"/>
  <c r="G25" i="2" l="1"/>
  <c r="G24" i="2"/>
  <c r="G23" i="2"/>
  <c r="G22" i="2"/>
  <c r="G21" i="2"/>
  <c r="G20" i="2"/>
  <c r="C25" i="2"/>
  <c r="C24" i="2"/>
  <c r="C23" i="2"/>
  <c r="C22" i="2"/>
  <c r="C21" i="2"/>
  <c r="C20" i="2"/>
  <c r="B15" i="2"/>
  <c r="A12" i="2"/>
  <c r="J12" i="2"/>
</calcChain>
</file>

<file path=xl/sharedStrings.xml><?xml version="1.0" encoding="utf-8"?>
<sst xmlns="http://schemas.openxmlformats.org/spreadsheetml/2006/main" count="65" uniqueCount="52">
  <si>
    <t>ADARSHA K</t>
  </si>
  <si>
    <t xml:space="preserve">MAHESHWARA BHAT KANTHABAILU HOUSE BALAMBI POST
CHEMBU VILLAGE 
MADIKERI TALUK KODAGU 574234.
</t>
  </si>
  <si>
    <t>AILIN FRANK LOBO</t>
  </si>
  <si>
    <t xml:space="preserve">FRANK LOBO
A/401 NAV JYOTHI CO
SOCIETY GOKHALE ROAD 
DAHANUKARWADI MUMBAI 400067
MAHARASTRA, INDIA
Pin Code : 400067
</t>
  </si>
  <si>
    <t>AJAY A</t>
  </si>
  <si>
    <t xml:space="preserve">ANANDAN V
BESCOM  NEW COLONY OPP CIVIL COURT  MALUR KOLAR(D)
KARNATAKA
INDIA
PinCode : 563130
</t>
  </si>
  <si>
    <t>AKSHAY</t>
  </si>
  <si>
    <t xml:space="preserve">TUKARAM  RAO
C/O T.P SARAF
H.NO:5-3-25/2, SULEGAON   GALLI, CHITTAPUR, GULBARGA
KARNATAKA
INDIA
PinCode : 58521
</t>
  </si>
  <si>
    <t>ANJANA MARUTI</t>
  </si>
  <si>
    <t xml:space="preserve">MARUTI Y JALANNAVAR
SIDDARUDHA NILAYA
2ND CROSS BEHINDF JSS COLLEGE  DHANESHWARI NAGAR, DHARWAD  
KARNATAKA
INDIA
</t>
  </si>
  <si>
    <t>BHAGYASHREE MADHAVA GOWDA</t>
  </si>
  <si>
    <t xml:space="preserve">BALNADU MADHAVA G
MADHAVA NILAYA 
NEAR KEB KELLAGUTHU W.N.8 
BELTHANGADY
DAKSHINA KANNADA
KARNATAKA
INDIA
PinCode : 574214
</t>
  </si>
  <si>
    <t>BHUVANA M S</t>
  </si>
  <si>
    <t xml:space="preserve">SRIDHAR V
 #115, 4TH CROSS
MAIN ROAD  JC NAGAR, 
MYSORE
KARNATAKA
INDIA
PinCode : 570011
</t>
  </si>
  <si>
    <t>CHARANA H U</t>
  </si>
  <si>
    <t xml:space="preserve">UMESH H P
HARAMBALLI ,TALALE(P), HOSANAGARA(TQ), SHIMOGA
KARNATAKA
INDIA
PinCode : 577426
</t>
  </si>
  <si>
    <t>4SU17IS001</t>
  </si>
  <si>
    <t>4SU17IS002</t>
  </si>
  <si>
    <t>4SU17IS003</t>
  </si>
  <si>
    <t>4SU17IS004</t>
  </si>
  <si>
    <t>4SU17IS005</t>
  </si>
  <si>
    <t>4SU17IS006</t>
  </si>
  <si>
    <t>4SU17IS007</t>
  </si>
  <si>
    <t>4SU17IS008</t>
  </si>
  <si>
    <t>USN</t>
  </si>
  <si>
    <t>Address</t>
  </si>
  <si>
    <t>Theory Subjects</t>
  </si>
  <si>
    <t>Software Engineering</t>
  </si>
  <si>
    <t>Microprocessor</t>
  </si>
  <si>
    <t>Data Communication</t>
  </si>
  <si>
    <t>Mathematics 4</t>
  </si>
  <si>
    <t>Marks obtained in class test</t>
  </si>
  <si>
    <t>Object Orinted Concept</t>
  </si>
  <si>
    <t>Design and Analysis of Algorithoms</t>
  </si>
  <si>
    <t>Attendence</t>
  </si>
  <si>
    <t>Attendence in %</t>
  </si>
  <si>
    <t>Semister</t>
  </si>
  <si>
    <t>SDM INSTITUTE OF TECHNOLOGY</t>
  </si>
  <si>
    <t>PROGRESS REPORT</t>
  </si>
  <si>
    <t>Student Name</t>
  </si>
  <si>
    <t>Department of Information Science and Engineering</t>
  </si>
  <si>
    <t>SL NO.</t>
  </si>
  <si>
    <t>SUBJECTS</t>
  </si>
  <si>
    <t>Design and Analysis of Algorithom</t>
  </si>
  <si>
    <t>Marks</t>
  </si>
  <si>
    <t xml:space="preserve">Maximum marks: 40 </t>
  </si>
  <si>
    <t>Attendence: As on 22nd Sept</t>
  </si>
  <si>
    <t>Sig. of Head of the Dept.</t>
  </si>
  <si>
    <t>Semester:</t>
  </si>
  <si>
    <t>Signature:  Class coordinator
Name:Naveen S Pagad Asst. Prof.</t>
  </si>
  <si>
    <t xml:space="preserve">Dear Parents,
 Please herewith the performance of your son/daughter in the first Internal Assessment Test (IA).
 As per University norms, studentmust have attendence not less than 85% in all the subjects to
 get eligibility to apper for examinations. Please advise your ward not to miss any classes
</t>
  </si>
  <si>
    <r>
      <rPr>
        <sz val="11"/>
        <color theme="1"/>
        <rFont val="Times New Roman"/>
        <family val="1"/>
      </rPr>
      <t xml:space="preserve">    Note:
</t>
    </r>
    <r>
      <rPr>
        <b/>
        <sz val="11"/>
        <color theme="1"/>
        <rFont val="Times New Roman"/>
        <family val="1"/>
      </rPr>
      <t>-&gt;</t>
    </r>
    <r>
      <rPr>
        <sz val="11"/>
        <color theme="1"/>
        <rFont val="Times New Roman"/>
        <family val="1"/>
      </rPr>
      <t xml:space="preserve">The second IA tests have been tentatively scheduled for 15th,16th and 17th Oct.
</t>
    </r>
    <r>
      <rPr>
        <b/>
        <sz val="11"/>
        <color theme="1"/>
        <rFont val="Times New Roman"/>
        <family val="1"/>
      </rPr>
      <t>-&gt;</t>
    </r>
    <r>
      <rPr>
        <sz val="11"/>
        <color theme="1"/>
        <rFont val="Times New Roman"/>
        <family val="1"/>
      </rPr>
      <t xml:space="preserve">The performance in subjects circled in RED indicates POOR. For further information any assistance to your ward in   studies, meet Head of the Department.
</t>
    </r>
    <r>
      <rPr>
        <b/>
        <sz val="11"/>
        <color theme="1"/>
        <rFont val="Times New Roman"/>
        <family val="1"/>
      </rPr>
      <t>-&gt;</t>
    </r>
    <r>
      <rPr>
        <sz val="11"/>
        <color theme="1"/>
        <rFont val="Times New Roman"/>
        <family val="1"/>
      </rPr>
      <t xml:space="preserve"> Please attend parent meet 13th Oct. at 2:30 pm at college premises.
</t>
    </r>
    <r>
      <rPr>
        <b/>
        <sz val="11"/>
        <color theme="1"/>
        <rFont val="Times New Roman"/>
        <family val="1"/>
      </rPr>
      <t>-&gt;</t>
    </r>
    <r>
      <rPr>
        <sz val="11"/>
        <color theme="1"/>
        <rFont val="Times New Roman"/>
        <family val="1"/>
      </rPr>
      <t xml:space="preserve"> College office Phone No.08256 236621/236961 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</si>
</sst>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22"/>
      <color theme="1"/>
      <name val="Times New Roman"/>
      <family val="1"/>
    </font>
    <font>
      <b/>
      <sz val="16"/>
      <color theme="1"/>
      <name val="Times New Roman"/>
      <family val="1"/>
    </font>
    <font>
      <b/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3" fillId="0" borderId="2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12" xfId="0" applyBorder="1"/>
    <xf numFmtId="0" fontId="0" fillId="0" borderId="10" xfId="0" applyBorder="1"/>
    <xf numFmtId="0" fontId="0" fillId="0" borderId="15" xfId="0" applyBorder="1"/>
    <xf numFmtId="0" fontId="3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/>
    <xf numFmtId="0" fontId="3" fillId="0" borderId="13" xfId="0" applyFont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9" xfId="0" applyBorder="1"/>
    <xf numFmtId="0" fontId="4" fillId="0" borderId="0" xfId="0" applyFont="1"/>
    <xf numFmtId="0" fontId="3" fillId="0" borderId="0" xfId="0" applyFont="1"/>
    <xf numFmtId="0" fontId="9" fillId="0" borderId="7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3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12" fillId="0" borderId="0" xfId="0" applyFont="1"/>
    <xf numFmtId="0" fontId="14" fillId="0" borderId="15" xfId="0" applyFont="1" applyBorder="1"/>
    <xf numFmtId="0" fontId="14" fillId="0" borderId="1" xfId="0" applyFont="1" applyBorder="1"/>
    <xf numFmtId="0" fontId="14" fillId="0" borderId="4" xfId="0" applyFont="1" applyBorder="1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0" borderId="19" xfId="0" applyFont="1" applyBorder="1" applyAlignment="1">
      <alignment horizontal="center" wrapText="1"/>
    </xf>
    <xf numFmtId="0" fontId="9" fillId="0" borderId="20" xfId="0" applyFont="1" applyBorder="1" applyAlignment="1">
      <alignment horizontal="center" wrapText="1"/>
    </xf>
    <xf numFmtId="0" fontId="9" fillId="0" borderId="21" xfId="0" applyFont="1" applyBorder="1" applyAlignment="1">
      <alignment horizontal="center" wrapText="1"/>
    </xf>
    <xf numFmtId="0" fontId="16" fillId="2" borderId="0" xfId="0" applyFont="1" applyFill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0" fontId="18" fillId="2" borderId="0" xfId="0" applyFont="1" applyFill="1" applyAlignment="1">
      <alignment horizontal="center" wrapText="1"/>
    </xf>
    <xf numFmtId="0" fontId="10" fillId="2" borderId="0" xfId="0" applyFont="1" applyFill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5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opLeftCell="A4" zoomScaleNormal="100" workbookViewId="0">
      <selection activeCell="E3" sqref="E3:E10"/>
    </sheetView>
  </sheetViews>
  <sheetFormatPr defaultRowHeight="15" x14ac:dyDescent="0.3"/>
  <cols>
    <col min="1" max="1" width="21" customWidth="1"/>
    <col min="2" max="2" width="23.88671875" style="1" customWidth="1"/>
    <col min="3" max="4" width="62.33203125" style="1" customWidth="1"/>
    <col min="5" max="5" width="42.109375" customWidth="1"/>
    <col min="6" max="6" width="20.5546875" customWidth="1"/>
    <col min="7" max="7" width="18.44140625" customWidth="1"/>
    <col min="8" max="8" width="19.21875" customWidth="1"/>
    <col min="9" max="9" width="15" customWidth="1"/>
    <col min="10" max="10" width="21.109375" customWidth="1"/>
    <col min="11" max="11" width="29" customWidth="1"/>
    <col min="12" max="12" width="22.33203125" customWidth="1"/>
    <col min="13" max="13" width="22" customWidth="1"/>
    <col min="14" max="14" width="20.5546875" customWidth="1"/>
    <col min="15" max="15" width="23.33203125" customWidth="1"/>
    <col min="16" max="16" width="15.6640625" customWidth="1"/>
    <col min="17" max="17" width="25.33203125" customWidth="1"/>
    <col min="18" max="18" width="37.88671875" customWidth="1"/>
  </cols>
  <sheetData>
    <row r="1" spans="1:18" x14ac:dyDescent="0.3">
      <c r="A1">
        <v>2</v>
      </c>
      <c r="B1" s="1">
        <v>3</v>
      </c>
      <c r="C1" s="1">
        <v>4</v>
      </c>
      <c r="D1">
        <v>5</v>
      </c>
      <c r="E1">
        <v>6</v>
      </c>
      <c r="F1">
        <v>7</v>
      </c>
      <c r="G1" s="1">
        <v>8</v>
      </c>
      <c r="H1" s="1">
        <v>9</v>
      </c>
      <c r="I1">
        <v>10</v>
      </c>
      <c r="J1">
        <v>11</v>
      </c>
      <c r="K1">
        <v>12</v>
      </c>
      <c r="L1" s="1">
        <v>13</v>
      </c>
      <c r="M1" s="1">
        <v>14</v>
      </c>
      <c r="N1">
        <v>15</v>
      </c>
      <c r="O1">
        <v>16</v>
      </c>
      <c r="P1">
        <v>17</v>
      </c>
      <c r="Q1" s="1">
        <v>18</v>
      </c>
      <c r="R1" s="1">
        <v>19</v>
      </c>
    </row>
    <row r="2" spans="1:18" ht="20.25" customHeight="1" x14ac:dyDescent="0.3">
      <c r="A2" s="6" t="s">
        <v>24</v>
      </c>
      <c r="B2" s="4" t="s">
        <v>39</v>
      </c>
      <c r="C2" s="4" t="s">
        <v>25</v>
      </c>
      <c r="D2" s="4" t="s">
        <v>36</v>
      </c>
      <c r="E2" s="4" t="s">
        <v>26</v>
      </c>
      <c r="F2" s="8" t="s">
        <v>27</v>
      </c>
      <c r="G2" s="8" t="s">
        <v>28</v>
      </c>
      <c r="H2" s="8" t="s">
        <v>29</v>
      </c>
      <c r="I2" s="8" t="s">
        <v>30</v>
      </c>
      <c r="J2" s="8" t="s">
        <v>32</v>
      </c>
      <c r="K2" s="8" t="s">
        <v>33</v>
      </c>
      <c r="L2" s="41" t="s">
        <v>35</v>
      </c>
      <c r="M2" s="8" t="s">
        <v>27</v>
      </c>
      <c r="N2" s="8" t="s">
        <v>28</v>
      </c>
      <c r="O2" s="8" t="s">
        <v>29</v>
      </c>
      <c r="P2" s="8" t="s">
        <v>30</v>
      </c>
      <c r="Q2" s="8" t="s">
        <v>32</v>
      </c>
      <c r="R2" s="8" t="s">
        <v>33</v>
      </c>
    </row>
    <row r="3" spans="1:18" ht="63" customHeight="1" x14ac:dyDescent="0.3">
      <c r="A3" s="7" t="s">
        <v>16</v>
      </c>
      <c r="B3" s="3" t="s">
        <v>0</v>
      </c>
      <c r="C3" s="3" t="s">
        <v>1</v>
      </c>
      <c r="D3" s="9">
        <v>4</v>
      </c>
      <c r="E3" s="41" t="s">
        <v>31</v>
      </c>
      <c r="F3" s="8">
        <v>54</v>
      </c>
      <c r="G3" s="8">
        <v>84</v>
      </c>
      <c r="H3" s="8">
        <v>45</v>
      </c>
      <c r="I3" s="8">
        <v>60</v>
      </c>
      <c r="J3" s="8">
        <v>61</v>
      </c>
      <c r="K3" s="8">
        <v>76</v>
      </c>
      <c r="L3" s="41"/>
      <c r="M3" s="8">
        <v>54</v>
      </c>
      <c r="N3" s="8">
        <v>55</v>
      </c>
      <c r="O3" s="8">
        <v>40</v>
      </c>
      <c r="P3" s="8">
        <v>39</v>
      </c>
      <c r="Q3" s="8">
        <v>54</v>
      </c>
      <c r="R3" s="8">
        <v>56</v>
      </c>
    </row>
    <row r="4" spans="1:18" ht="109.5" customHeight="1" x14ac:dyDescent="0.3">
      <c r="A4" s="7" t="s">
        <v>17</v>
      </c>
      <c r="B4" s="2" t="s">
        <v>2</v>
      </c>
      <c r="C4" s="3" t="s">
        <v>3</v>
      </c>
      <c r="D4" s="9">
        <v>4</v>
      </c>
      <c r="E4" s="41"/>
      <c r="F4" s="8">
        <v>54</v>
      </c>
      <c r="G4" s="8">
        <v>84</v>
      </c>
      <c r="H4" s="8">
        <v>45</v>
      </c>
      <c r="I4" s="8">
        <v>59</v>
      </c>
      <c r="J4" s="8">
        <v>32</v>
      </c>
      <c r="K4" s="8">
        <v>75</v>
      </c>
      <c r="L4" s="41"/>
      <c r="M4" s="8">
        <v>54</v>
      </c>
      <c r="N4" s="8">
        <v>54</v>
      </c>
      <c r="O4" s="8">
        <v>41</v>
      </c>
      <c r="P4" s="8">
        <v>38</v>
      </c>
      <c r="Q4" s="8">
        <v>54</v>
      </c>
      <c r="R4" s="8">
        <v>54</v>
      </c>
    </row>
    <row r="5" spans="1:18" ht="101.25" customHeight="1" x14ac:dyDescent="0.3">
      <c r="A5" s="7" t="s">
        <v>18</v>
      </c>
      <c r="B5" s="2" t="s">
        <v>4</v>
      </c>
      <c r="C5" s="3" t="s">
        <v>5</v>
      </c>
      <c r="D5" s="9">
        <v>4</v>
      </c>
      <c r="E5" s="41"/>
      <c r="F5" s="8">
        <v>45</v>
      </c>
      <c r="G5" s="8">
        <v>54</v>
      </c>
      <c r="H5" s="8">
        <v>47</v>
      </c>
      <c r="I5" s="8">
        <v>58</v>
      </c>
      <c r="J5" s="8">
        <v>36</v>
      </c>
      <c r="K5" s="8">
        <v>74</v>
      </c>
      <c r="L5" s="41"/>
      <c r="M5" s="8">
        <v>56</v>
      </c>
      <c r="N5" s="8">
        <v>89</v>
      </c>
      <c r="O5" s="8">
        <v>42</v>
      </c>
      <c r="P5" s="8">
        <v>37</v>
      </c>
      <c r="Q5" s="8">
        <v>56</v>
      </c>
      <c r="R5" s="8">
        <v>56</v>
      </c>
    </row>
    <row r="6" spans="1:18" ht="105" x14ac:dyDescent="0.3">
      <c r="A6" s="7" t="s">
        <v>19</v>
      </c>
      <c r="B6" s="2" t="s">
        <v>6</v>
      </c>
      <c r="C6" s="3" t="s">
        <v>7</v>
      </c>
      <c r="D6" s="9">
        <v>4</v>
      </c>
      <c r="E6" s="41"/>
      <c r="F6" s="8">
        <v>45</v>
      </c>
      <c r="G6" s="8">
        <v>54</v>
      </c>
      <c r="H6" s="8">
        <v>48</v>
      </c>
      <c r="I6" s="8">
        <v>57</v>
      </c>
      <c r="J6" s="8">
        <v>64</v>
      </c>
      <c r="K6" s="8">
        <v>73</v>
      </c>
      <c r="L6" s="41"/>
      <c r="M6" s="8">
        <v>45</v>
      </c>
      <c r="N6" s="8">
        <v>81</v>
      </c>
      <c r="O6" s="8">
        <v>43</v>
      </c>
      <c r="P6" s="8">
        <v>36</v>
      </c>
      <c r="Q6" s="8">
        <v>45</v>
      </c>
      <c r="R6" s="8">
        <v>32</v>
      </c>
    </row>
    <row r="7" spans="1:18" ht="105" x14ac:dyDescent="0.3">
      <c r="A7" s="7" t="s">
        <v>20</v>
      </c>
      <c r="B7" s="2" t="s">
        <v>8</v>
      </c>
      <c r="C7" s="3" t="s">
        <v>9</v>
      </c>
      <c r="D7" s="9">
        <v>4</v>
      </c>
      <c r="E7" s="41"/>
      <c r="F7" s="8">
        <v>59</v>
      </c>
      <c r="G7" s="8">
        <v>54</v>
      </c>
      <c r="H7" s="8">
        <v>49</v>
      </c>
      <c r="I7" s="8">
        <v>56</v>
      </c>
      <c r="J7" s="8">
        <v>65</v>
      </c>
      <c r="K7" s="8">
        <v>72</v>
      </c>
      <c r="L7" s="41"/>
      <c r="M7" s="8">
        <v>87</v>
      </c>
      <c r="N7" s="8">
        <v>98</v>
      </c>
      <c r="O7" s="8">
        <v>44</v>
      </c>
      <c r="P7" s="8">
        <v>35</v>
      </c>
      <c r="Q7" s="8">
        <v>87</v>
      </c>
      <c r="R7" s="8">
        <v>22</v>
      </c>
    </row>
    <row r="8" spans="1:18" ht="135" x14ac:dyDescent="0.3">
      <c r="A8" s="7" t="s">
        <v>21</v>
      </c>
      <c r="B8" s="2" t="s">
        <v>10</v>
      </c>
      <c r="C8" s="3" t="s">
        <v>11</v>
      </c>
      <c r="D8" s="9">
        <v>4</v>
      </c>
      <c r="E8" s="41"/>
      <c r="F8" s="8">
        <v>54</v>
      </c>
      <c r="G8" s="8">
        <v>54</v>
      </c>
      <c r="H8" s="8">
        <v>50</v>
      </c>
      <c r="I8" s="8">
        <v>55</v>
      </c>
      <c r="J8" s="8">
        <v>66</v>
      </c>
      <c r="K8" s="8">
        <v>71</v>
      </c>
      <c r="L8" s="41"/>
      <c r="M8" s="8">
        <v>54</v>
      </c>
      <c r="N8" s="8">
        <v>54</v>
      </c>
      <c r="O8" s="8">
        <v>45</v>
      </c>
      <c r="P8" s="8">
        <v>34</v>
      </c>
      <c r="Q8" s="8">
        <v>23</v>
      </c>
      <c r="R8" s="8">
        <v>23</v>
      </c>
    </row>
    <row r="9" spans="1:18" ht="120" x14ac:dyDescent="0.3">
      <c r="A9" s="7" t="s">
        <v>22</v>
      </c>
      <c r="B9" s="2" t="s">
        <v>12</v>
      </c>
      <c r="C9" s="3" t="s">
        <v>13</v>
      </c>
      <c r="D9" s="9">
        <v>4</v>
      </c>
      <c r="E9" s="41"/>
      <c r="F9" s="8">
        <v>99</v>
      </c>
      <c r="G9" s="8">
        <v>45</v>
      </c>
      <c r="H9" s="8">
        <v>51</v>
      </c>
      <c r="I9" s="8">
        <v>54</v>
      </c>
      <c r="J9" s="8">
        <v>67</v>
      </c>
      <c r="K9" s="8">
        <v>70</v>
      </c>
      <c r="L9" s="41"/>
      <c r="M9" s="8">
        <v>86</v>
      </c>
      <c r="N9" s="8">
        <v>86</v>
      </c>
      <c r="O9" s="8">
        <v>46</v>
      </c>
      <c r="P9" s="8">
        <v>33</v>
      </c>
      <c r="Q9" s="8">
        <v>89</v>
      </c>
      <c r="R9" s="8">
        <v>23</v>
      </c>
    </row>
    <row r="10" spans="1:18" ht="90" x14ac:dyDescent="0.3">
      <c r="A10" s="7" t="s">
        <v>23</v>
      </c>
      <c r="B10" s="2" t="s">
        <v>14</v>
      </c>
      <c r="C10" s="3" t="s">
        <v>15</v>
      </c>
      <c r="D10" s="9">
        <v>4</v>
      </c>
      <c r="E10" s="41"/>
      <c r="F10" s="8">
        <v>85</v>
      </c>
      <c r="G10" s="8">
        <v>45</v>
      </c>
      <c r="H10" s="8">
        <v>52</v>
      </c>
      <c r="I10" s="8">
        <v>53</v>
      </c>
      <c r="J10" s="8">
        <v>68</v>
      </c>
      <c r="K10" s="8">
        <v>69</v>
      </c>
      <c r="L10" s="41"/>
      <c r="M10" s="8">
        <v>85</v>
      </c>
      <c r="N10" s="8">
        <v>85</v>
      </c>
      <c r="O10" s="8">
        <v>47</v>
      </c>
      <c r="P10" s="8">
        <v>32</v>
      </c>
      <c r="Q10" s="8">
        <v>65</v>
      </c>
      <c r="R10" s="8">
        <v>56</v>
      </c>
    </row>
  </sheetData>
  <mergeCells count="2">
    <mergeCell ref="E3:E10"/>
    <mergeCell ref="L2:L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1"/>
  <sheetViews>
    <sheetView tabSelected="1" topLeftCell="A27" workbookViewId="0">
      <selection activeCell="B12" sqref="B12:B13"/>
    </sheetView>
  </sheetViews>
  <sheetFormatPr defaultRowHeight="14.4" x14ac:dyDescent="0.3"/>
  <cols>
    <col min="1" max="1" width="19.5546875" customWidth="1"/>
    <col min="2" max="2" width="42.21875" customWidth="1"/>
    <col min="4" max="4" width="6.6640625" customWidth="1"/>
    <col min="5" max="5" width="2.6640625" hidden="1" customWidth="1"/>
    <col min="6" max="6" width="5.44140625" hidden="1" customWidth="1"/>
    <col min="8" max="8" width="5.44140625" customWidth="1"/>
    <col min="9" max="9" width="1.44140625" hidden="1" customWidth="1"/>
    <col min="10" max="10" width="4.77734375" customWidth="1"/>
    <col min="11" max="11" width="4.88671875" hidden="1" customWidth="1"/>
    <col min="12" max="12" width="8.88671875" hidden="1" customWidth="1"/>
    <col min="13" max="13" width="2.44140625" hidden="1" customWidth="1"/>
    <col min="14" max="14" width="8.88671875" hidden="1" customWidth="1"/>
  </cols>
  <sheetData>
    <row r="1" spans="1:18" ht="28.8" customHeight="1" x14ac:dyDescent="0.55000000000000004">
      <c r="A1" s="60" t="s">
        <v>37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8" ht="21" customHeight="1" x14ac:dyDescent="0.4">
      <c r="A2" s="62" t="s">
        <v>40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18" ht="25.8" customHeight="1" x14ac:dyDescent="0.5">
      <c r="A3" s="64" t="s">
        <v>38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</row>
    <row r="4" spans="1:18" x14ac:dyDescent="0.3">
      <c r="A4" s="70" t="s">
        <v>50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</row>
    <row r="5" spans="1:18" x14ac:dyDescent="0.3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</row>
    <row r="6" spans="1:18" x14ac:dyDescent="0.3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</row>
    <row r="7" spans="1:18" x14ac:dyDescent="0.3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</row>
    <row r="8" spans="1:18" ht="25.2" customHeight="1" x14ac:dyDescent="0.3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</row>
    <row r="9" spans="1:18" hidden="1" x14ac:dyDescent="0.3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1:18" hidden="1" x14ac:dyDescent="0.3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1:18" ht="14.4" hidden="1" customHeight="1" x14ac:dyDescent="0.3">
      <c r="A11" s="51"/>
      <c r="B11" s="51"/>
      <c r="C11" s="51"/>
      <c r="D11" s="51"/>
      <c r="E11" s="51"/>
      <c r="F11" s="51"/>
      <c r="G11" s="51"/>
      <c r="H11" s="51"/>
      <c r="I11" s="51"/>
      <c r="J11" s="51"/>
    </row>
    <row r="12" spans="1:18" ht="14.4" customHeight="1" x14ac:dyDescent="0.3">
      <c r="A12" s="66" t="str">
        <f>Sheet1!A2</f>
        <v>USN</v>
      </c>
      <c r="B12" s="67" t="s">
        <v>17</v>
      </c>
      <c r="C12" s="51"/>
      <c r="D12" s="51"/>
      <c r="E12" s="51"/>
      <c r="F12" s="51"/>
      <c r="G12" s="66" t="s">
        <v>48</v>
      </c>
      <c r="H12" s="66"/>
      <c r="I12" s="66"/>
      <c r="J12" s="67">
        <f>VLOOKUP(B12,STUDENT,4,0)</f>
        <v>4</v>
      </c>
      <c r="K12" s="67"/>
    </row>
    <row r="13" spans="1:18" ht="16.8" customHeight="1" x14ac:dyDescent="0.3">
      <c r="A13" s="66"/>
      <c r="B13" s="67"/>
      <c r="C13" s="51"/>
      <c r="D13" s="51"/>
      <c r="E13" s="51"/>
      <c r="F13" s="51"/>
      <c r="G13" s="66"/>
      <c r="H13" s="66"/>
      <c r="I13" s="66"/>
      <c r="J13" s="67"/>
      <c r="K13" s="67"/>
    </row>
    <row r="14" spans="1:18" ht="14.4" hidden="1" customHeight="1" x14ac:dyDescent="0.3">
      <c r="A14" s="51"/>
      <c r="B14" s="51"/>
      <c r="C14" s="51"/>
      <c r="D14" s="51"/>
      <c r="E14" s="51"/>
      <c r="F14" s="51"/>
      <c r="G14" s="51"/>
      <c r="H14" s="51"/>
      <c r="I14" s="51"/>
      <c r="J14" s="51"/>
    </row>
    <row r="15" spans="1:18" ht="17.399999999999999" customHeight="1" x14ac:dyDescent="0.3">
      <c r="A15" s="68" t="s">
        <v>39</v>
      </c>
      <c r="B15" s="69" t="str">
        <f>VLOOKUP(B12,STUDENT,2,0)</f>
        <v>AILIN FRANK LOBO</v>
      </c>
      <c r="C15" s="51"/>
      <c r="D15" s="51"/>
      <c r="E15" s="51"/>
      <c r="F15" s="51"/>
      <c r="G15" s="51"/>
      <c r="H15" s="51"/>
      <c r="I15" s="51"/>
      <c r="J15" s="51"/>
      <c r="R15" s="5"/>
    </row>
    <row r="16" spans="1:18" x14ac:dyDescent="0.3">
      <c r="A16" s="68"/>
      <c r="B16" s="69"/>
      <c r="C16" s="51"/>
      <c r="D16" s="51"/>
      <c r="E16" s="51"/>
      <c r="F16" s="51"/>
      <c r="G16" s="51"/>
      <c r="H16" s="51"/>
      <c r="I16" s="51"/>
      <c r="J16" s="51"/>
    </row>
    <row r="17" spans="1:17" ht="1.2" customHeight="1" x14ac:dyDescent="0.3">
      <c r="A17" s="51"/>
      <c r="B17" s="51"/>
      <c r="C17" s="51"/>
      <c r="D17" s="51"/>
      <c r="E17" s="51"/>
      <c r="F17" s="51"/>
      <c r="G17" s="51"/>
      <c r="H17" s="51"/>
      <c r="I17" s="51"/>
      <c r="J17" s="51"/>
    </row>
    <row r="18" spans="1:17" ht="4.8" customHeight="1" thickBot="1" x14ac:dyDescent="0.35">
      <c r="A18" s="51"/>
      <c r="B18" s="51"/>
      <c r="C18" s="51"/>
      <c r="D18" s="51"/>
      <c r="E18" s="51"/>
      <c r="F18" s="51"/>
      <c r="G18" s="51"/>
      <c r="H18" s="51"/>
      <c r="I18" s="51"/>
      <c r="J18" s="51"/>
    </row>
    <row r="19" spans="1:17" ht="24" thickBot="1" x14ac:dyDescent="0.5">
      <c r="A19" s="23" t="s">
        <v>41</v>
      </c>
      <c r="B19" s="24" t="s">
        <v>42</v>
      </c>
      <c r="C19" s="52" t="s">
        <v>44</v>
      </c>
      <c r="D19" s="52"/>
      <c r="E19" s="52"/>
      <c r="F19" s="52"/>
      <c r="G19" s="52" t="s">
        <v>34</v>
      </c>
      <c r="H19" s="52"/>
      <c r="I19" s="52"/>
      <c r="J19" s="72"/>
      <c r="K19" s="29"/>
    </row>
    <row r="20" spans="1:17" ht="21" x14ac:dyDescent="0.4">
      <c r="A20" s="22">
        <v>1</v>
      </c>
      <c r="B20" s="38" t="s">
        <v>27</v>
      </c>
      <c r="C20" s="53">
        <f>VLOOKUP($B$12,STUDENT,6,0)</f>
        <v>54</v>
      </c>
      <c r="D20" s="53"/>
      <c r="E20" s="53"/>
      <c r="F20" s="53"/>
      <c r="G20" s="53">
        <f>VLOOKUP($B$12,STUDENT,13,0)</f>
        <v>54</v>
      </c>
      <c r="H20" s="53"/>
      <c r="I20" s="53"/>
      <c r="J20" s="54"/>
      <c r="K20" s="30"/>
    </row>
    <row r="21" spans="1:17" ht="21" x14ac:dyDescent="0.4">
      <c r="A21" s="13">
        <v>2</v>
      </c>
      <c r="B21" s="39" t="s">
        <v>28</v>
      </c>
      <c r="C21" s="42">
        <f>VLOOKUP($B$12,STUDENT,7,0)</f>
        <v>84</v>
      </c>
      <c r="D21" s="42"/>
      <c r="E21" s="42"/>
      <c r="F21" s="42"/>
      <c r="G21" s="42">
        <f>VLOOKUP($B$12,STUDENT,14,0)</f>
        <v>54</v>
      </c>
      <c r="H21" s="42"/>
      <c r="I21" s="42"/>
      <c r="J21" s="43"/>
      <c r="K21" s="30"/>
    </row>
    <row r="22" spans="1:17" ht="21" x14ac:dyDescent="0.4">
      <c r="A22" s="13">
        <v>3</v>
      </c>
      <c r="B22" s="39" t="s">
        <v>29</v>
      </c>
      <c r="C22" s="42">
        <f>VLOOKUP($B$12,STUDENT,8,0)</f>
        <v>45</v>
      </c>
      <c r="D22" s="42"/>
      <c r="E22" s="42"/>
      <c r="F22" s="42"/>
      <c r="G22" s="42">
        <f>VLOOKUP($B$12,STUDENT,15,0)</f>
        <v>41</v>
      </c>
      <c r="H22" s="42"/>
      <c r="I22" s="42"/>
      <c r="J22" s="43"/>
      <c r="K22" s="30"/>
      <c r="Q22" s="37"/>
    </row>
    <row r="23" spans="1:17" ht="21" x14ac:dyDescent="0.4">
      <c r="A23" s="13">
        <v>4</v>
      </c>
      <c r="B23" s="39" t="s">
        <v>30</v>
      </c>
      <c r="C23" s="42">
        <f>VLOOKUP($B$12,STUDENT,9,0)</f>
        <v>59</v>
      </c>
      <c r="D23" s="42"/>
      <c r="E23" s="42"/>
      <c r="F23" s="42"/>
      <c r="G23" s="42">
        <f>VLOOKUP($B$12,STUDENT,16,0)</f>
        <v>38</v>
      </c>
      <c r="H23" s="42"/>
      <c r="I23" s="42"/>
      <c r="J23" s="43"/>
      <c r="K23" s="30"/>
    </row>
    <row r="24" spans="1:17" ht="21" x14ac:dyDescent="0.4">
      <c r="A24" s="13">
        <v>5</v>
      </c>
      <c r="B24" s="39" t="s">
        <v>32</v>
      </c>
      <c r="C24" s="42">
        <f>VLOOKUP($B$12,STUDENT,10,0)</f>
        <v>32</v>
      </c>
      <c r="D24" s="42"/>
      <c r="E24" s="42"/>
      <c r="F24" s="42"/>
      <c r="G24" s="42">
        <f>VLOOKUP($B$12,STUDENT,17,0)</f>
        <v>54</v>
      </c>
      <c r="H24" s="42"/>
      <c r="I24" s="42"/>
      <c r="J24" s="43"/>
      <c r="K24" s="30"/>
    </row>
    <row r="25" spans="1:17" ht="21.6" thickBot="1" x14ac:dyDescent="0.45">
      <c r="A25" s="25">
        <v>6</v>
      </c>
      <c r="B25" s="40" t="s">
        <v>43</v>
      </c>
      <c r="C25" s="49">
        <f>VLOOKUP($B$12,STUDENT,11,0)</f>
        <v>75</v>
      </c>
      <c r="D25" s="49"/>
      <c r="E25" s="49"/>
      <c r="F25" s="49"/>
      <c r="G25" s="49">
        <f>VLOOKUP($B$12,STUDENT,18,0)</f>
        <v>54</v>
      </c>
      <c r="H25" s="49"/>
      <c r="I25" s="49"/>
      <c r="J25" s="50"/>
      <c r="K25" s="30"/>
    </row>
    <row r="26" spans="1:17" ht="22.8" customHeight="1" x14ac:dyDescent="0.3">
      <c r="A26" s="46" t="s">
        <v>45</v>
      </c>
      <c r="B26" s="46"/>
      <c r="C26" s="46"/>
      <c r="D26" s="46"/>
      <c r="E26" s="46"/>
      <c r="F26" s="46"/>
      <c r="G26" s="46"/>
      <c r="H26" s="46"/>
      <c r="I26" s="46"/>
      <c r="J26" s="46"/>
    </row>
    <row r="27" spans="1:17" ht="19.2" customHeight="1" x14ac:dyDescent="0.3">
      <c r="A27" s="46" t="s">
        <v>46</v>
      </c>
      <c r="B27" s="46"/>
      <c r="C27" s="46"/>
      <c r="D27" s="46"/>
      <c r="E27" s="46"/>
      <c r="F27" s="46"/>
      <c r="G27" s="46"/>
      <c r="H27" s="46"/>
      <c r="I27" s="46"/>
      <c r="J27" s="46"/>
    </row>
    <row r="28" spans="1:17" ht="1.8" customHeight="1" x14ac:dyDescent="0.3">
      <c r="A28" s="46"/>
      <c r="B28" s="46"/>
      <c r="C28" s="46"/>
      <c r="D28" s="46"/>
      <c r="E28" s="46"/>
      <c r="F28" s="46"/>
      <c r="G28" s="46"/>
      <c r="H28" s="46"/>
      <c r="I28" s="46"/>
      <c r="J28" s="46"/>
    </row>
    <row r="29" spans="1:17" ht="2.4" customHeight="1" x14ac:dyDescent="0.3"/>
    <row r="30" spans="1:17" ht="0.6" customHeight="1" x14ac:dyDescent="0.3"/>
    <row r="31" spans="1:17" ht="27.6" hidden="1" customHeight="1" x14ac:dyDescent="0.3">
      <c r="A31" s="47" t="s">
        <v>49</v>
      </c>
      <c r="B31" s="48"/>
      <c r="C31" s="44" t="s">
        <v>47</v>
      </c>
      <c r="D31" s="45"/>
      <c r="E31" s="45"/>
      <c r="F31" s="45"/>
      <c r="G31" s="45"/>
      <c r="H31" s="45"/>
      <c r="I31" s="45"/>
      <c r="J31" s="45"/>
    </row>
    <row r="32" spans="1:17" ht="51" customHeight="1" x14ac:dyDescent="0.3">
      <c r="A32" s="48"/>
      <c r="B32" s="48"/>
      <c r="C32" s="45"/>
      <c r="D32" s="45"/>
      <c r="E32" s="45"/>
      <c r="F32" s="45"/>
      <c r="G32" s="45"/>
      <c r="H32" s="45"/>
      <c r="I32" s="45"/>
      <c r="J32" s="45"/>
    </row>
    <row r="33" spans="1:14" ht="93.6" customHeight="1" thickBot="1" x14ac:dyDescent="0.35">
      <c r="A33" s="55" t="s">
        <v>51</v>
      </c>
      <c r="B33" s="56"/>
      <c r="C33" s="56"/>
      <c r="D33" s="56"/>
      <c r="E33" s="56"/>
      <c r="F33" s="56"/>
      <c r="G33" s="56"/>
      <c r="H33" s="56"/>
      <c r="I33" s="56"/>
      <c r="J33" s="56"/>
    </row>
    <row r="34" spans="1:14" ht="155.4" customHeight="1" thickBot="1" x14ac:dyDescent="0.45">
      <c r="A34" s="57" t="str">
        <f>VLOOKUP(B12,STUDENT,3,0)</f>
        <v xml:space="preserve">FRANK LOBO
A/401 NAV JYOTHI CO
SOCIETY GOKHALE ROAD 
DAHANUKARWADI MUMBAI 400067
MAHARASTRA, INDIA
Pin Code : 400067
</v>
      </c>
      <c r="B34" s="58"/>
      <c r="C34" s="58"/>
      <c r="D34" s="58"/>
      <c r="E34" s="58"/>
      <c r="F34" s="58"/>
      <c r="G34" s="58"/>
      <c r="H34" s="58"/>
      <c r="I34" s="58"/>
      <c r="J34" s="59"/>
      <c r="K34" s="28"/>
      <c r="L34" s="21"/>
      <c r="M34" s="21"/>
      <c r="N34" s="27"/>
    </row>
    <row r="35" spans="1:14" ht="10.8" customHeight="1" x14ac:dyDescent="0.4">
      <c r="A35" s="31"/>
      <c r="B35" s="32"/>
      <c r="C35" s="32"/>
      <c r="D35" s="32"/>
      <c r="E35" s="32"/>
      <c r="F35" s="32"/>
      <c r="G35" s="32"/>
      <c r="H35" s="32"/>
      <c r="I35" s="32"/>
      <c r="J35" s="33"/>
      <c r="K35" s="20"/>
      <c r="L35" s="10"/>
      <c r="M35" s="10"/>
      <c r="N35" s="12"/>
    </row>
    <row r="36" spans="1:14" ht="14.4" hidden="1" customHeight="1" x14ac:dyDescent="0.4">
      <c r="A36" s="31"/>
      <c r="B36" s="32"/>
      <c r="C36" s="32"/>
      <c r="D36" s="32"/>
      <c r="E36" s="32"/>
      <c r="F36" s="32"/>
      <c r="G36" s="32"/>
      <c r="H36" s="32"/>
      <c r="I36" s="32"/>
      <c r="J36" s="33"/>
      <c r="K36" s="20"/>
      <c r="L36" s="10"/>
      <c r="M36" s="10"/>
      <c r="N36" s="12"/>
    </row>
    <row r="37" spans="1:14" ht="14.4" hidden="1" customHeight="1" x14ac:dyDescent="0.4">
      <c r="A37" s="31"/>
      <c r="B37" s="32"/>
      <c r="C37" s="32"/>
      <c r="D37" s="32"/>
      <c r="E37" s="32"/>
      <c r="F37" s="32"/>
      <c r="G37" s="32"/>
      <c r="H37" s="32"/>
      <c r="I37" s="32"/>
      <c r="J37" s="33"/>
      <c r="K37" s="20"/>
      <c r="L37" s="10"/>
      <c r="M37" s="10"/>
      <c r="N37" s="12"/>
    </row>
    <row r="38" spans="1:14" ht="14.4" hidden="1" customHeight="1" x14ac:dyDescent="0.4">
      <c r="A38" s="31"/>
      <c r="B38" s="32"/>
      <c r="C38" s="32"/>
      <c r="D38" s="32"/>
      <c r="E38" s="32"/>
      <c r="F38" s="32"/>
      <c r="G38" s="32"/>
      <c r="H38" s="32"/>
      <c r="I38" s="32"/>
      <c r="J38" s="33"/>
      <c r="K38" s="20"/>
      <c r="L38" s="10"/>
      <c r="M38" s="10"/>
      <c r="N38" s="12"/>
    </row>
    <row r="39" spans="1:14" ht="3" hidden="1" customHeight="1" x14ac:dyDescent="0.4">
      <c r="A39" s="31"/>
      <c r="B39" s="32"/>
      <c r="C39" s="32"/>
      <c r="D39" s="32"/>
      <c r="E39" s="32"/>
      <c r="F39" s="32"/>
      <c r="G39" s="32"/>
      <c r="H39" s="32"/>
      <c r="I39" s="32"/>
      <c r="J39" s="33"/>
      <c r="K39" s="20"/>
      <c r="L39" s="10"/>
      <c r="M39" s="10"/>
      <c r="N39" s="12"/>
    </row>
    <row r="40" spans="1:14" ht="14.4" hidden="1" customHeight="1" x14ac:dyDescent="0.4">
      <c r="A40" s="31"/>
      <c r="B40" s="32"/>
      <c r="C40" s="32"/>
      <c r="D40" s="32"/>
      <c r="E40" s="32"/>
      <c r="F40" s="32"/>
      <c r="G40" s="32"/>
      <c r="H40" s="32"/>
      <c r="I40" s="32"/>
      <c r="J40" s="33"/>
      <c r="K40" s="20"/>
      <c r="L40" s="10"/>
      <c r="M40" s="10"/>
      <c r="N40" s="12"/>
    </row>
    <row r="41" spans="1:14" ht="47.4" hidden="1" customHeight="1" x14ac:dyDescent="0.4">
      <c r="A41" s="31"/>
      <c r="B41" s="32"/>
      <c r="C41" s="32"/>
      <c r="D41" s="32"/>
      <c r="E41" s="32"/>
      <c r="F41" s="32"/>
      <c r="G41" s="32"/>
      <c r="H41" s="32"/>
      <c r="I41" s="32"/>
      <c r="J41" s="33"/>
      <c r="K41" s="20"/>
      <c r="L41" s="10"/>
      <c r="M41" s="10"/>
      <c r="N41" s="12"/>
    </row>
    <row r="42" spans="1:14" ht="10.8" hidden="1" customHeight="1" x14ac:dyDescent="0.4">
      <c r="A42" s="31"/>
      <c r="B42" s="32"/>
      <c r="C42" s="32"/>
      <c r="D42" s="32"/>
      <c r="E42" s="32"/>
      <c r="F42" s="32"/>
      <c r="G42" s="32"/>
      <c r="H42" s="32"/>
      <c r="I42" s="32"/>
      <c r="J42" s="33"/>
      <c r="K42" s="20"/>
      <c r="L42" s="10"/>
      <c r="M42" s="10"/>
      <c r="N42" s="12"/>
    </row>
    <row r="43" spans="1:14" ht="9" hidden="1" customHeight="1" x14ac:dyDescent="0.4">
      <c r="A43" s="31"/>
      <c r="B43" s="32"/>
      <c r="C43" s="32"/>
      <c r="D43" s="32"/>
      <c r="E43" s="32"/>
      <c r="F43" s="32"/>
      <c r="G43" s="32"/>
      <c r="H43" s="32"/>
      <c r="I43" s="32"/>
      <c r="J43" s="33"/>
      <c r="K43" s="20"/>
      <c r="L43" s="10"/>
      <c r="M43" s="10"/>
      <c r="N43" s="12"/>
    </row>
    <row r="44" spans="1:14" ht="26.4" hidden="1" customHeight="1" x14ac:dyDescent="0.4">
      <c r="A44" s="31"/>
      <c r="B44" s="32"/>
      <c r="C44" s="32"/>
      <c r="D44" s="32"/>
      <c r="E44" s="32"/>
      <c r="F44" s="32"/>
      <c r="G44" s="32"/>
      <c r="H44" s="32"/>
      <c r="I44" s="32"/>
      <c r="J44" s="33"/>
      <c r="K44" s="20"/>
      <c r="L44" s="10"/>
      <c r="M44" s="10"/>
      <c r="N44" s="12"/>
    </row>
    <row r="45" spans="1:14" ht="1.8" hidden="1" customHeight="1" x14ac:dyDescent="0.4">
      <c r="A45" s="31"/>
      <c r="B45" s="32"/>
      <c r="C45" s="32"/>
      <c r="D45" s="32"/>
      <c r="E45" s="32"/>
      <c r="F45" s="32"/>
      <c r="G45" s="32"/>
      <c r="H45" s="32"/>
      <c r="I45" s="32"/>
      <c r="J45" s="33"/>
      <c r="K45" s="20"/>
      <c r="L45" s="10"/>
      <c r="M45" s="10"/>
      <c r="N45" s="12"/>
    </row>
    <row r="46" spans="1:14" ht="12" hidden="1" customHeight="1" x14ac:dyDescent="0.4">
      <c r="A46" s="31"/>
      <c r="B46" s="32"/>
      <c r="C46" s="32"/>
      <c r="D46" s="32"/>
      <c r="E46" s="32"/>
      <c r="F46" s="32"/>
      <c r="G46" s="32"/>
      <c r="H46" s="32"/>
      <c r="I46" s="32"/>
      <c r="J46" s="33"/>
      <c r="K46" s="20"/>
      <c r="L46" s="10"/>
      <c r="M46" s="10"/>
      <c r="N46" s="12"/>
    </row>
    <row r="47" spans="1:14" ht="14.4" hidden="1" customHeight="1" x14ac:dyDescent="0.4">
      <c r="A47" s="31"/>
      <c r="B47" s="32"/>
      <c r="C47" s="32"/>
      <c r="D47" s="32"/>
      <c r="E47" s="32"/>
      <c r="F47" s="32"/>
      <c r="G47" s="32"/>
      <c r="H47" s="32"/>
      <c r="I47" s="32"/>
      <c r="J47" s="33"/>
      <c r="K47" s="20"/>
      <c r="L47" s="10"/>
      <c r="M47" s="10"/>
      <c r="N47" s="12"/>
    </row>
    <row r="48" spans="1:14" ht="14.4" hidden="1" customHeight="1" x14ac:dyDescent="0.4">
      <c r="A48" s="34"/>
      <c r="B48" s="35"/>
      <c r="C48" s="35"/>
      <c r="D48" s="35"/>
      <c r="E48" s="35"/>
      <c r="F48" s="35"/>
      <c r="G48" s="35"/>
      <c r="H48" s="35"/>
      <c r="I48" s="35"/>
      <c r="J48" s="36"/>
      <c r="K48" s="26"/>
      <c r="L48" s="18"/>
      <c r="M48" s="18"/>
      <c r="N48" s="19"/>
    </row>
    <row r="49" spans="1:14" ht="33" hidden="1" customHeight="1" x14ac:dyDescent="0.3">
      <c r="A49" s="14"/>
      <c r="N49" s="11"/>
    </row>
    <row r="50" spans="1:14" ht="31.8" hidden="1" x14ac:dyDescent="0.3">
      <c r="A50" s="14"/>
      <c r="N50" s="11"/>
    </row>
    <row r="51" spans="1:14" ht="1.2" hidden="1" customHeight="1" thickBot="1" x14ac:dyDescent="0.35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36">
    <mergeCell ref="A33:J33"/>
    <mergeCell ref="A34:J34"/>
    <mergeCell ref="A1:N1"/>
    <mergeCell ref="A2:N2"/>
    <mergeCell ref="A3:N3"/>
    <mergeCell ref="A12:A13"/>
    <mergeCell ref="B12:B13"/>
    <mergeCell ref="A15:A16"/>
    <mergeCell ref="B15:B16"/>
    <mergeCell ref="J12:K13"/>
    <mergeCell ref="A4:N10"/>
    <mergeCell ref="G12:I13"/>
    <mergeCell ref="G19:J19"/>
    <mergeCell ref="C20:F20"/>
    <mergeCell ref="C21:F21"/>
    <mergeCell ref="C22:F22"/>
    <mergeCell ref="C23:F23"/>
    <mergeCell ref="A17:J18"/>
    <mergeCell ref="C11:F16"/>
    <mergeCell ref="G14:J16"/>
    <mergeCell ref="A11:B11"/>
    <mergeCell ref="G11:J11"/>
    <mergeCell ref="A14:B14"/>
    <mergeCell ref="C19:F19"/>
    <mergeCell ref="G20:J20"/>
    <mergeCell ref="G21:J21"/>
    <mergeCell ref="G22:J22"/>
    <mergeCell ref="G23:J23"/>
    <mergeCell ref="G24:J24"/>
    <mergeCell ref="C31:J32"/>
    <mergeCell ref="A26:J26"/>
    <mergeCell ref="A27:J28"/>
    <mergeCell ref="A31:B32"/>
    <mergeCell ref="C24:F24"/>
    <mergeCell ref="C25:F25"/>
    <mergeCell ref="G25:J25"/>
  </mergeCells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STUDENT</vt:lpstr>
      <vt:lpstr>STUDENT_DATA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</dc:creator>
  <cp:lastModifiedBy>Charan</cp:lastModifiedBy>
  <cp:lastPrinted>2019-11-06T10:51:46Z</cp:lastPrinted>
  <dcterms:created xsi:type="dcterms:W3CDTF">2019-02-26T11:30:50Z</dcterms:created>
  <dcterms:modified xsi:type="dcterms:W3CDTF">2019-11-06T10:58:37Z</dcterms:modified>
</cp:coreProperties>
</file>