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lmer.kenneth\Downloads\2D-Accretion-Simulation-time-testing\"/>
    </mc:Choice>
  </mc:AlternateContent>
  <bookViews>
    <workbookView xWindow="0" yWindow="0" windowWidth="16170" windowHeight="6135"/>
  </bookViews>
  <sheets>
    <sheet name="Input" sheetId="4" r:id="rId1"/>
    <sheet name="Table" sheetId="5" r:id="rId2"/>
    <sheet name="Line Graphs" sheetId="6" r:id="rId3"/>
    <sheet name="Chart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7" l="1"/>
  <c r="U6" i="7"/>
  <c r="F9" i="5"/>
  <c r="F7" i="5"/>
  <c r="E9" i="5"/>
  <c r="E4" i="5"/>
  <c r="D8" i="5"/>
  <c r="D4" i="5"/>
  <c r="C9" i="5"/>
  <c r="C7" i="5"/>
  <c r="B5" i="5"/>
  <c r="B7" i="5"/>
  <c r="AG10" i="5"/>
  <c r="AG6" i="5"/>
  <c r="AF9" i="5"/>
  <c r="AF7" i="5"/>
  <c r="AE6" i="5"/>
  <c r="AE10" i="5"/>
  <c r="AD6" i="5"/>
  <c r="AD7" i="5"/>
  <c r="AC9" i="5"/>
  <c r="AC4" i="5"/>
  <c r="AB2" i="5"/>
  <c r="AB4" i="5"/>
  <c r="AA5" i="5"/>
  <c r="AA7" i="5"/>
  <c r="Z9" i="5"/>
  <c r="Z7" i="5"/>
  <c r="Y9" i="5"/>
  <c r="Y7" i="5"/>
  <c r="X8" i="5"/>
  <c r="X6" i="5"/>
  <c r="W6" i="5"/>
  <c r="W2" i="5"/>
  <c r="V2" i="5"/>
  <c r="V4" i="5"/>
  <c r="U9" i="5"/>
  <c r="U4" i="5"/>
  <c r="T9" i="5"/>
  <c r="T4" i="5"/>
  <c r="S9" i="5"/>
  <c r="S2" i="5"/>
  <c r="R9" i="5"/>
  <c r="R7" i="5"/>
  <c r="Q9" i="5"/>
  <c r="Q7" i="5"/>
  <c r="P2" i="5"/>
  <c r="P4" i="5"/>
  <c r="O9" i="5"/>
  <c r="O7" i="5"/>
  <c r="N9" i="5"/>
  <c r="N7" i="5"/>
  <c r="M9" i="5"/>
  <c r="M7" i="5"/>
  <c r="L6" i="5"/>
  <c r="L2" i="5"/>
  <c r="K9" i="5"/>
  <c r="K4" i="5"/>
  <c r="J8" i="5"/>
  <c r="J6" i="5"/>
  <c r="I9" i="5"/>
  <c r="H9" i="5"/>
  <c r="G7" i="5"/>
  <c r="I6" i="5"/>
  <c r="G9" i="5"/>
  <c r="F2" i="5"/>
  <c r="F5" i="5"/>
  <c r="E2" i="5"/>
  <c r="E7" i="5"/>
  <c r="D2" i="5"/>
  <c r="D7" i="5"/>
  <c r="C2" i="5"/>
  <c r="C5" i="5"/>
  <c r="B9" i="5"/>
  <c r="B2" i="5"/>
  <c r="AG9" i="5"/>
  <c r="AG2" i="5"/>
  <c r="AF6" i="5"/>
  <c r="AF2" i="5"/>
  <c r="AE5" i="5"/>
  <c r="AE2" i="5"/>
  <c r="AD2" i="5"/>
  <c r="AD5" i="5"/>
  <c r="AC2" i="5"/>
  <c r="AC7" i="5"/>
  <c r="AB9" i="5"/>
  <c r="AB7" i="5"/>
  <c r="AA9" i="5"/>
  <c r="AA2" i="5"/>
  <c r="Z6" i="5"/>
  <c r="Z5" i="5"/>
  <c r="Y6" i="5"/>
  <c r="Y2" i="5"/>
  <c r="X2" i="5"/>
  <c r="X7" i="5"/>
  <c r="W5" i="5"/>
  <c r="W10" i="5"/>
  <c r="V9" i="5"/>
  <c r="V7" i="5"/>
  <c r="U5" i="5"/>
  <c r="U2" i="5"/>
  <c r="T2" i="5"/>
  <c r="T7" i="5"/>
  <c r="S6" i="5"/>
  <c r="S5" i="5"/>
  <c r="R6" i="5"/>
  <c r="R5" i="5"/>
  <c r="Q2" i="5"/>
  <c r="Q5" i="5"/>
  <c r="P9" i="5"/>
  <c r="P7" i="5"/>
  <c r="O6" i="5"/>
  <c r="O2" i="5"/>
  <c r="N6" i="5"/>
  <c r="N2" i="5"/>
  <c r="M2" i="5"/>
  <c r="M5" i="5"/>
  <c r="L9" i="5"/>
  <c r="L5" i="5"/>
  <c r="K5" i="5"/>
  <c r="J4" i="5"/>
  <c r="H7" i="5"/>
  <c r="F10" i="5"/>
  <c r="F6" i="5"/>
  <c r="E10" i="5"/>
  <c r="E6" i="5"/>
  <c r="D10" i="5"/>
  <c r="D9" i="5"/>
  <c r="C10" i="5"/>
  <c r="C6" i="5"/>
  <c r="B10" i="5"/>
  <c r="B6" i="5"/>
  <c r="AG8" i="5"/>
  <c r="AG4" i="5"/>
  <c r="AF10" i="5"/>
  <c r="AF4" i="5"/>
  <c r="AE8" i="5"/>
  <c r="AE4" i="5"/>
  <c r="AD9" i="5"/>
  <c r="AD4" i="5"/>
  <c r="AC10" i="5"/>
  <c r="AC6" i="5"/>
  <c r="AB10" i="5"/>
  <c r="AB5" i="5"/>
  <c r="AA10" i="5"/>
  <c r="AA6" i="5"/>
  <c r="Z10" i="5"/>
  <c r="Z2" i="5"/>
  <c r="Y10" i="5"/>
  <c r="Y5" i="5"/>
  <c r="X10" i="5"/>
  <c r="X9" i="5"/>
  <c r="W9" i="5"/>
  <c r="W4" i="5"/>
  <c r="V10" i="5"/>
  <c r="V5" i="5"/>
  <c r="U10" i="5"/>
  <c r="U6" i="5"/>
  <c r="T10" i="5"/>
  <c r="T6" i="5"/>
  <c r="S10" i="5"/>
  <c r="S4" i="5"/>
  <c r="R10" i="5"/>
  <c r="R2" i="5"/>
  <c r="Q10" i="5"/>
  <c r="Q6" i="5"/>
  <c r="P10" i="5"/>
  <c r="P6" i="5"/>
  <c r="O10" i="5"/>
  <c r="O4" i="5"/>
  <c r="N10" i="5"/>
  <c r="N4" i="5"/>
  <c r="M10" i="5"/>
  <c r="M6" i="5"/>
  <c r="L10" i="5"/>
  <c r="L4" i="5"/>
  <c r="K10" i="5"/>
  <c r="K6" i="5"/>
  <c r="J10" i="5"/>
  <c r="J9" i="5"/>
  <c r="I10" i="5"/>
  <c r="I5" i="5"/>
  <c r="H10" i="5"/>
  <c r="H6" i="5"/>
  <c r="G10" i="5"/>
  <c r="G6" i="5"/>
  <c r="G5" i="5"/>
  <c r="J7" i="5"/>
  <c r="I2" i="5"/>
  <c r="G2" i="5"/>
  <c r="F8" i="5"/>
  <c r="F4" i="5"/>
  <c r="E8" i="5"/>
  <c r="E5" i="5"/>
  <c r="D5" i="5"/>
  <c r="D6" i="5"/>
  <c r="C8" i="5"/>
  <c r="C4" i="5"/>
  <c r="B8" i="5"/>
  <c r="B4" i="5"/>
  <c r="AG7" i="5"/>
  <c r="AG5" i="5"/>
  <c r="AF8" i="5"/>
  <c r="AF5" i="5"/>
  <c r="AE9" i="5"/>
  <c r="AE7" i="5"/>
  <c r="AD10" i="5"/>
  <c r="AD8" i="5"/>
  <c r="AC8" i="5"/>
  <c r="AC5" i="5"/>
  <c r="AB8" i="5"/>
  <c r="AB6" i="5"/>
  <c r="AA8" i="5"/>
  <c r="AA4" i="5"/>
  <c r="Z8" i="5"/>
  <c r="Z4" i="5"/>
  <c r="Y8" i="5"/>
  <c r="Y4" i="5"/>
  <c r="X5" i="5"/>
  <c r="X4" i="5"/>
  <c r="W8" i="5"/>
  <c r="W7" i="5"/>
  <c r="V8" i="5"/>
  <c r="V6" i="5"/>
  <c r="U8" i="5"/>
  <c r="U7" i="5"/>
  <c r="T8" i="5"/>
  <c r="T5" i="5"/>
  <c r="S8" i="5"/>
  <c r="S7" i="5"/>
  <c r="R8" i="5"/>
  <c r="R4" i="5"/>
  <c r="Q8" i="5"/>
  <c r="Q4" i="5"/>
  <c r="P8" i="5"/>
  <c r="P5" i="5"/>
  <c r="O8" i="5"/>
  <c r="O5" i="5"/>
  <c r="N8" i="5"/>
  <c r="N5" i="5"/>
  <c r="M8" i="5"/>
  <c r="M4" i="5"/>
  <c r="L8" i="5"/>
  <c r="L7" i="5"/>
  <c r="K8" i="5"/>
  <c r="K7" i="5"/>
  <c r="J5" i="5"/>
  <c r="J2" i="5"/>
  <c r="I8" i="5"/>
  <c r="I4" i="5"/>
  <c r="H8" i="5"/>
  <c r="H5" i="5"/>
  <c r="G8" i="5"/>
  <c r="G4" i="5"/>
  <c r="I7" i="5"/>
  <c r="H4" i="5"/>
  <c r="K2" i="5"/>
  <c r="H2" i="5"/>
  <c r="A7" i="5" l="1"/>
  <c r="A6" i="5"/>
  <c r="A9" i="5"/>
  <c r="A5" i="5"/>
  <c r="A4" i="5"/>
  <c r="A10" i="5"/>
  <c r="A8" i="5"/>
</calcChain>
</file>

<file path=xl/sharedStrings.xml><?xml version="1.0" encoding="utf-8"?>
<sst xmlns="http://schemas.openxmlformats.org/spreadsheetml/2006/main" count="131" uniqueCount="131">
  <si>
    <t>Amount of time taken by each method over the course of 1 frames, simulating 2 particles:</t>
  </si>
  <si>
    <t>Amount of time taken by each method over the course of 1 frames, simulating 4 particles:</t>
  </si>
  <si>
    <t>Amount of time taken by each method over the course of 1 frames, simulating 8 particles:</t>
  </si>
  <si>
    <t>Amount of time taken by each method over the course of 1 frames, simulating 16 particles:</t>
  </si>
  <si>
    <t>Amount of time taken by each method over the course of 1 frames, simulating 32 particles:</t>
  </si>
  <si>
    <t>Amount of time taken by each method over the course of 1 frames, simulating 64 particles:</t>
  </si>
  <si>
    <t>Amount of time taken by each method over the course of 1 frames, simulating 128 particles:</t>
  </si>
  <si>
    <t>Amount of time taken by each method over the course of 1 frames, simulating 256 particles:</t>
  </si>
  <si>
    <t>Amount of time taken by each method over the course of 1 frames, simulating 512 particles:</t>
  </si>
  <si>
    <t>Amount of time taken by each method over the course of 1 frames, simulating 1024 particles:</t>
  </si>
  <si>
    <t>Amount of time taken by each method over the course of 1 frames, simulating 2048 particles:</t>
  </si>
  <si>
    <t>Amount of time taken by each method over the course of 1 frames, simulating 4096 particles:</t>
  </si>
  <si>
    <t>Amount of time taken by each method over the course of 1 frames, simulating 8192 particles:</t>
  </si>
  <si>
    <t>Amount of time taken by each method over the course of 1 frames, simulating 16384 particles:</t>
  </si>
  <si>
    <t>Amount of time taken by each method over the course of 1 frames, simulating 32768 particles:</t>
  </si>
  <si>
    <t>particleCount</t>
  </si>
  <si>
    <t>index</t>
  </si>
  <si>
    <t>Amount of time taken by each method over the course of 1 frames, simulating 65536 particles:</t>
  </si>
  <si>
    <t>Table!$A$2:$S$2,Table!$A$4:$S$10</t>
  </si>
  <si>
    <t>collideParticles() = 00000000007614 nanoseconds</t>
  </si>
  <si>
    <t>gravAngle()        = 00000000041385 nanoseconds</t>
  </si>
  <si>
    <t>gravForce()        = 00000000005297 nanoseconds</t>
  </si>
  <si>
    <t>gravUpdate()       = 00000000006621 nanoseconds</t>
  </si>
  <si>
    <t>eraseParticles()   = 00000000166197 nanoseconds</t>
  </si>
  <si>
    <t>drawParticles()    = 00000000173149 nanoseconds</t>
  </si>
  <si>
    <t>saveFrame()        = 00000089981284 nanoseconds</t>
  </si>
  <si>
    <t>collideParticles() = 00000000026154 nanoseconds</t>
  </si>
  <si>
    <t>gravAngle()        = 00000000050654 nanoseconds</t>
  </si>
  <si>
    <t>gravForce()        = 00000000012911 nanoseconds</t>
  </si>
  <si>
    <t>gravUpdate()       = 00000000012580 nanoseconds</t>
  </si>
  <si>
    <t>eraseParticles()   = 00000000390000 nanoseconds</t>
  </si>
  <si>
    <t>drawParticles()    = 00000000306570 nanoseconds</t>
  </si>
  <si>
    <t>saveFrame()        = 00000138678577 nanoseconds</t>
  </si>
  <si>
    <t>collideParticles() = 00000000065220 nanoseconds</t>
  </si>
  <si>
    <t>gravAngle()        = 00000000092702 nanoseconds</t>
  </si>
  <si>
    <t>gravForce()        = 00000000060913 nanoseconds</t>
  </si>
  <si>
    <t>gravUpdate()       = 00000000048007 nanoseconds</t>
  </si>
  <si>
    <t>eraseParticles()   = 00000000853828 nanoseconds</t>
  </si>
  <si>
    <t>drawParticles()    = 00000000451909 nanoseconds</t>
  </si>
  <si>
    <t>saveFrame()        = 00000178563140 nanoseconds</t>
  </si>
  <si>
    <t>collideParticles() = 00000000382715 nanoseconds</t>
  </si>
  <si>
    <t>gravAngle()        = 00000000201297 nanoseconds</t>
  </si>
  <si>
    <t>gravForce()        = 00000000194334 nanoseconds</t>
  </si>
  <si>
    <t>gravUpdate()       = 00000000132097 nanoseconds</t>
  </si>
  <si>
    <t>eraseParticles()   = 00000001626543 nanoseconds</t>
  </si>
  <si>
    <t>drawParticles()    = 00000000622410 nanoseconds</t>
  </si>
  <si>
    <t>saveFrame()        = 00000218367253 nanoseconds</t>
  </si>
  <si>
    <t>collideParticles() = 00000001109080 nanoseconds</t>
  </si>
  <si>
    <t>gravAngle()        = 00000000601897 nanoseconds</t>
  </si>
  <si>
    <t>gravForce()        = 00000000753489 nanoseconds</t>
  </si>
  <si>
    <t>gravUpdate()       = 00000000451909 nanoseconds</t>
  </si>
  <si>
    <t>eraseParticles()   = 00000003156745 nanoseconds</t>
  </si>
  <si>
    <t>drawParticles()    = 00000001134243 nanoseconds</t>
  </si>
  <si>
    <t>saveFrame()        = 00000258491179 nanoseconds</t>
  </si>
  <si>
    <t>collideParticles() = 00000004164848 nanoseconds</t>
  </si>
  <si>
    <t>gravAngle()        = 00000002468771 nanoseconds</t>
  </si>
  <si>
    <t>gravForce()        = 00000003188839 nanoseconds</t>
  </si>
  <si>
    <t>gravUpdate()       = 00000001517945 nanoseconds</t>
  </si>
  <si>
    <t>eraseParticles()   = 00000006266477 nanoseconds</t>
  </si>
  <si>
    <t>drawParticles()    = 00000001278920 nanoseconds</t>
  </si>
  <si>
    <t>saveFrame()        = 00000298954451 nanoseconds</t>
  </si>
  <si>
    <t>collideParticles() = 00000008008230 nanoseconds</t>
  </si>
  <si>
    <t>gravAngle()        = 00000004633631 nanoseconds</t>
  </si>
  <si>
    <t>gravForce()        = 00000004994812 nanoseconds</t>
  </si>
  <si>
    <t>gravUpdate()       = 00000003482180 nanoseconds</t>
  </si>
  <si>
    <t>eraseParticles()   = 00000011891673 nanoseconds</t>
  </si>
  <si>
    <t>drawParticles()    = 00000001668588 nanoseconds</t>
  </si>
  <si>
    <t>saveFrame()        = 00000340369878 nanoseconds</t>
  </si>
  <si>
    <t>collideParticles() = 00000018899081 nanoseconds</t>
  </si>
  <si>
    <t>gravAngle()        = 00000013286755 nanoseconds</t>
  </si>
  <si>
    <t>gravForce()        = 00000012127033 nanoseconds</t>
  </si>
  <si>
    <t>gravUpdate()       = 00000011209696 nanoseconds</t>
  </si>
  <si>
    <t>eraseParticles()   = 00000023148024 nanoseconds</t>
  </si>
  <si>
    <t>drawParticles()    = 00000001945361 nanoseconds</t>
  </si>
  <si>
    <t>saveFrame()        = 00000383755829 nanoseconds</t>
  </si>
  <si>
    <t>collideParticles() = 00000059829491 nanoseconds</t>
  </si>
  <si>
    <t>gravAngle()        = 00000048157209 nanoseconds</t>
  </si>
  <si>
    <t>gravForce()        = 00000041064487 nanoseconds</t>
  </si>
  <si>
    <t>gravUpdate()       = 00000042540785 nanoseconds</t>
  </si>
  <si>
    <t>eraseParticles()   = 00000045881218 nanoseconds</t>
  </si>
  <si>
    <t>drawParticles()    = 00000004767725 nanoseconds</t>
  </si>
  <si>
    <t>saveFrame()        = 00000431313913 nanoseconds</t>
  </si>
  <si>
    <t>collideParticles() = 00000219368074 nanoseconds</t>
  </si>
  <si>
    <t>gravAngle()        = 00000186567258 nanoseconds</t>
  </si>
  <si>
    <t>gravForce()        = 00000155433702 nanoseconds</t>
  </si>
  <si>
    <t>gravUpdate()       = 00000166195403 nanoseconds</t>
  </si>
  <si>
    <t>eraseParticles()   = 00000092661621 nanoseconds</t>
  </si>
  <si>
    <t>drawParticles()    = 00000004915382 nanoseconds</t>
  </si>
  <si>
    <t>saveFrame()        = 00000488162459 nanoseconds</t>
  </si>
  <si>
    <t>collideParticles() = 00000824556524 nanoseconds</t>
  </si>
  <si>
    <t>gravAngle()        = 00000737258542 nanoseconds</t>
  </si>
  <si>
    <t>gravForce()        = 00000611748283 nanoseconds</t>
  </si>
  <si>
    <t>gravUpdate()       = 00000659695069 nanoseconds</t>
  </si>
  <si>
    <t>eraseParticles()   = 00000179804981 nanoseconds</t>
  </si>
  <si>
    <t>drawParticles()    = 00000005203081 nanoseconds</t>
  </si>
  <si>
    <t>saveFrame()        = 00000558267014 nanoseconds</t>
  </si>
  <si>
    <t>collideParticles() = 00003037893512 nanoseconds</t>
  </si>
  <si>
    <t>gravAngle()        = 00002931787974 nanoseconds</t>
  </si>
  <si>
    <t>gravForce()        = 00002435976648 nanoseconds</t>
  </si>
  <si>
    <t>gravUpdate()       = 00002630519974 nanoseconds</t>
  </si>
  <si>
    <t>eraseParticles()   = 00000350957469 nanoseconds</t>
  </si>
  <si>
    <t>drawParticles()    = 00000005769872 nanoseconds</t>
  </si>
  <si>
    <t>saveFrame()        = 00000646836620 nanoseconds</t>
  </si>
  <si>
    <t>collideParticles() = 00010582149678 nanoseconds</t>
  </si>
  <si>
    <t>gravAngle()        = 00011905981400 nanoseconds</t>
  </si>
  <si>
    <t>gravForce()        = 00009903039208 nanoseconds</t>
  </si>
  <si>
    <t>gravUpdate()       = 00010651581597 nanoseconds</t>
  </si>
  <si>
    <t>eraseParticles()   = 00000701354769 nanoseconds</t>
  </si>
  <si>
    <t>drawParticles()    = 00000006965031 nanoseconds</t>
  </si>
  <si>
    <t>saveFrame()        = 00000774080400 nanoseconds</t>
  </si>
  <si>
    <t>collideParticles() = 00032996575089 nanoseconds</t>
  </si>
  <si>
    <t>gravAngle()        = 00047608542553 nanoseconds</t>
  </si>
  <si>
    <t>gravForce()        = 00039611566154 nanoseconds</t>
  </si>
  <si>
    <t>gravUpdate()       = 00042674725837 nanoseconds</t>
  </si>
  <si>
    <t>eraseParticles()   = 00001405806689 nanoseconds</t>
  </si>
  <si>
    <t>drawParticles()    = 00000009490757 nanoseconds</t>
  </si>
  <si>
    <t>saveFrame()        = 00000970035596 nanoseconds</t>
  </si>
  <si>
    <t>collideParticles() = 00089507017175 nanoseconds</t>
  </si>
  <si>
    <t>gravAngle()        = 00189280609030 nanoseconds</t>
  </si>
  <si>
    <t>gravForce()        = 00157605308578 nanoseconds</t>
  </si>
  <si>
    <t>gravUpdate()       = 00169635296436 nanoseconds</t>
  </si>
  <si>
    <t>eraseParticles()   = 00002789294350 nanoseconds</t>
  </si>
  <si>
    <t>drawParticles()    = 00000014221073 nanoseconds</t>
  </si>
  <si>
    <t>saveFrame()        = 00001272764897 nanoseconds</t>
  </si>
  <si>
    <t>collideParticles() = 00214786683206 nanoseconds</t>
  </si>
  <si>
    <t>gravAngle()        = 00786955986059 nanoseconds</t>
  </si>
  <si>
    <t>gravForce()        = 00657777073569 nanoseconds</t>
  </si>
  <si>
    <t>gravUpdate()       = 00678644693023 nanoseconds</t>
  </si>
  <si>
    <t>eraseParticles()   = 00005621508504 nanoseconds</t>
  </si>
  <si>
    <t>drawParticles()    = 00000023852537 nanoseconds</t>
  </si>
  <si>
    <t>saveFrame()        = 00001771401389 nanoseconds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</si>
</sst>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Particle</a:t>
            </a:r>
            <a:r>
              <a:rPr lang="en-US" baseline="0"/>
              <a:t> Count =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</c:dPt>
          <c:cat>
            <c:strRef>
              <c:f>Table!$A$4:$A$10</c:f>
              <c:strCache>
                <c:ptCount val="7"/>
                <c:pt idx="0">
                  <c:v>drawParticles()    </c:v>
                </c:pt>
                <c:pt idx="1">
                  <c:v>eraseParticles()   </c:v>
                </c:pt>
                <c:pt idx="2">
                  <c:v>saveFrame()        </c:v>
                </c:pt>
                <c:pt idx="3">
                  <c:v>gravForce()        </c:v>
                </c:pt>
                <c:pt idx="4">
                  <c:v>collideParticles() </c:v>
                </c:pt>
                <c:pt idx="5">
                  <c:v>gravUpdate()       </c:v>
                </c:pt>
                <c:pt idx="6">
                  <c:v>gravAngle()        </c:v>
                </c:pt>
              </c:strCache>
            </c:strRef>
          </c:cat>
          <c:val>
            <c:numRef>
              <c:f>Table!$B$4:$B$10</c:f>
              <c:numCache>
                <c:formatCode>General</c:formatCode>
                <c:ptCount val="7"/>
                <c:pt idx="0">
                  <c:v>173149</c:v>
                </c:pt>
                <c:pt idx="1">
                  <c:v>166197</c:v>
                </c:pt>
                <c:pt idx="2">
                  <c:v>89981284</c:v>
                </c:pt>
                <c:pt idx="3">
                  <c:v>5297</c:v>
                </c:pt>
                <c:pt idx="4">
                  <c:v>7614</c:v>
                </c:pt>
                <c:pt idx="5">
                  <c:v>6621</c:v>
                </c:pt>
                <c:pt idx="6">
                  <c:v>41385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23-47C5-BCC2-C3C822E61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1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Particle Count = 128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000000000000001E-2"/>
          <c:y val="0.18321777486147564"/>
          <c:w val="0.93888888888888888"/>
          <c:h val="0.51990558471857684"/>
        </c:manualLayout>
      </c:layout>
      <c:ofPieChart>
        <c:ofPieType val="pie"/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</c:dPt>
          <c:cat>
            <c:strRef>
              <c:f>Table!$A$4:$A$10</c:f>
              <c:strCache>
                <c:ptCount val="7"/>
                <c:pt idx="0">
                  <c:v>drawParticles()    </c:v>
                </c:pt>
                <c:pt idx="1">
                  <c:v>eraseParticles()   </c:v>
                </c:pt>
                <c:pt idx="2">
                  <c:v>saveFrame()        </c:v>
                </c:pt>
                <c:pt idx="3">
                  <c:v>gravForce()        </c:v>
                </c:pt>
                <c:pt idx="4">
                  <c:v>collideParticles() </c:v>
                </c:pt>
                <c:pt idx="5">
                  <c:v>gravUpdate()       </c:v>
                </c:pt>
                <c:pt idx="6">
                  <c:v>gravAngle()        </c:v>
                </c:pt>
              </c:strCache>
            </c:strRef>
          </c:cat>
          <c:val>
            <c:numRef>
              <c:f>Table!$H$4:$H$10</c:f>
              <c:numCache>
                <c:formatCode>General</c:formatCode>
                <c:ptCount val="7"/>
                <c:pt idx="0">
                  <c:v>1668588</c:v>
                </c:pt>
                <c:pt idx="1">
                  <c:v>11891673</c:v>
                </c:pt>
                <c:pt idx="2">
                  <c:v>340369878</c:v>
                </c:pt>
                <c:pt idx="3">
                  <c:v>4994812</c:v>
                </c:pt>
                <c:pt idx="4">
                  <c:v>8008230</c:v>
                </c:pt>
                <c:pt idx="5">
                  <c:v>3482180</c:v>
                </c:pt>
                <c:pt idx="6">
                  <c:v>4633631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3E-450E-9604-D59694FCA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1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Particle Count = 2048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</c:dPt>
          <c:cat>
            <c:strRef>
              <c:f>Table!$A$4:$A$10</c:f>
              <c:strCache>
                <c:ptCount val="7"/>
                <c:pt idx="0">
                  <c:v>drawParticles()    </c:v>
                </c:pt>
                <c:pt idx="1">
                  <c:v>eraseParticles()   </c:v>
                </c:pt>
                <c:pt idx="2">
                  <c:v>saveFrame()        </c:v>
                </c:pt>
                <c:pt idx="3">
                  <c:v>gravForce()        </c:v>
                </c:pt>
                <c:pt idx="4">
                  <c:v>collideParticles() </c:v>
                </c:pt>
                <c:pt idx="5">
                  <c:v>gravUpdate()       </c:v>
                </c:pt>
                <c:pt idx="6">
                  <c:v>gravAngle()        </c:v>
                </c:pt>
              </c:strCache>
            </c:strRef>
          </c:cat>
          <c:val>
            <c:numRef>
              <c:f>Table!$L$4:$L$10</c:f>
              <c:numCache>
                <c:formatCode>General</c:formatCode>
                <c:ptCount val="7"/>
                <c:pt idx="0">
                  <c:v>5203081</c:v>
                </c:pt>
                <c:pt idx="1">
                  <c:v>179804981</c:v>
                </c:pt>
                <c:pt idx="2">
                  <c:v>558267014</c:v>
                </c:pt>
                <c:pt idx="3">
                  <c:v>611748283</c:v>
                </c:pt>
                <c:pt idx="4">
                  <c:v>824556524</c:v>
                </c:pt>
                <c:pt idx="5">
                  <c:v>659695069</c:v>
                </c:pt>
                <c:pt idx="6">
                  <c:v>737258542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5BB-4747-86E4-E5BA73F1A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1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Particle Count = 262144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329-40E5-9720-5D328AA23E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329-40E5-9720-5D328AA23E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329-40E5-9720-5D328AA23E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329-40E5-9720-5D328AA23E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329-40E5-9720-5D328AA23E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329-40E5-9720-5D328AA23E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329-40E5-9720-5D328AA23E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329-40E5-9720-5D328AA23E4D}"/>
              </c:ext>
            </c:extLst>
          </c:dPt>
          <c:cat>
            <c:strRef>
              <c:f>Table!$A$4:$A$10</c:f>
              <c:strCache>
                <c:ptCount val="7"/>
                <c:pt idx="0">
                  <c:v>drawParticles()    </c:v>
                </c:pt>
                <c:pt idx="1">
                  <c:v>eraseParticles()   </c:v>
                </c:pt>
                <c:pt idx="2">
                  <c:v>saveFrame()        </c:v>
                </c:pt>
                <c:pt idx="3">
                  <c:v>gravForce()        </c:v>
                </c:pt>
                <c:pt idx="4">
                  <c:v>collideParticles() </c:v>
                </c:pt>
                <c:pt idx="5">
                  <c:v>gravUpdate()       </c:v>
                </c:pt>
                <c:pt idx="6">
                  <c:v>gravAngle()        </c:v>
                </c:pt>
              </c:strCache>
            </c:strRef>
          </c:cat>
          <c:val>
            <c:numRef>
              <c:f>Table!$S$4:$S$10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5329-40E5-9720-5D328AA23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1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40" b="0" i="0" u="none" strike="noStrike" baseline="0">
                <a:effectLst/>
              </a:rPr>
              <a:t>Particle Count = 1024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000000000000001E-2"/>
          <c:y val="0.18321777486147564"/>
          <c:w val="0.93888888888888888"/>
          <c:h val="0.51990558471857684"/>
        </c:manualLayout>
      </c:layout>
      <c:ofPieChart>
        <c:ofPieType val="pie"/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294-4889-8A7B-A7DA1ABE5B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294-4889-8A7B-A7DA1ABE5B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D294-4889-8A7B-A7DA1ABE5B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D294-4889-8A7B-A7DA1ABE5B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D294-4889-8A7B-A7DA1ABE5B3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D294-4889-8A7B-A7DA1ABE5B3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D294-4889-8A7B-A7DA1ABE5B3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D294-4889-8A7B-A7DA1ABE5B32}"/>
              </c:ext>
            </c:extLst>
          </c:dPt>
          <c:cat>
            <c:strRef>
              <c:f>Table!$A$4:$A$10</c:f>
              <c:strCache>
                <c:ptCount val="7"/>
                <c:pt idx="0">
                  <c:v>drawParticles()    </c:v>
                </c:pt>
                <c:pt idx="1">
                  <c:v>eraseParticles()   </c:v>
                </c:pt>
                <c:pt idx="2">
                  <c:v>saveFrame()        </c:v>
                </c:pt>
                <c:pt idx="3">
                  <c:v>gravForce()        </c:v>
                </c:pt>
                <c:pt idx="4">
                  <c:v>collideParticles() </c:v>
                </c:pt>
                <c:pt idx="5">
                  <c:v>gravUpdate()       </c:v>
                </c:pt>
                <c:pt idx="6">
                  <c:v>gravAngle()        </c:v>
                </c:pt>
              </c:strCache>
            </c:strRef>
          </c:cat>
          <c:val>
            <c:numRef>
              <c:f>Table!$K$4:$K$10</c:f>
              <c:numCache>
                <c:formatCode>General</c:formatCode>
                <c:ptCount val="7"/>
                <c:pt idx="0">
                  <c:v>4915382</c:v>
                </c:pt>
                <c:pt idx="1">
                  <c:v>92661621</c:v>
                </c:pt>
                <c:pt idx="2">
                  <c:v>488162459</c:v>
                </c:pt>
                <c:pt idx="3">
                  <c:v>155433702</c:v>
                </c:pt>
                <c:pt idx="4">
                  <c:v>219368074</c:v>
                </c:pt>
                <c:pt idx="5">
                  <c:v>166195403</c:v>
                </c:pt>
                <c:pt idx="6">
                  <c:v>186567258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D294-4889-8A7B-A7DA1ABE5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ercent"/>
        <c:splitPos val="1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log(computationTime) VS log</a:t>
            </a:r>
            <a:r>
              <a:rPr lang="en-US" baseline="-25000"/>
              <a:t>2</a:t>
            </a:r>
            <a:r>
              <a:rPr lang="en-US" baseline="0"/>
              <a:t>(particleCount)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16738447159693"/>
          <c:y val="8.0938366335187584E-2"/>
          <c:w val="0.84012214562027732"/>
          <c:h val="0.769235712589526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Table!$A$4</c:f>
              <c:strCache>
                <c:ptCount val="1"/>
                <c:pt idx="0">
                  <c:v>drawParticles() 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Table!$B$4:$Q$4</c:f>
              <c:numCache>
                <c:formatCode>General</c:formatCode>
                <c:ptCount val="16"/>
                <c:pt idx="0">
                  <c:v>173149</c:v>
                </c:pt>
                <c:pt idx="1">
                  <c:v>306570</c:v>
                </c:pt>
                <c:pt idx="2">
                  <c:v>451909</c:v>
                </c:pt>
                <c:pt idx="3">
                  <c:v>622410</c:v>
                </c:pt>
                <c:pt idx="4">
                  <c:v>1134243</c:v>
                </c:pt>
                <c:pt idx="5">
                  <c:v>1278920</c:v>
                </c:pt>
                <c:pt idx="6">
                  <c:v>1668588</c:v>
                </c:pt>
                <c:pt idx="7">
                  <c:v>1945361</c:v>
                </c:pt>
                <c:pt idx="8">
                  <c:v>4767725</c:v>
                </c:pt>
                <c:pt idx="9">
                  <c:v>4915382</c:v>
                </c:pt>
                <c:pt idx="10">
                  <c:v>5203081</c:v>
                </c:pt>
                <c:pt idx="11">
                  <c:v>5769872</c:v>
                </c:pt>
                <c:pt idx="12">
                  <c:v>6965031</c:v>
                </c:pt>
                <c:pt idx="13">
                  <c:v>9490757</c:v>
                </c:pt>
                <c:pt idx="14">
                  <c:v>14221073</c:v>
                </c:pt>
                <c:pt idx="15">
                  <c:v>23852537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3DEB-4D0B-BC62-34A4367CB872}"/>
            </c:ext>
          </c:extLst>
        </c:ser>
        <c:ser>
          <c:idx val="1"/>
          <c:order val="1"/>
          <c:tx>
            <c:strRef>
              <c:f>Table!$A$5</c:f>
              <c:strCache>
                <c:ptCount val="1"/>
                <c:pt idx="0">
                  <c:v>eraseParticles() 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Table!$B$5:$Q$5</c:f>
              <c:numCache>
                <c:formatCode>General</c:formatCode>
                <c:ptCount val="16"/>
                <c:pt idx="0">
                  <c:v>166197</c:v>
                </c:pt>
                <c:pt idx="1">
                  <c:v>390000</c:v>
                </c:pt>
                <c:pt idx="2">
                  <c:v>853828</c:v>
                </c:pt>
                <c:pt idx="3">
                  <c:v>1626543</c:v>
                </c:pt>
                <c:pt idx="4">
                  <c:v>3156745</c:v>
                </c:pt>
                <c:pt idx="5">
                  <c:v>6266477</c:v>
                </c:pt>
                <c:pt idx="6">
                  <c:v>11891673</c:v>
                </c:pt>
                <c:pt idx="7">
                  <c:v>23148024</c:v>
                </c:pt>
                <c:pt idx="8">
                  <c:v>45881218</c:v>
                </c:pt>
                <c:pt idx="9">
                  <c:v>92661621</c:v>
                </c:pt>
                <c:pt idx="10">
                  <c:v>179804981</c:v>
                </c:pt>
                <c:pt idx="11">
                  <c:v>350957469</c:v>
                </c:pt>
                <c:pt idx="12">
                  <c:v>701354769</c:v>
                </c:pt>
                <c:pt idx="13">
                  <c:v>1405806689</c:v>
                </c:pt>
                <c:pt idx="14">
                  <c:v>2789294350</c:v>
                </c:pt>
                <c:pt idx="15">
                  <c:v>5621508504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3DEB-4D0B-BC62-34A4367CB872}"/>
            </c:ext>
          </c:extLst>
        </c:ser>
        <c:ser>
          <c:idx val="2"/>
          <c:order val="2"/>
          <c:tx>
            <c:strRef>
              <c:f>Table!$A$6</c:f>
              <c:strCache>
                <c:ptCount val="1"/>
                <c:pt idx="0">
                  <c:v>saveFrame()       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Table!$B$6:$Q$6</c:f>
              <c:numCache>
                <c:formatCode>General</c:formatCode>
                <c:ptCount val="16"/>
                <c:pt idx="0">
                  <c:v>89981284</c:v>
                </c:pt>
                <c:pt idx="1">
                  <c:v>138678577</c:v>
                </c:pt>
                <c:pt idx="2">
                  <c:v>178563140</c:v>
                </c:pt>
                <c:pt idx="3">
                  <c:v>218367253</c:v>
                </c:pt>
                <c:pt idx="4">
                  <c:v>258491179</c:v>
                </c:pt>
                <c:pt idx="5">
                  <c:v>298954451</c:v>
                </c:pt>
                <c:pt idx="6">
                  <c:v>340369878</c:v>
                </c:pt>
                <c:pt idx="7">
                  <c:v>383755829</c:v>
                </c:pt>
                <c:pt idx="8">
                  <c:v>431313913</c:v>
                </c:pt>
                <c:pt idx="9">
                  <c:v>488162459</c:v>
                </c:pt>
                <c:pt idx="10">
                  <c:v>558267014</c:v>
                </c:pt>
                <c:pt idx="11">
                  <c:v>646836620</c:v>
                </c:pt>
                <c:pt idx="12">
                  <c:v>774080400</c:v>
                </c:pt>
                <c:pt idx="13">
                  <c:v>970035596</c:v>
                </c:pt>
                <c:pt idx="14">
                  <c:v>1272764897</c:v>
                </c:pt>
                <c:pt idx="15">
                  <c:v>1771401389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3DEB-4D0B-BC62-34A4367CB872}"/>
            </c:ext>
          </c:extLst>
        </c:ser>
        <c:ser>
          <c:idx val="3"/>
          <c:order val="3"/>
          <c:tx>
            <c:strRef>
              <c:f>Table!$A$7</c:f>
              <c:strCache>
                <c:ptCount val="1"/>
                <c:pt idx="0">
                  <c:v>gravForce()       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Table!$B$7:$Q$7</c:f>
              <c:numCache>
                <c:formatCode>General</c:formatCode>
                <c:ptCount val="16"/>
                <c:pt idx="0">
                  <c:v>5297</c:v>
                </c:pt>
                <c:pt idx="1">
                  <c:v>12911</c:v>
                </c:pt>
                <c:pt idx="2">
                  <c:v>60913</c:v>
                </c:pt>
                <c:pt idx="3">
                  <c:v>194334</c:v>
                </c:pt>
                <c:pt idx="4">
                  <c:v>753489</c:v>
                </c:pt>
                <c:pt idx="5">
                  <c:v>3188839</c:v>
                </c:pt>
                <c:pt idx="6">
                  <c:v>4994812</c:v>
                </c:pt>
                <c:pt idx="7">
                  <c:v>12127033</c:v>
                </c:pt>
                <c:pt idx="8">
                  <c:v>41064487</c:v>
                </c:pt>
                <c:pt idx="9">
                  <c:v>155433702</c:v>
                </c:pt>
                <c:pt idx="10">
                  <c:v>611748283</c:v>
                </c:pt>
                <c:pt idx="11">
                  <c:v>2435976648</c:v>
                </c:pt>
                <c:pt idx="12">
                  <c:v>9903039208</c:v>
                </c:pt>
                <c:pt idx="13">
                  <c:v>39611566154</c:v>
                </c:pt>
                <c:pt idx="14">
                  <c:v>157605308578</c:v>
                </c:pt>
                <c:pt idx="15">
                  <c:v>657777073569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3DEB-4D0B-BC62-34A4367CB872}"/>
            </c:ext>
          </c:extLst>
        </c:ser>
        <c:ser>
          <c:idx val="4"/>
          <c:order val="4"/>
          <c:tx>
            <c:strRef>
              <c:f>Table!$A$8</c:f>
              <c:strCache>
                <c:ptCount val="1"/>
                <c:pt idx="0">
                  <c:v>collideParticles()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Table!$B$8:$Q$8</c:f>
              <c:numCache>
                <c:formatCode>General</c:formatCode>
                <c:ptCount val="16"/>
                <c:pt idx="0">
                  <c:v>7614</c:v>
                </c:pt>
                <c:pt idx="1">
                  <c:v>26154</c:v>
                </c:pt>
                <c:pt idx="2">
                  <c:v>65220</c:v>
                </c:pt>
                <c:pt idx="3">
                  <c:v>382715</c:v>
                </c:pt>
                <c:pt idx="4">
                  <c:v>1109080</c:v>
                </c:pt>
                <c:pt idx="5">
                  <c:v>4164848</c:v>
                </c:pt>
                <c:pt idx="6">
                  <c:v>8008230</c:v>
                </c:pt>
                <c:pt idx="7">
                  <c:v>18899081</c:v>
                </c:pt>
                <c:pt idx="8">
                  <c:v>59829491</c:v>
                </c:pt>
                <c:pt idx="9">
                  <c:v>219368074</c:v>
                </c:pt>
                <c:pt idx="10">
                  <c:v>824556524</c:v>
                </c:pt>
                <c:pt idx="11">
                  <c:v>3037893512</c:v>
                </c:pt>
                <c:pt idx="12">
                  <c:v>10582149678</c:v>
                </c:pt>
                <c:pt idx="13">
                  <c:v>32996575089</c:v>
                </c:pt>
                <c:pt idx="14">
                  <c:v>89507017175</c:v>
                </c:pt>
                <c:pt idx="15">
                  <c:v>214786683206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3DEB-4D0B-BC62-34A4367CB872}"/>
            </c:ext>
          </c:extLst>
        </c:ser>
        <c:ser>
          <c:idx val="5"/>
          <c:order val="5"/>
          <c:tx>
            <c:strRef>
              <c:f>Table!$A$9</c:f>
              <c:strCache>
                <c:ptCount val="1"/>
                <c:pt idx="0">
                  <c:v>gravUpdate()      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Table!$B$9:$Q$9</c:f>
              <c:numCache>
                <c:formatCode>General</c:formatCode>
                <c:ptCount val="16"/>
                <c:pt idx="0">
                  <c:v>6621</c:v>
                </c:pt>
                <c:pt idx="1">
                  <c:v>12580</c:v>
                </c:pt>
                <c:pt idx="2">
                  <c:v>48007</c:v>
                </c:pt>
                <c:pt idx="3">
                  <c:v>132097</c:v>
                </c:pt>
                <c:pt idx="4">
                  <c:v>451909</c:v>
                </c:pt>
                <c:pt idx="5">
                  <c:v>1517945</c:v>
                </c:pt>
                <c:pt idx="6">
                  <c:v>3482180</c:v>
                </c:pt>
                <c:pt idx="7">
                  <c:v>11209696</c:v>
                </c:pt>
                <c:pt idx="8">
                  <c:v>42540785</c:v>
                </c:pt>
                <c:pt idx="9">
                  <c:v>166195403</c:v>
                </c:pt>
                <c:pt idx="10">
                  <c:v>659695069</c:v>
                </c:pt>
                <c:pt idx="11">
                  <c:v>2630519974</c:v>
                </c:pt>
                <c:pt idx="12">
                  <c:v>10651581597</c:v>
                </c:pt>
                <c:pt idx="13">
                  <c:v>42674725837</c:v>
                </c:pt>
                <c:pt idx="14">
                  <c:v>169635296436</c:v>
                </c:pt>
                <c:pt idx="15">
                  <c:v>678644693023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3DEB-4D0B-BC62-34A4367CB872}"/>
            </c:ext>
          </c:extLst>
        </c:ser>
        <c:ser>
          <c:idx val="6"/>
          <c:order val="6"/>
          <c:tx>
            <c:strRef>
              <c:f>Table!$A$10</c:f>
              <c:strCache>
                <c:ptCount val="1"/>
                <c:pt idx="0">
                  <c:v>gravAngle()       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Table!$B$10:$Q$10</c:f>
              <c:numCache>
                <c:formatCode>General</c:formatCode>
                <c:ptCount val="16"/>
                <c:pt idx="0">
                  <c:v>41385</c:v>
                </c:pt>
                <c:pt idx="1">
                  <c:v>50654</c:v>
                </c:pt>
                <c:pt idx="2">
                  <c:v>92702</c:v>
                </c:pt>
                <c:pt idx="3">
                  <c:v>201297</c:v>
                </c:pt>
                <c:pt idx="4">
                  <c:v>601897</c:v>
                </c:pt>
                <c:pt idx="5">
                  <c:v>2468771</c:v>
                </c:pt>
                <c:pt idx="6">
                  <c:v>4633631</c:v>
                </c:pt>
                <c:pt idx="7">
                  <c:v>13286755</c:v>
                </c:pt>
                <c:pt idx="8">
                  <c:v>48157209</c:v>
                </c:pt>
                <c:pt idx="9">
                  <c:v>186567258</c:v>
                </c:pt>
                <c:pt idx="10">
                  <c:v>737258542</c:v>
                </c:pt>
                <c:pt idx="11">
                  <c:v>2931787974</c:v>
                </c:pt>
                <c:pt idx="12">
                  <c:v>11905981400</c:v>
                </c:pt>
                <c:pt idx="13">
                  <c:v>47608542553</c:v>
                </c:pt>
                <c:pt idx="14">
                  <c:v>189280609030</c:v>
                </c:pt>
                <c:pt idx="15">
                  <c:v>786955986059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3DEB-4D0B-BC62-34A4367CB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331376"/>
        <c:axId val="706331936"/>
      </c:scatterChart>
      <c:valAx>
        <c:axId val="706331376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31936"/>
        <c:crosses val="autoZero"/>
        <c:crossBetween val="midCat"/>
      </c:valAx>
      <c:valAx>
        <c:axId val="7063319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</a:t>
                </a:r>
                <a:r>
                  <a:rPr lang="en-US" baseline="0"/>
                  <a:t> Time (ns)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612132737678534E-2"/>
              <c:y val="0.361573662482426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31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computationTime VS particleCount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956520586441842E-2"/>
          <c:y val="8.0938366335187584E-2"/>
          <c:w val="0.86733304170312042"/>
          <c:h val="0.769235712589526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Table!$A$4</c:f>
              <c:strCache>
                <c:ptCount val="1"/>
                <c:pt idx="0">
                  <c:v>drawParticles()  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Table!$B$4:$Q$4</c:f>
              <c:numCache>
                <c:formatCode>General</c:formatCode>
                <c:ptCount val="16"/>
                <c:pt idx="0">
                  <c:v>173149</c:v>
                </c:pt>
                <c:pt idx="1">
                  <c:v>306570</c:v>
                </c:pt>
                <c:pt idx="2">
                  <c:v>451909</c:v>
                </c:pt>
                <c:pt idx="3">
                  <c:v>622410</c:v>
                </c:pt>
                <c:pt idx="4">
                  <c:v>1134243</c:v>
                </c:pt>
                <c:pt idx="5">
                  <c:v>1278920</c:v>
                </c:pt>
                <c:pt idx="6">
                  <c:v>1668588</c:v>
                </c:pt>
                <c:pt idx="7">
                  <c:v>1945361</c:v>
                </c:pt>
                <c:pt idx="8">
                  <c:v>4767725</c:v>
                </c:pt>
                <c:pt idx="9">
                  <c:v>4915382</c:v>
                </c:pt>
                <c:pt idx="10">
                  <c:v>5203081</c:v>
                </c:pt>
                <c:pt idx="11">
                  <c:v>5769872</c:v>
                </c:pt>
                <c:pt idx="12">
                  <c:v>6965031</c:v>
                </c:pt>
                <c:pt idx="13">
                  <c:v>9490757</c:v>
                </c:pt>
                <c:pt idx="14">
                  <c:v>14221073</c:v>
                </c:pt>
                <c:pt idx="15">
                  <c:v>23852537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1EB-42F8-9999-EEC2754F0B0C}"/>
            </c:ext>
          </c:extLst>
        </c:ser>
        <c:ser>
          <c:idx val="1"/>
          <c:order val="1"/>
          <c:tx>
            <c:strRef>
              <c:f>Table!$A$5</c:f>
              <c:strCache>
                <c:ptCount val="1"/>
                <c:pt idx="0">
                  <c:v>eraseParticles() 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Table!$B$5:$Q$5</c:f>
              <c:numCache>
                <c:formatCode>General</c:formatCode>
                <c:ptCount val="16"/>
                <c:pt idx="0">
                  <c:v>166197</c:v>
                </c:pt>
                <c:pt idx="1">
                  <c:v>390000</c:v>
                </c:pt>
                <c:pt idx="2">
                  <c:v>853828</c:v>
                </c:pt>
                <c:pt idx="3">
                  <c:v>1626543</c:v>
                </c:pt>
                <c:pt idx="4">
                  <c:v>3156745</c:v>
                </c:pt>
                <c:pt idx="5">
                  <c:v>6266477</c:v>
                </c:pt>
                <c:pt idx="6">
                  <c:v>11891673</c:v>
                </c:pt>
                <c:pt idx="7">
                  <c:v>23148024</c:v>
                </c:pt>
                <c:pt idx="8">
                  <c:v>45881218</c:v>
                </c:pt>
                <c:pt idx="9">
                  <c:v>92661621</c:v>
                </c:pt>
                <c:pt idx="10">
                  <c:v>179804981</c:v>
                </c:pt>
                <c:pt idx="11">
                  <c:v>350957469</c:v>
                </c:pt>
                <c:pt idx="12">
                  <c:v>701354769</c:v>
                </c:pt>
                <c:pt idx="13">
                  <c:v>1405806689</c:v>
                </c:pt>
                <c:pt idx="14">
                  <c:v>2789294350</c:v>
                </c:pt>
                <c:pt idx="15">
                  <c:v>5621508504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1EB-42F8-9999-EEC2754F0B0C}"/>
            </c:ext>
          </c:extLst>
        </c:ser>
        <c:ser>
          <c:idx val="2"/>
          <c:order val="2"/>
          <c:tx>
            <c:strRef>
              <c:f>Table!$A$6</c:f>
              <c:strCache>
                <c:ptCount val="1"/>
                <c:pt idx="0">
                  <c:v>saveFrame()       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Table!$B$6:$Q$6</c:f>
              <c:numCache>
                <c:formatCode>General</c:formatCode>
                <c:ptCount val="16"/>
                <c:pt idx="0">
                  <c:v>89981284</c:v>
                </c:pt>
                <c:pt idx="1">
                  <c:v>138678577</c:v>
                </c:pt>
                <c:pt idx="2">
                  <c:v>178563140</c:v>
                </c:pt>
                <c:pt idx="3">
                  <c:v>218367253</c:v>
                </c:pt>
                <c:pt idx="4">
                  <c:v>258491179</c:v>
                </c:pt>
                <c:pt idx="5">
                  <c:v>298954451</c:v>
                </c:pt>
                <c:pt idx="6">
                  <c:v>340369878</c:v>
                </c:pt>
                <c:pt idx="7">
                  <c:v>383755829</c:v>
                </c:pt>
                <c:pt idx="8">
                  <c:v>431313913</c:v>
                </c:pt>
                <c:pt idx="9">
                  <c:v>488162459</c:v>
                </c:pt>
                <c:pt idx="10">
                  <c:v>558267014</c:v>
                </c:pt>
                <c:pt idx="11">
                  <c:v>646836620</c:v>
                </c:pt>
                <c:pt idx="12">
                  <c:v>774080400</c:v>
                </c:pt>
                <c:pt idx="13">
                  <c:v>970035596</c:v>
                </c:pt>
                <c:pt idx="14">
                  <c:v>1272764897</c:v>
                </c:pt>
                <c:pt idx="15">
                  <c:v>1771401389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1EB-42F8-9999-EEC2754F0B0C}"/>
            </c:ext>
          </c:extLst>
        </c:ser>
        <c:ser>
          <c:idx val="3"/>
          <c:order val="3"/>
          <c:tx>
            <c:strRef>
              <c:f>Table!$A$7</c:f>
              <c:strCache>
                <c:ptCount val="1"/>
                <c:pt idx="0">
                  <c:v>gravForce()       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Table!$B$7:$Q$7</c:f>
              <c:numCache>
                <c:formatCode>General</c:formatCode>
                <c:ptCount val="16"/>
                <c:pt idx="0">
                  <c:v>5297</c:v>
                </c:pt>
                <c:pt idx="1">
                  <c:v>12911</c:v>
                </c:pt>
                <c:pt idx="2">
                  <c:v>60913</c:v>
                </c:pt>
                <c:pt idx="3">
                  <c:v>194334</c:v>
                </c:pt>
                <c:pt idx="4">
                  <c:v>753489</c:v>
                </c:pt>
                <c:pt idx="5">
                  <c:v>3188839</c:v>
                </c:pt>
                <c:pt idx="6">
                  <c:v>4994812</c:v>
                </c:pt>
                <c:pt idx="7">
                  <c:v>12127033</c:v>
                </c:pt>
                <c:pt idx="8">
                  <c:v>41064487</c:v>
                </c:pt>
                <c:pt idx="9">
                  <c:v>155433702</c:v>
                </c:pt>
                <c:pt idx="10">
                  <c:v>611748283</c:v>
                </c:pt>
                <c:pt idx="11">
                  <c:v>2435976648</c:v>
                </c:pt>
                <c:pt idx="12">
                  <c:v>9903039208</c:v>
                </c:pt>
                <c:pt idx="13">
                  <c:v>39611566154</c:v>
                </c:pt>
                <c:pt idx="14">
                  <c:v>157605308578</c:v>
                </c:pt>
                <c:pt idx="15">
                  <c:v>657777073569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61EB-42F8-9999-EEC2754F0B0C}"/>
            </c:ext>
          </c:extLst>
        </c:ser>
        <c:ser>
          <c:idx val="4"/>
          <c:order val="4"/>
          <c:tx>
            <c:strRef>
              <c:f>Table!$A$8</c:f>
              <c:strCache>
                <c:ptCount val="1"/>
                <c:pt idx="0">
                  <c:v>collideParticles()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Table!$B$8:$Q$8</c:f>
              <c:numCache>
                <c:formatCode>General</c:formatCode>
                <c:ptCount val="16"/>
                <c:pt idx="0">
                  <c:v>7614</c:v>
                </c:pt>
                <c:pt idx="1">
                  <c:v>26154</c:v>
                </c:pt>
                <c:pt idx="2">
                  <c:v>65220</c:v>
                </c:pt>
                <c:pt idx="3">
                  <c:v>382715</c:v>
                </c:pt>
                <c:pt idx="4">
                  <c:v>1109080</c:v>
                </c:pt>
                <c:pt idx="5">
                  <c:v>4164848</c:v>
                </c:pt>
                <c:pt idx="6">
                  <c:v>8008230</c:v>
                </c:pt>
                <c:pt idx="7">
                  <c:v>18899081</c:v>
                </c:pt>
                <c:pt idx="8">
                  <c:v>59829491</c:v>
                </c:pt>
                <c:pt idx="9">
                  <c:v>219368074</c:v>
                </c:pt>
                <c:pt idx="10">
                  <c:v>824556524</c:v>
                </c:pt>
                <c:pt idx="11">
                  <c:v>3037893512</c:v>
                </c:pt>
                <c:pt idx="12">
                  <c:v>10582149678</c:v>
                </c:pt>
                <c:pt idx="13">
                  <c:v>32996575089</c:v>
                </c:pt>
                <c:pt idx="14">
                  <c:v>89507017175</c:v>
                </c:pt>
                <c:pt idx="15">
                  <c:v>214786683206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61EB-42F8-9999-EEC2754F0B0C}"/>
            </c:ext>
          </c:extLst>
        </c:ser>
        <c:ser>
          <c:idx val="5"/>
          <c:order val="5"/>
          <c:tx>
            <c:strRef>
              <c:f>Table!$A$9</c:f>
              <c:strCache>
                <c:ptCount val="1"/>
                <c:pt idx="0">
                  <c:v>gravUpdate()      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Table!$B$9:$Q$9</c:f>
              <c:numCache>
                <c:formatCode>General</c:formatCode>
                <c:ptCount val="16"/>
                <c:pt idx="0">
                  <c:v>6621</c:v>
                </c:pt>
                <c:pt idx="1">
                  <c:v>12580</c:v>
                </c:pt>
                <c:pt idx="2">
                  <c:v>48007</c:v>
                </c:pt>
                <c:pt idx="3">
                  <c:v>132097</c:v>
                </c:pt>
                <c:pt idx="4">
                  <c:v>451909</c:v>
                </c:pt>
                <c:pt idx="5">
                  <c:v>1517945</c:v>
                </c:pt>
                <c:pt idx="6">
                  <c:v>3482180</c:v>
                </c:pt>
                <c:pt idx="7">
                  <c:v>11209696</c:v>
                </c:pt>
                <c:pt idx="8">
                  <c:v>42540785</c:v>
                </c:pt>
                <c:pt idx="9">
                  <c:v>166195403</c:v>
                </c:pt>
                <c:pt idx="10">
                  <c:v>659695069</c:v>
                </c:pt>
                <c:pt idx="11">
                  <c:v>2630519974</c:v>
                </c:pt>
                <c:pt idx="12">
                  <c:v>10651581597</c:v>
                </c:pt>
                <c:pt idx="13">
                  <c:v>42674725837</c:v>
                </c:pt>
                <c:pt idx="14">
                  <c:v>169635296436</c:v>
                </c:pt>
                <c:pt idx="15">
                  <c:v>678644693023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61EB-42F8-9999-EEC2754F0B0C}"/>
            </c:ext>
          </c:extLst>
        </c:ser>
        <c:ser>
          <c:idx val="6"/>
          <c:order val="6"/>
          <c:tx>
            <c:strRef>
              <c:f>Table!$A$10</c:f>
              <c:strCache>
                <c:ptCount val="1"/>
                <c:pt idx="0">
                  <c:v>gravAngle()        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Table!$B$2:$Q$2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xVal>
          <c:yVal>
            <c:numRef>
              <c:f>Table!$B$10:$Q$10</c:f>
              <c:numCache>
                <c:formatCode>General</c:formatCode>
                <c:ptCount val="16"/>
                <c:pt idx="0">
                  <c:v>41385</c:v>
                </c:pt>
                <c:pt idx="1">
                  <c:v>50654</c:v>
                </c:pt>
                <c:pt idx="2">
                  <c:v>92702</c:v>
                </c:pt>
                <c:pt idx="3">
                  <c:v>201297</c:v>
                </c:pt>
                <c:pt idx="4">
                  <c:v>601897</c:v>
                </c:pt>
                <c:pt idx="5">
                  <c:v>2468771</c:v>
                </c:pt>
                <c:pt idx="6">
                  <c:v>4633631</c:v>
                </c:pt>
                <c:pt idx="7">
                  <c:v>13286755</c:v>
                </c:pt>
                <c:pt idx="8">
                  <c:v>48157209</c:v>
                </c:pt>
                <c:pt idx="9">
                  <c:v>186567258</c:v>
                </c:pt>
                <c:pt idx="10">
                  <c:v>737258542</c:v>
                </c:pt>
                <c:pt idx="11">
                  <c:v>2931787974</c:v>
                </c:pt>
                <c:pt idx="12">
                  <c:v>11905981400</c:v>
                </c:pt>
                <c:pt idx="13">
                  <c:v>47608542553</c:v>
                </c:pt>
                <c:pt idx="14">
                  <c:v>189280609030</c:v>
                </c:pt>
                <c:pt idx="15">
                  <c:v>786955986059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6-61EB-42F8-9999-EEC2754F0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440848"/>
        <c:axId val="706441408"/>
      </c:scatterChart>
      <c:valAx>
        <c:axId val="70644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441408"/>
        <c:crosses val="autoZero"/>
        <c:crossBetween val="midCat"/>
      </c:valAx>
      <c:valAx>
        <c:axId val="70644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Computation Time (ns)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44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of Total Computation Time Spent on Each Method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176493160083079E-2"/>
          <c:y val="0.12809074821357538"/>
          <c:w val="0.84780277147705874"/>
          <c:h val="0.75085592024231151"/>
        </c:manualLayout>
      </c:layout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2AF-4FE8-ABC7-465608F1A5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2AF-4FE8-ABC7-465608F1A5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2AF-4FE8-ABC7-465608F1A5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2AF-4FE8-ABC7-465608F1A52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2AF-4FE8-ABC7-465608F1A52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42AF-4FE8-ABC7-465608F1A52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42AF-4FE8-ABC7-465608F1A52B}"/>
              </c:ext>
            </c:extLst>
          </c:dPt>
          <c:dPt>
            <c:idx val="7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42AF-4FE8-ABC7-465608F1A52B}"/>
              </c:ext>
            </c:extLst>
          </c:dPt>
          <c:dLbls>
            <c:numFmt formatCode="0.00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50000"/>
                    <a:lumOff val="50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Table!$A$4:$A$10</c:f>
              <c:strCache>
                <c:ptCount val="7"/>
                <c:pt idx="0">
                  <c:v>drawParticles()    </c:v>
                </c:pt>
                <c:pt idx="1">
                  <c:v>eraseParticles()   </c:v>
                </c:pt>
                <c:pt idx="2">
                  <c:v>saveFrame()        </c:v>
                </c:pt>
                <c:pt idx="3">
                  <c:v>gravForce()        </c:v>
                </c:pt>
                <c:pt idx="4">
                  <c:v>collideParticles() </c:v>
                </c:pt>
                <c:pt idx="5">
                  <c:v>gravUpdate()       </c:v>
                </c:pt>
                <c:pt idx="6">
                  <c:v>gravAngle()        </c:v>
                </c:pt>
              </c:strCache>
            </c:strRef>
          </c:cat>
          <c:val>
            <c:numRef>
              <c:f>Table!$Q$4:$Q$10</c:f>
              <c:numCache>
                <c:formatCode>General</c:formatCode>
                <c:ptCount val="7"/>
                <c:pt idx="0">
                  <c:v>23852537</c:v>
                </c:pt>
                <c:pt idx="1">
                  <c:v>5621508504</c:v>
                </c:pt>
                <c:pt idx="2">
                  <c:v>1771401389</c:v>
                </c:pt>
                <c:pt idx="3">
                  <c:v>657777073569</c:v>
                </c:pt>
                <c:pt idx="4">
                  <c:v>214786683206</c:v>
                </c:pt>
                <c:pt idx="5">
                  <c:v>678644693023</c:v>
                </c:pt>
                <c:pt idx="6">
                  <c:v>786955986059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42AF-4FE8-ABC7-465608F1A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200"/>
        <c:splitType val="percent"/>
        <c:splitPos val="20"/>
        <c:secondPieSize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123825</xdr:rowOff>
    </xdr:from>
    <xdr:to>
      <xdr:col>3</xdr:col>
      <xdr:colOff>142875</xdr:colOff>
      <xdr:row>31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214312</xdr:colOff>
      <xdr:row>11</xdr:row>
      <xdr:rowOff>152400</xdr:rowOff>
    </xdr:from>
    <xdr:to>
      <xdr:col>6</xdr:col>
      <xdr:colOff>361951</xdr:colOff>
      <xdr:row>31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128587</xdr:colOff>
      <xdr:row>11</xdr:row>
      <xdr:rowOff>38100</xdr:rowOff>
    </xdr:from>
    <xdr:to>
      <xdr:col>13</xdr:col>
      <xdr:colOff>923926</xdr:colOff>
      <xdr:row>31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962025</xdr:colOff>
      <xdr:row>11</xdr:row>
      <xdr:rowOff>0</xdr:rowOff>
    </xdr:from>
    <xdr:to>
      <xdr:col>17</xdr:col>
      <xdr:colOff>776289</xdr:colOff>
      <xdr:row>30</xdr:row>
      <xdr:rowOff>152400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695325</xdr:colOff>
      <xdr:row>11</xdr:row>
      <xdr:rowOff>76200</xdr:rowOff>
    </xdr:from>
    <xdr:to>
      <xdr:col>9</xdr:col>
      <xdr:colOff>842964</xdr:colOff>
      <xdr:row>31</xdr:row>
      <xdr:rowOff>66675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238124</xdr:colOff>
      <xdr:row>0</xdr:row>
      <xdr:rowOff>0</xdr:rowOff>
    </xdr:from>
    <xdr:to>
      <xdr:col>26</xdr:col>
      <xdr:colOff>571500</xdr:colOff>
      <xdr:row>30</xdr:row>
      <xdr:rowOff>104774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228600</xdr:colOff>
      <xdr:row>30</xdr:row>
      <xdr:rowOff>104774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542924</xdr:colOff>
      <xdr:row>35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C0A500"/>
      </a:accent2>
      <a:accent3>
        <a:srgbClr val="37C000"/>
      </a:accent3>
      <a:accent4>
        <a:srgbClr val="00C06E"/>
      </a:accent4>
      <a:accent5>
        <a:srgbClr val="006EC0"/>
      </a:accent5>
      <a:accent6>
        <a:srgbClr val="3700C0"/>
      </a:accent6>
      <a:hlink>
        <a:srgbClr val="0070C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tabSelected="1" topLeftCell="A124" workbookViewId="0">
      <selection activeCell="D145" sqref="D145"/>
    </sheetView>
  </sheetViews>
  <sheetFormatPr defaultRowHeight="15" x14ac:dyDescent="0.25"/>
  <cols>
    <col min="1" max="1" width="90.42578125" customWidth="1"/>
  </cols>
  <sheetData>
    <row r="1" spans="1:1" x14ac:dyDescent="0.25">
      <c r="A1" t="s">
        <v>0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10" spans="1:1" x14ac:dyDescent="0.25">
      <c r="A10" t="s">
        <v>1</v>
      </c>
    </row>
    <row r="11" spans="1:1" x14ac:dyDescent="0.25">
      <c r="A11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9" spans="1:1" x14ac:dyDescent="0.25">
      <c r="A19" t="s">
        <v>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8" spans="1:1" x14ac:dyDescent="0.25">
      <c r="A28" t="s">
        <v>3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7" spans="1:1" x14ac:dyDescent="0.25">
      <c r="A37" t="s">
        <v>4</v>
      </c>
    </row>
    <row r="38" spans="1:1" x14ac:dyDescent="0.25">
      <c r="A38" t="s">
        <v>47</v>
      </c>
    </row>
    <row r="39" spans="1:1" x14ac:dyDescent="0.25">
      <c r="A39" t="s">
        <v>48</v>
      </c>
    </row>
    <row r="40" spans="1:1" x14ac:dyDescent="0.25">
      <c r="A40" t="s">
        <v>49</v>
      </c>
    </row>
    <row r="41" spans="1:1" x14ac:dyDescent="0.25">
      <c r="A41" t="s">
        <v>50</v>
      </c>
    </row>
    <row r="42" spans="1:1" x14ac:dyDescent="0.25">
      <c r="A42" t="s">
        <v>51</v>
      </c>
    </row>
    <row r="43" spans="1:1" x14ac:dyDescent="0.25">
      <c r="A43" t="s">
        <v>52</v>
      </c>
    </row>
    <row r="44" spans="1:1" x14ac:dyDescent="0.25">
      <c r="A44" t="s">
        <v>53</v>
      </c>
    </row>
    <row r="46" spans="1:1" x14ac:dyDescent="0.25">
      <c r="A46" t="s">
        <v>5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5" spans="1:1" x14ac:dyDescent="0.25">
      <c r="A55" t="s">
        <v>6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4" spans="1:1" x14ac:dyDescent="0.25">
      <c r="A64" t="s">
        <v>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3" spans="1:1" x14ac:dyDescent="0.25">
      <c r="A73" t="s">
        <v>8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2" spans="1:1" x14ac:dyDescent="0.25">
      <c r="A82" t="s">
        <v>9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1" spans="1:1" x14ac:dyDescent="0.25">
      <c r="A91" t="s">
        <v>10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100" spans="1:1" x14ac:dyDescent="0.25">
      <c r="A100" t="s">
        <v>11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9" spans="1:1" x14ac:dyDescent="0.25">
      <c r="A109" t="s">
        <v>12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8" spans="1:1" x14ac:dyDescent="0.25">
      <c r="A118" t="s">
        <v>13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7" spans="1:1" x14ac:dyDescent="0.25">
      <c r="A127" t="s">
        <v>14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6" spans="1:1" x14ac:dyDescent="0.25">
      <c r="A136" t="s">
        <v>17</v>
      </c>
    </row>
    <row r="137" spans="1:1" x14ac:dyDescent="0.25">
      <c r="A137" t="s">
        <v>124</v>
      </c>
    </row>
    <row r="138" spans="1:1" x14ac:dyDescent="0.25">
      <c r="A138" t="s">
        <v>125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opLeftCell="D1" workbookViewId="0">
      <selection activeCell="N4" sqref="N4:N10"/>
    </sheetView>
  </sheetViews>
  <sheetFormatPr defaultColWidth="14.7109375" defaultRowHeight="15" x14ac:dyDescent="0.25"/>
  <cols>
    <col min="1" max="1" width="19.5703125" customWidth="1"/>
  </cols>
  <sheetData>
    <row r="1" spans="1:33" x14ac:dyDescent="0.25">
      <c r="A1" t="s">
        <v>16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3" x14ac:dyDescent="0.25">
      <c r="A2" t="s">
        <v>15</v>
      </c>
      <c r="B2">
        <f ca="1">VALUE(MID(INDIRECT("Input!A"&amp;1+9*$B$1),FIND("simulating ",INDIRECT("Input!A"&amp;1+9*$B$1),1)+11,FIND("particles",INDIRECT("Input!A"&amp;1+9*$B$1),1)-FIND("simulating ",INDIRECT("Input!A"&amp;1+9*$B$1),1)-11))</f>
        <v>2</v>
      </c>
      <c r="C2">
        <f ca="1">VALUE(MID(INDIRECT("Input!A"&amp;1+9*$C$1),FIND("simulating ",INDIRECT("Input!A"&amp;1+9*$C$1),1)+11,FIND("particles",INDIRECT("Input!A"&amp;1+9*$C$1),1)-FIND("simulating ",INDIRECT("Input!A"&amp;1+9*$C$1),1)-11))</f>
        <v>4</v>
      </c>
      <c r="D2">
        <f ca="1">VALUE(MID(INDIRECT("Input!A"&amp;1+9*$D$1),FIND("simulating ",INDIRECT("Input!A"&amp;1+9*$D$1),1)+11,FIND("particles",INDIRECT("Input!A"&amp;1+9*$D$1),1)-FIND("simulating ",INDIRECT("Input!A"&amp;1+9*$D$1),1)-11))</f>
        <v>8</v>
      </c>
      <c r="E2">
        <f ca="1">VALUE(MID(INDIRECT("Input!A"&amp;1+9*$E$1),FIND("simulating ",INDIRECT("Input!A"&amp;1+9*$E$1),1)+11,FIND("particles",INDIRECT("Input!A"&amp;1+9*$E$1),1)-FIND("simulating ",INDIRECT("Input!A"&amp;1+9*$E$1),1)-11))</f>
        <v>16</v>
      </c>
      <c r="F2">
        <f ca="1">VALUE(MID(INDIRECT("Input!A"&amp;1+9*$F$1),FIND("simulating ",INDIRECT("Input!A"&amp;1+9*$F$1),1)+11,FIND("particles",INDIRECT("Input!A"&amp;1+9*$F$1),1)-FIND("simulating ",INDIRECT("Input!A"&amp;1+9*$F$1),1)-11))</f>
        <v>32</v>
      </c>
      <c r="G2">
        <f ca="1">VALUE(MID(INDIRECT("Input!A"&amp;1+9*$G$1),FIND("simulating ",INDIRECT("Input!A"&amp;1+9*$G$1),1)+11,FIND("particles",INDIRECT("Input!A"&amp;1+9*$G$1),1)-FIND("simulating ",INDIRECT("Input!A"&amp;1+9*$G$1),1)-11))</f>
        <v>64</v>
      </c>
      <c r="H2">
        <f ca="1">VALUE(MID(INDIRECT("Input!A"&amp;1+9*$H$1),FIND("simulating ",INDIRECT("Input!A"&amp;1+9*$H$1),1)+11,FIND("particles",INDIRECT("Input!A"&amp;1+9*$H$1),1)-FIND("simulating ",INDIRECT("Input!A"&amp;1+9*$H$1),1)-11))</f>
        <v>128</v>
      </c>
      <c r="I2">
        <f ca="1">VALUE(MID(INDIRECT("Input!A"&amp;1+9*$I$1),FIND("simulating ",INDIRECT("Input!A"&amp;1+9*$I$1),1)+11,FIND("particles",INDIRECT("Input!A"&amp;1+9*$I$1),1)-FIND("simulating ",INDIRECT("Input!A"&amp;1+9*$I$1),1)-11))</f>
        <v>256</v>
      </c>
      <c r="J2">
        <f ca="1">VALUE(MID(INDIRECT("Input!A"&amp;1+9*$J$1),FIND("simulating ",INDIRECT("Input!A"&amp;1+9*$J$1),1)+11,FIND("particles",INDIRECT("Input!A"&amp;1+9*$J$1),1)-FIND("simulating ",INDIRECT("Input!A"&amp;1+9*$J$1),1)-11))</f>
        <v>512</v>
      </c>
      <c r="K2">
        <f ca="1">VALUE(MID(INDIRECT("Input!A"&amp;1+9*$K$1),FIND("simulating ",INDIRECT("Input!A"&amp;1+9*$K$1),1)+11,FIND("particles",INDIRECT("Input!A"&amp;1+9*$K$1),1)-FIND("simulating ",INDIRECT("Input!A"&amp;1+9*$K$1),1)-11))</f>
        <v>1024</v>
      </c>
      <c r="L2">
        <f ca="1">VALUE(MID(INDIRECT("Input!A"&amp;1+9*$L$1),FIND("simulating ",INDIRECT("Input!A"&amp;1+9*$L$1),1)+11,FIND("particles",INDIRECT("Input!A"&amp;1+9*$L$1),1)-FIND("simulating ",INDIRECT("Input!A"&amp;1+9*$L$1),1)-11))</f>
        <v>2048</v>
      </c>
      <c r="M2">
        <f ca="1">VALUE(MID(INDIRECT("Input!A"&amp;1+9*$M$1),FIND("simulating ",INDIRECT("Input!A"&amp;1+9*$M$1),1)+11,FIND("particles",INDIRECT("Input!A"&amp;1+9*$M$1),1)-FIND("simulating ",INDIRECT("Input!A"&amp;1+9*$M$1),1)-11))</f>
        <v>4096</v>
      </c>
      <c r="N2">
        <f ca="1">VALUE(MID(INDIRECT("Input!A"&amp;1+9*$N$1),FIND("simulating ",INDIRECT("Input!A"&amp;1+9*$N$1),1)+11,FIND("particles",INDIRECT("Input!A"&amp;1+9*$N$1),1)-FIND("simulating ",INDIRECT("Input!A"&amp;1+9*$N$1),1)-11))</f>
        <v>8192</v>
      </c>
      <c r="O2">
        <f ca="1">VALUE(MID(INDIRECT("Input!A"&amp;1+9*$O$1),FIND("simulating ",INDIRECT("Input!A"&amp;1+9*$O$1),1)+11,FIND("particles",INDIRECT("Input!A"&amp;1+9*$O$1),1)-FIND("simulating ",INDIRECT("Input!A"&amp;1+9*$O$1),1)-11))</f>
        <v>16384</v>
      </c>
      <c r="P2">
        <f ca="1">VALUE(MID(INDIRECT("Input!A"&amp;1+9*$P$1),FIND("simulating ",INDIRECT("Input!A"&amp;1+9*$P$1),1)+11,FIND("particles",INDIRECT("Input!A"&amp;1+9*$P$1),1)-FIND("simulating ",INDIRECT("Input!A"&amp;1+9*$P$1),1)-11))</f>
        <v>32768</v>
      </c>
      <c r="Q2">
        <f ca="1">VALUE(MID(INDIRECT("Input!A"&amp;1+9*$Q$1),FIND("simulating ",INDIRECT("Input!A"&amp;1+9*$Q$1),1)+11,FIND("particles",INDIRECT("Input!A"&amp;1+9*$Q$1),1)-FIND("simulating ",INDIRECT("Input!A"&amp;1+9*$Q$1),1)-11))</f>
        <v>65536</v>
      </c>
      <c r="R2" t="e">
        <f ca="1">VALUE(MID(INDIRECT("Input!A"&amp;1+9*$R$1),FIND("simulating ",INDIRECT("Input!A"&amp;1+9*$R$1),1)+11,FIND("particles",INDIRECT("Input!A"&amp;1+9*$R$1),1)-FIND("simulating ",INDIRECT("Input!A"&amp;1+9*$R$1),1)-11))</f>
        <v>#VALUE!</v>
      </c>
      <c r="S2" t="e">
        <f ca="1">VALUE(MID(INDIRECT("Input!A"&amp;1+9*$S$1),FIND("simulating ",INDIRECT("Input!A"&amp;1+9*$S$1),1)+11,FIND("particles",INDIRECT("Input!A"&amp;1+9*$S$1),1)-FIND("simulating ",INDIRECT("Input!A"&amp;1+9*$S$1),1)-11))</f>
        <v>#VALUE!</v>
      </c>
      <c r="T2" t="e">
        <f ca="1">VALUE(MID(INDIRECT("Input!A"&amp;1+9*$T$1),FIND("simulating ",INDIRECT("Input!A"&amp;1+9*$T$1),1)+11,FIND("particles",INDIRECT("Input!A"&amp;1+9*$T$1),1)-FIND("simulating ",INDIRECT("Input!A"&amp;1+9*$T$1),1)-11))</f>
        <v>#VALUE!</v>
      </c>
      <c r="U2" t="e">
        <f ca="1">VALUE(MID(INDIRECT("Input!A"&amp;1+9*$U$1),FIND("simulating ",INDIRECT("Input!A"&amp;1+9*$U$1),1)+11,FIND("particles",INDIRECT("Input!A"&amp;1+9*$U$1),1)-FIND("simulating ",INDIRECT("Input!A"&amp;1+9*$U$1),1)-11))</f>
        <v>#VALUE!</v>
      </c>
      <c r="V2" t="e">
        <f ca="1">VALUE(MID(INDIRECT("Input!A"&amp;1+9*$V$1),FIND("simulating ",INDIRECT("Input!A"&amp;1+9*$V$1),1)+11,FIND("particles",INDIRECT("Input!A"&amp;1+9*$V$1),1)-FIND("simulating ",INDIRECT("Input!A"&amp;1+9*$V$1),1)-11))</f>
        <v>#VALUE!</v>
      </c>
      <c r="W2" t="e">
        <f ca="1">VALUE(MID(INDIRECT("Input!A"&amp;1+9*$W$1),FIND("simulating ",INDIRECT("Input!A"&amp;1+9*$W$1),1)+11,FIND("particles",INDIRECT("Input!A"&amp;1+9*$W$1),1)-FIND("simulating ",INDIRECT("Input!A"&amp;1+9*$W$1),1)-11))</f>
        <v>#VALUE!</v>
      </c>
      <c r="X2" t="e">
        <f ca="1">VALUE(MID(INDIRECT("Input!A"&amp;1+9*$X$1),FIND("simulating ",INDIRECT("Input!A"&amp;1+9*$X$1),1)+11,FIND("particles",INDIRECT("Input!A"&amp;1+9*$X$1),1)-FIND("simulating ",INDIRECT("Input!A"&amp;1+9*$X$1),1)-11))</f>
        <v>#VALUE!</v>
      </c>
      <c r="Y2" t="e">
        <f ca="1">VALUE(MID(INDIRECT("Input!A"&amp;1+9*$Y$1),FIND("simulating ",INDIRECT("Input!A"&amp;1+9*$Y$1),1)+11,FIND("particles",INDIRECT("Input!A"&amp;1+9*$Y$1),1)-FIND("simulating ",INDIRECT("Input!A"&amp;1+9*$Y$1),1)-11))</f>
        <v>#VALUE!</v>
      </c>
      <c r="Z2" t="e">
        <f ca="1">VALUE(MID(INDIRECT("Input!A"&amp;1+9*$Z$1),FIND("simulating ",INDIRECT("Input!A"&amp;1+9*$Z$1),1)+11,FIND("particles",INDIRECT("Input!A"&amp;1+9*$Z$1),1)-FIND("simulating ",INDIRECT("Input!A"&amp;1+9*$Z$1),1)-11))</f>
        <v>#VALUE!</v>
      </c>
      <c r="AA2" t="e">
        <f ca="1">VALUE(MID(INDIRECT("Input!A"&amp;1+9*$AA$1),FIND("simulating ",INDIRECT("Input!A"&amp;1+9*$AA$1),1)+11,FIND("particles",INDIRECT("Input!A"&amp;1+9*$AA$1),1)-FIND("simulating ",INDIRECT("Input!A"&amp;1+9*$AA$1),1)-11))</f>
        <v>#VALUE!</v>
      </c>
      <c r="AB2" t="e">
        <f ca="1">VALUE(MID(INDIRECT("Input!A"&amp;1+9*$AB$1),FIND("simulating ",INDIRECT("Input!A"&amp;1+9*$AB$1),1)+11,FIND("particles",INDIRECT("Input!A"&amp;1+9*$AB$1),1)-FIND("simulating ",INDIRECT("Input!A"&amp;1+9*$AB$1),1)-11))</f>
        <v>#VALUE!</v>
      </c>
      <c r="AC2" t="e">
        <f ca="1">VALUE(MID(INDIRECT("Input!A"&amp;1+9*$AC$1),FIND("simulating ",INDIRECT("Input!A"&amp;1+9*$AC$1),1)+11,FIND("particles",INDIRECT("Input!A"&amp;1+9*$AC$1),1)-FIND("simulating ",INDIRECT("Input!A"&amp;1+9*$AC$1),1)-11))</f>
        <v>#VALUE!</v>
      </c>
      <c r="AD2" t="e">
        <f ca="1">VALUE(MID(INDIRECT("Input!A"&amp;1+9*$AD$1),FIND("simulating ",INDIRECT("Input!A"&amp;1+9*$AD$1),1)+11,FIND("particles",INDIRECT("Input!A"&amp;1+9*$AD$1),1)-FIND("simulating ",INDIRECT("Input!A"&amp;1+9*$AD$1),1)-11))</f>
        <v>#VALUE!</v>
      </c>
      <c r="AE2" t="e">
        <f ca="1">VALUE(MID(INDIRECT("Input!A"&amp;1+9*$AE$1),FIND("simulating ",INDIRECT("Input!A"&amp;1+9*$AE$1),1)+11,FIND("particles",INDIRECT("Input!A"&amp;1+9*$AE$1),1)-FIND("simulating ",INDIRECT("Input!A"&amp;1+9*$AE$1),1)-11))</f>
        <v>#VALUE!</v>
      </c>
      <c r="AF2" t="e">
        <f ca="1">VALUE(MID(INDIRECT("Input!A"&amp;1+9*$AF$1),FIND("simulating ",INDIRECT("Input!A"&amp;1+9*$AF$1),1)+11,FIND("particles",INDIRECT("Input!A"&amp;1+9*$AF$1),1)-FIND("simulating ",INDIRECT("Input!A"&amp;1+9*$AF$1),1)-11))</f>
        <v>#VALUE!</v>
      </c>
      <c r="AG2" t="e">
        <f ca="1">VALUE(MID(INDIRECT("Input!A"&amp;1+9*$AG$1),FIND("simulating ",INDIRECT("Input!A"&amp;1+9*$AG$1),1)+11,FIND("particles",INDIRECT("Input!A"&amp;1+9*$AG$1),1)-FIND("simulating ",INDIRECT("Input!A"&amp;1+9*$AG$1),1)-11))</f>
        <v>#VALUE!</v>
      </c>
    </row>
    <row r="4" spans="1:33" x14ac:dyDescent="0.25">
      <c r="A4" t="str">
        <f>LEFT(Input!A7,FIND("=",Input!A7,1)-1)</f>
        <v xml:space="preserve">drawParticles()    </v>
      </c>
      <c r="B4">
        <f ca="1">VALUE(MID(INDIRECT("Input!A"&amp;7+9*$B$1),FIND("=",INDIRECT("Input!A"&amp;7+9*$B$1),1)+2,14))</f>
        <v>173149</v>
      </c>
      <c r="C4">
        <f ca="1">VALUE(MID(INDIRECT("Input!A"&amp;7+9*$C$1),FIND("=",INDIRECT("Input!A"&amp;7+9*$C$1),1)+2,14))</f>
        <v>306570</v>
      </c>
      <c r="D4">
        <f ca="1">VALUE(MID(INDIRECT("Input!A"&amp;7+9*$D$1),FIND("=",INDIRECT("Input!A"&amp;7+9*$D$1),1)+2,14))</f>
        <v>451909</v>
      </c>
      <c r="E4">
        <f ca="1">VALUE(MID(INDIRECT("Input!A"&amp;7+9*$E$1),FIND("=",INDIRECT("Input!A"&amp;7+9*$E$1),1)+2,14))</f>
        <v>622410</v>
      </c>
      <c r="F4">
        <f ca="1">VALUE(MID(INDIRECT("Input!A"&amp;7+9*$F$1),FIND("=",INDIRECT("Input!A"&amp;7+9*$F$1),1)+2,14))</f>
        <v>1134243</v>
      </c>
      <c r="G4">
        <f ca="1">VALUE(MID(INDIRECT("Input!A"&amp;7+9*$G$1),FIND("=",INDIRECT("Input!A"&amp;7+9*$G$1),1)+2,14))</f>
        <v>1278920</v>
      </c>
      <c r="H4">
        <f ca="1">VALUE(MID(INDIRECT("Input!A"&amp;7+9*$H$1),FIND("=",INDIRECT("Input!A"&amp;7+9*$H$1),1)+2,14))</f>
        <v>1668588</v>
      </c>
      <c r="I4">
        <f ca="1">VALUE(MID(INDIRECT("Input!A"&amp;7+9*$I$1),FIND("=",INDIRECT("Input!A"&amp;7+9*$I$1),1)+2,14))</f>
        <v>1945361</v>
      </c>
      <c r="J4">
        <f ca="1">VALUE(MID(INDIRECT("Input!A"&amp;7+9*$J$1),FIND("=",INDIRECT("Input!A"&amp;7+9*$J$1),1)+2,14))</f>
        <v>4767725</v>
      </c>
      <c r="K4">
        <f ca="1">VALUE(MID(INDIRECT("Input!A"&amp;7+9*$K$1),FIND("=",INDIRECT("Input!A"&amp;7+9*$K$1),1)+2,14))</f>
        <v>4915382</v>
      </c>
      <c r="L4">
        <f ca="1">VALUE(MID(INDIRECT("Input!A"&amp;7+9*$L$1),FIND("=",INDIRECT("Input!A"&amp;7+9*$L$1),1)+2,14))</f>
        <v>5203081</v>
      </c>
      <c r="M4">
        <f ca="1">VALUE(MID(INDIRECT("Input!A"&amp;7+9*$M$1),FIND("=",INDIRECT("Input!A"&amp;7+9*$M$1),1)+2,14))</f>
        <v>5769872</v>
      </c>
      <c r="N4">
        <f ca="1">VALUE(MID(INDIRECT("Input!A"&amp;7+9*$N$1),FIND("=",INDIRECT("Input!A"&amp;7+9*$N$1),1)+2,14))</f>
        <v>6965031</v>
      </c>
      <c r="O4">
        <f ca="1">VALUE(MID(INDIRECT("Input!A"&amp;7+9*$O$1),FIND("=",INDIRECT("Input!A"&amp;7+9*$O$1),1)+2,14))</f>
        <v>9490757</v>
      </c>
      <c r="P4">
        <f ca="1">VALUE(MID(INDIRECT("Input!A"&amp;7+9*$P$1),FIND("=",INDIRECT("Input!A"&amp;7+9*$P$1),1)+2,14))</f>
        <v>14221073</v>
      </c>
      <c r="Q4">
        <f ca="1">VALUE(MID(INDIRECT("Input!A"&amp;7+9*$Q$1),FIND("=",INDIRECT("Input!A"&amp;7+9*$Q$1),1)+2,14))</f>
        <v>23852537</v>
      </c>
      <c r="R4" t="e">
        <f ca="1">VALUE(MID(INDIRECT("Input!A"&amp;7+9*$R$1),FIND("=",INDIRECT("Input!A"&amp;7+9*$R$1),1)+2,14))</f>
        <v>#VALUE!</v>
      </c>
      <c r="S4" t="e">
        <f ca="1">VALUE(MID(INDIRECT("Input!A"&amp;7+9*$S$1),FIND("=",INDIRECT("Input!A"&amp;7+9*$S$1),1)+2,14))</f>
        <v>#VALUE!</v>
      </c>
      <c r="T4" t="e">
        <f ca="1">VALUE(MID(INDIRECT("Input!A"&amp;7+9*$T$1),FIND("=",INDIRECT("Input!A"&amp;7+9*$T$1),1)+2,14))</f>
        <v>#VALUE!</v>
      </c>
      <c r="U4" t="e">
        <f ca="1">VALUE(MID(INDIRECT("Input!A"&amp;7+9*$U$1),FIND("=",INDIRECT("Input!A"&amp;7+9*$U$1),1)+2,14))</f>
        <v>#VALUE!</v>
      </c>
      <c r="V4" t="e">
        <f ca="1">VALUE(MID(INDIRECT("Input!A"&amp;7+9*$V$1),FIND("=",INDIRECT("Input!A"&amp;7+9*$V$1),1)+2,14))</f>
        <v>#VALUE!</v>
      </c>
      <c r="W4" t="e">
        <f ca="1">VALUE(MID(INDIRECT("Input!A"&amp;7+9*$W$1),FIND("=",INDIRECT("Input!A"&amp;7+9*$W$1),1)+2,14))</f>
        <v>#VALUE!</v>
      </c>
      <c r="X4" t="e">
        <f ca="1">VALUE(MID(INDIRECT("Input!A"&amp;7+9*$X$1),FIND("=",INDIRECT("Input!A"&amp;7+9*$X$1),1)+2,14))</f>
        <v>#VALUE!</v>
      </c>
      <c r="Y4" t="e">
        <f ca="1">VALUE(MID(INDIRECT("Input!A"&amp;7+9*$Y$1),FIND("=",INDIRECT("Input!A"&amp;7+9*$Y$1),1)+2,14))</f>
        <v>#VALUE!</v>
      </c>
      <c r="Z4" t="e">
        <f ca="1">VALUE(MID(INDIRECT("Input!A"&amp;7+9*$Z$1),FIND("=",INDIRECT("Input!A"&amp;7+9*$Z$1),1)+2,14))</f>
        <v>#VALUE!</v>
      </c>
      <c r="AA4" t="e">
        <f ca="1">VALUE(MID(INDIRECT("Input!A"&amp;7+9*$AA$1),FIND("=",INDIRECT("Input!A"&amp;7+9*$AA$1),1)+2,14))</f>
        <v>#VALUE!</v>
      </c>
      <c r="AB4" t="e">
        <f ca="1">VALUE(MID(INDIRECT("Input!A"&amp;7+9*$AB$1),FIND("=",INDIRECT("Input!A"&amp;7+9*$AB$1),1)+2,14))</f>
        <v>#VALUE!</v>
      </c>
      <c r="AC4" t="e">
        <f ca="1">VALUE(MID(INDIRECT("Input!A"&amp;7+9*$AC$1),FIND("=",INDIRECT("Input!A"&amp;7+9*$AC$1),1)+2,14))</f>
        <v>#VALUE!</v>
      </c>
      <c r="AD4" t="e">
        <f ca="1">VALUE(MID(INDIRECT("Input!A"&amp;7+9*$AD$1),FIND("=",INDIRECT("Input!A"&amp;7+9*$AD$1),1)+2,14))</f>
        <v>#VALUE!</v>
      </c>
      <c r="AE4" t="e">
        <f ca="1">VALUE(MID(INDIRECT("Input!A"&amp;7+9*$AE$1),FIND("=",INDIRECT("Input!A"&amp;7+9*$AE$1),1)+2,14))</f>
        <v>#VALUE!</v>
      </c>
      <c r="AF4" t="e">
        <f ca="1">VALUE(MID(INDIRECT("Input!A"&amp;7+9*$AF$1),FIND("=",INDIRECT("Input!A"&amp;7+9*$AF$1),1)+2,14))</f>
        <v>#VALUE!</v>
      </c>
      <c r="AG4" t="e">
        <f ca="1">VALUE(MID(INDIRECT("Input!A"&amp;7+9*$AG$1),FIND("=",INDIRECT("Input!A"&amp;7+9*$AG$1),1)+2,14))</f>
        <v>#VALUE!</v>
      </c>
    </row>
    <row r="5" spans="1:33" x14ac:dyDescent="0.25">
      <c r="A5" t="str">
        <f>LEFT(Input!A6,FIND("=",Input!A6,1)-1)</f>
        <v xml:space="preserve">eraseParticles()   </v>
      </c>
      <c r="B5">
        <f ca="1">VALUE(MID(INDIRECT("Input!A"&amp;6+9*$B$1),FIND("=",INDIRECT("Input!A"&amp;6+9*$B$1),1)+2,14))</f>
        <v>166197</v>
      </c>
      <c r="C5">
        <f ca="1">VALUE(MID(INDIRECT("Input!A"&amp;6+9*$C$1),FIND("=",INDIRECT("Input!A"&amp;6+9*$C$1),1)+2,14))</f>
        <v>390000</v>
      </c>
      <c r="D5">
        <f ca="1">VALUE(MID(INDIRECT("Input!A"&amp;6+9*$D$1),FIND("=",INDIRECT("Input!A"&amp;6+9*$D$1),1)+2,14))</f>
        <v>853828</v>
      </c>
      <c r="E5">
        <f ca="1">VALUE(MID(INDIRECT("Input!A"&amp;6+9*$E$1),FIND("=",INDIRECT("Input!A"&amp;6+9*$E$1),1)+2,14))</f>
        <v>1626543</v>
      </c>
      <c r="F5">
        <f ca="1">VALUE(MID(INDIRECT("Input!A"&amp;6+9*$F$1),FIND("=",INDIRECT("Input!A"&amp;6+9*$F$1),1)+2,14))</f>
        <v>3156745</v>
      </c>
      <c r="G5">
        <f ca="1">VALUE(MID(INDIRECT("Input!A"&amp;6+9*$G$1),FIND("=",INDIRECT("Input!A"&amp;6+9*$G$1),1)+2,14))</f>
        <v>6266477</v>
      </c>
      <c r="H5">
        <f ca="1">VALUE(MID(INDIRECT("Input!A"&amp;6+9*$H$1),FIND("=",INDIRECT("Input!A"&amp;6+9*$H$1),1)+2,14))</f>
        <v>11891673</v>
      </c>
      <c r="I5">
        <f ca="1">VALUE(MID(INDIRECT("Input!A"&amp;6+9*$I$1),FIND("=",INDIRECT("Input!A"&amp;6+9*$I$1),1)+2,14))</f>
        <v>23148024</v>
      </c>
      <c r="J5">
        <f ca="1">VALUE(MID(INDIRECT("Input!A"&amp;6+9*$J$1),FIND("=",INDIRECT("Input!A"&amp;6+9*$J$1),1)+2,14))</f>
        <v>45881218</v>
      </c>
      <c r="K5">
        <f ca="1">VALUE(MID(INDIRECT("Input!A"&amp;6+9*$K$1),FIND("=",INDIRECT("Input!A"&amp;6+9*$K$1),1)+2,14))</f>
        <v>92661621</v>
      </c>
      <c r="L5">
        <f ca="1">VALUE(MID(INDIRECT("Input!A"&amp;6+9*$L$1),FIND("=",INDIRECT("Input!A"&amp;6+9*$L$1),1)+2,14))</f>
        <v>179804981</v>
      </c>
      <c r="M5">
        <f ca="1">VALUE(MID(INDIRECT("Input!A"&amp;6+9*$M$1),FIND("=",INDIRECT("Input!A"&amp;6+9*$M$1),1)+2,14))</f>
        <v>350957469</v>
      </c>
      <c r="N5">
        <f ca="1">VALUE(MID(INDIRECT("Input!A"&amp;6+9*$N$1),FIND("=",INDIRECT("Input!A"&amp;6+9*$N$1),1)+2,14))</f>
        <v>701354769</v>
      </c>
      <c r="O5">
        <f ca="1">VALUE(MID(INDIRECT("Input!A"&amp;6+9*$O$1),FIND("=",INDIRECT("Input!A"&amp;6+9*$O$1),1)+2,14))</f>
        <v>1405806689</v>
      </c>
      <c r="P5">
        <f ca="1">VALUE(MID(INDIRECT("Input!A"&amp;6+9*$P$1),FIND("=",INDIRECT("Input!A"&amp;6+9*$P$1),1)+2,14))</f>
        <v>2789294350</v>
      </c>
      <c r="Q5">
        <f ca="1">VALUE(MID(INDIRECT("Input!A"&amp;6+9*$Q$1),FIND("=",INDIRECT("Input!A"&amp;6+9*$Q$1),1)+2,14))</f>
        <v>5621508504</v>
      </c>
      <c r="R5" t="e">
        <f ca="1">VALUE(MID(INDIRECT("Input!A"&amp;6+9*$R$1),FIND("=",INDIRECT("Input!A"&amp;6+9*$R$1),1)+2,14))</f>
        <v>#VALUE!</v>
      </c>
      <c r="S5" t="e">
        <f ca="1">VALUE(MID(INDIRECT("Input!A"&amp;6+9*$S$1),FIND("=",INDIRECT("Input!A"&amp;6+9*$S$1),1)+2,14))</f>
        <v>#VALUE!</v>
      </c>
      <c r="T5" t="e">
        <f ca="1">VALUE(MID(INDIRECT("Input!A"&amp;6+9*$T$1),FIND("=",INDIRECT("Input!A"&amp;6+9*$T$1),1)+2,14))</f>
        <v>#VALUE!</v>
      </c>
      <c r="U5" t="e">
        <f ca="1">VALUE(MID(INDIRECT("Input!A"&amp;6+9*$U$1),FIND("=",INDIRECT("Input!A"&amp;6+9*$U$1),1)+2,14))</f>
        <v>#VALUE!</v>
      </c>
      <c r="V5" t="e">
        <f ca="1">VALUE(MID(INDIRECT("Input!A"&amp;6+9*$V$1),FIND("=",INDIRECT("Input!A"&amp;6+9*$V$1),1)+2,14))</f>
        <v>#VALUE!</v>
      </c>
      <c r="W5" t="e">
        <f ca="1">VALUE(MID(INDIRECT("Input!A"&amp;6+9*$W$1),FIND("=",INDIRECT("Input!A"&amp;6+9*$W$1),1)+2,14))</f>
        <v>#VALUE!</v>
      </c>
      <c r="X5" t="e">
        <f ca="1">VALUE(MID(INDIRECT("Input!A"&amp;6+9*$X$1),FIND("=",INDIRECT("Input!A"&amp;6+9*$X$1),1)+2,14))</f>
        <v>#VALUE!</v>
      </c>
      <c r="Y5" t="e">
        <f ca="1">VALUE(MID(INDIRECT("Input!A"&amp;6+9*$Y$1),FIND("=",INDIRECT("Input!A"&amp;6+9*$Y$1),1)+2,14))</f>
        <v>#VALUE!</v>
      </c>
      <c r="Z5" t="e">
        <f ca="1">VALUE(MID(INDIRECT("Input!A"&amp;6+9*$Z$1),FIND("=",INDIRECT("Input!A"&amp;6+9*$Z$1),1)+2,14))</f>
        <v>#VALUE!</v>
      </c>
      <c r="AA5" t="e">
        <f ca="1">VALUE(MID(INDIRECT("Input!A"&amp;6+9*$AA$1),FIND("=",INDIRECT("Input!A"&amp;6+9*$AA$1),1)+2,14))</f>
        <v>#VALUE!</v>
      </c>
      <c r="AB5" t="e">
        <f ca="1">VALUE(MID(INDIRECT("Input!A"&amp;6+9*$AB$1),FIND("=",INDIRECT("Input!A"&amp;6+9*$AB$1),1)+2,14))</f>
        <v>#VALUE!</v>
      </c>
      <c r="AC5" t="e">
        <f ca="1">VALUE(MID(INDIRECT("Input!A"&amp;6+9*$AC$1),FIND("=",INDIRECT("Input!A"&amp;6+9*$AC$1),1)+2,14))</f>
        <v>#VALUE!</v>
      </c>
      <c r="AD5" t="e">
        <f ca="1">VALUE(MID(INDIRECT("Input!A"&amp;6+9*$AD$1),FIND("=",INDIRECT("Input!A"&amp;6+9*$AD$1),1)+2,14))</f>
        <v>#VALUE!</v>
      </c>
      <c r="AE5" t="e">
        <f ca="1">VALUE(MID(INDIRECT("Input!A"&amp;6+9*$AE$1),FIND("=",INDIRECT("Input!A"&amp;6+9*$AE$1),1)+2,14))</f>
        <v>#VALUE!</v>
      </c>
      <c r="AF5" t="e">
        <f ca="1">VALUE(MID(INDIRECT("Input!A"&amp;6+9*$AF$1),FIND("=",INDIRECT("Input!A"&amp;6+9*$AF$1),1)+2,14))</f>
        <v>#VALUE!</v>
      </c>
      <c r="AG5" t="e">
        <f ca="1">VALUE(MID(INDIRECT("Input!A"&amp;6+9*$AG$1),FIND("=",INDIRECT("Input!A"&amp;6+9*$AG$1),1)+2,14))</f>
        <v>#VALUE!</v>
      </c>
    </row>
    <row r="6" spans="1:33" x14ac:dyDescent="0.25">
      <c r="A6" t="str">
        <f>LEFT(Input!A8,FIND("=",Input!A8,1)-1)</f>
        <v xml:space="preserve">saveFrame()        </v>
      </c>
      <c r="B6">
        <f ca="1">VALUE(MID(INDIRECT("Input!A"&amp;8+9*$B$1),FIND("=",INDIRECT("Input!A"&amp;8+9*$B$1),1)+2,14))</f>
        <v>89981284</v>
      </c>
      <c r="C6">
        <f ca="1">VALUE(MID(INDIRECT("Input!A"&amp;8+9*$C$1),FIND("=",INDIRECT("Input!A"&amp;8+9*$C$1),1)+2,14))</f>
        <v>138678577</v>
      </c>
      <c r="D6">
        <f ca="1">VALUE(MID(INDIRECT("Input!A"&amp;8+9*$D$1),FIND("=",INDIRECT("Input!A"&amp;8+9*$D$1),1)+2,14))</f>
        <v>178563140</v>
      </c>
      <c r="E6">
        <f ca="1">VALUE(MID(INDIRECT("Input!A"&amp;8+9*$E$1),FIND("=",INDIRECT("Input!A"&amp;8+9*$E$1),1)+2,14))</f>
        <v>218367253</v>
      </c>
      <c r="F6">
        <f ca="1">VALUE(MID(INDIRECT("Input!A"&amp;8+9*$F$1),FIND("=",INDIRECT("Input!A"&amp;8+9*$F$1),1)+2,14))</f>
        <v>258491179</v>
      </c>
      <c r="G6">
        <f ca="1">VALUE(MID(INDIRECT("Input!A"&amp;8+9*$G$1),FIND("=",INDIRECT("Input!A"&amp;8+9*$G$1),1)+2,14))</f>
        <v>298954451</v>
      </c>
      <c r="H6">
        <f ca="1">VALUE(MID(INDIRECT("Input!A"&amp;8+9*$H$1),FIND("=",INDIRECT("Input!A"&amp;8+9*$H$1),1)+2,14))</f>
        <v>340369878</v>
      </c>
      <c r="I6">
        <f ca="1">VALUE(MID(INDIRECT("Input!A"&amp;8+9*$I$1),FIND("=",INDIRECT("Input!A"&amp;8+9*$I$1),1)+2,14))</f>
        <v>383755829</v>
      </c>
      <c r="J6">
        <f ca="1">VALUE(MID(INDIRECT("Input!A"&amp;8+9*$J$1),FIND("=",INDIRECT("Input!A"&amp;8+9*$J$1),1)+2,14))</f>
        <v>431313913</v>
      </c>
      <c r="K6">
        <f ca="1">VALUE(MID(INDIRECT("Input!A"&amp;8+9*$K$1),FIND("=",INDIRECT("Input!A"&amp;8+9*$K$1),1)+2,14))</f>
        <v>488162459</v>
      </c>
      <c r="L6">
        <f ca="1">VALUE(MID(INDIRECT("Input!A"&amp;8+9*$L$1),FIND("=",INDIRECT("Input!A"&amp;8+9*$L$1),1)+2,14))</f>
        <v>558267014</v>
      </c>
      <c r="M6">
        <f ca="1">VALUE(MID(INDIRECT("Input!A"&amp;8+9*$M$1),FIND("=",INDIRECT("Input!A"&amp;8+9*$M$1),1)+2,14))</f>
        <v>646836620</v>
      </c>
      <c r="N6">
        <f ca="1">VALUE(MID(INDIRECT("Input!A"&amp;8+9*$N$1),FIND("=",INDIRECT("Input!A"&amp;8+9*$N$1),1)+2,14))</f>
        <v>774080400</v>
      </c>
      <c r="O6">
        <f ca="1">VALUE(MID(INDIRECT("Input!A"&amp;8+9*$O$1),FIND("=",INDIRECT("Input!A"&amp;8+9*$O$1),1)+2,14))</f>
        <v>970035596</v>
      </c>
      <c r="P6">
        <f ca="1">VALUE(MID(INDIRECT("Input!A"&amp;8+9*$P$1),FIND("=",INDIRECT("Input!A"&amp;8+9*$P$1),1)+2,14))</f>
        <v>1272764897</v>
      </c>
      <c r="Q6">
        <f ca="1">VALUE(MID(INDIRECT("Input!A"&amp;8+9*$Q$1),FIND("=",INDIRECT("Input!A"&amp;8+9*$Q$1),1)+2,14))</f>
        <v>1771401389</v>
      </c>
      <c r="R6" t="e">
        <f ca="1">VALUE(MID(INDIRECT("Input!A"&amp;8+9*$R$1),FIND("=",INDIRECT("Input!A"&amp;8+9*$R$1),1)+2,14))</f>
        <v>#VALUE!</v>
      </c>
      <c r="S6" t="e">
        <f ca="1">VALUE(MID(INDIRECT("Input!A"&amp;8+9*$S$1),FIND("=",INDIRECT("Input!A"&amp;8+9*$S$1),1)+2,14))</f>
        <v>#VALUE!</v>
      </c>
      <c r="T6" t="e">
        <f ca="1">VALUE(MID(INDIRECT("Input!A"&amp;8+9*$T$1),FIND("=",INDIRECT("Input!A"&amp;8+9*$T$1),1)+2,14))</f>
        <v>#VALUE!</v>
      </c>
      <c r="U6" t="e">
        <f ca="1">VALUE(MID(INDIRECT("Input!A"&amp;8+9*$U$1),FIND("=",INDIRECT("Input!A"&amp;8+9*$U$1),1)+2,14))</f>
        <v>#VALUE!</v>
      </c>
      <c r="V6" t="e">
        <f ca="1">VALUE(MID(INDIRECT("Input!A"&amp;8+9*$V$1),FIND("=",INDIRECT("Input!A"&amp;8+9*$V$1),1)+2,14))</f>
        <v>#VALUE!</v>
      </c>
      <c r="W6" t="e">
        <f ca="1">VALUE(MID(INDIRECT("Input!A"&amp;8+9*$W$1),FIND("=",INDIRECT("Input!A"&amp;8+9*$W$1),1)+2,14))</f>
        <v>#VALUE!</v>
      </c>
      <c r="X6" t="e">
        <f ca="1">VALUE(MID(INDIRECT("Input!A"&amp;8+9*$X$1),FIND("=",INDIRECT("Input!A"&amp;8+9*$X$1),1)+2,14))</f>
        <v>#VALUE!</v>
      </c>
      <c r="Y6" t="e">
        <f ca="1">VALUE(MID(INDIRECT("Input!A"&amp;8+9*$Y$1),FIND("=",INDIRECT("Input!A"&amp;8+9*$Y$1),1)+2,14))</f>
        <v>#VALUE!</v>
      </c>
      <c r="Z6" t="e">
        <f ca="1">VALUE(MID(INDIRECT("Input!A"&amp;8+9*$Z$1),FIND("=",INDIRECT("Input!A"&amp;8+9*$Z$1),1)+2,14))</f>
        <v>#VALUE!</v>
      </c>
      <c r="AA6" t="e">
        <f ca="1">VALUE(MID(INDIRECT("Input!A"&amp;8+9*$AA$1),FIND("=",INDIRECT("Input!A"&amp;8+9*$AA$1),1)+2,14))</f>
        <v>#VALUE!</v>
      </c>
      <c r="AB6" t="e">
        <f ca="1">VALUE(MID(INDIRECT("Input!A"&amp;8+9*$AB$1),FIND("=",INDIRECT("Input!A"&amp;8+9*$AB$1),1)+2,14))</f>
        <v>#VALUE!</v>
      </c>
      <c r="AC6" t="e">
        <f ca="1">VALUE(MID(INDIRECT("Input!A"&amp;8+9*$AC$1),FIND("=",INDIRECT("Input!A"&amp;8+9*$AC$1),1)+2,14))</f>
        <v>#VALUE!</v>
      </c>
      <c r="AD6" t="e">
        <f ca="1">VALUE(MID(INDIRECT("Input!A"&amp;8+9*$AD$1),FIND("=",INDIRECT("Input!A"&amp;8+9*$AD$1),1)+2,14))</f>
        <v>#VALUE!</v>
      </c>
      <c r="AE6" t="e">
        <f ca="1">VALUE(MID(INDIRECT("Input!A"&amp;8+9*$AE$1),FIND("=",INDIRECT("Input!A"&amp;8+9*$AE$1),1)+2,14))</f>
        <v>#VALUE!</v>
      </c>
      <c r="AF6" t="e">
        <f ca="1">VALUE(MID(INDIRECT("Input!A"&amp;8+9*$AF$1),FIND("=",INDIRECT("Input!A"&amp;8+9*$AF$1),1)+2,14))</f>
        <v>#VALUE!</v>
      </c>
      <c r="AG6" t="e">
        <f ca="1">VALUE(MID(INDIRECT("Input!A"&amp;8+9*$AG$1),FIND("=",INDIRECT("Input!A"&amp;8+9*$AG$1),1)+2,14))</f>
        <v>#VALUE!</v>
      </c>
    </row>
    <row r="7" spans="1:33" x14ac:dyDescent="0.25">
      <c r="A7" t="str">
        <f>LEFT(Input!A4,FIND("=",Input!A4,1)-1)</f>
        <v xml:space="preserve">gravForce()        </v>
      </c>
      <c r="B7">
        <f ca="1">VALUE(MID(INDIRECT("Input!A"&amp;4+9*$B$1),FIND("=",INDIRECT("Input!A"&amp;4+9*$B$1),1)+2,14))</f>
        <v>5297</v>
      </c>
      <c r="C7">
        <f ca="1">VALUE(MID(INDIRECT("Input!A"&amp;4+9*$C$1),FIND("=",INDIRECT("Input!A"&amp;4+9*$C$1),1)+2,14))</f>
        <v>12911</v>
      </c>
      <c r="D7">
        <f ca="1">VALUE(MID(INDIRECT("Input!A"&amp;4+9*$D$1),FIND("=",INDIRECT("Input!A"&amp;4+9*$D$1),1)+2,14))</f>
        <v>60913</v>
      </c>
      <c r="E7">
        <f ca="1">VALUE(MID(INDIRECT("Input!A"&amp;4+9*$E$1),FIND("=",INDIRECT("Input!A"&amp;4+9*$E$1),1)+2,14))</f>
        <v>194334</v>
      </c>
      <c r="F7">
        <f ca="1">VALUE(MID(INDIRECT("Input!A"&amp;4+9*$F$1),FIND("=",INDIRECT("Input!A"&amp;4+9*$F$1),1)+2,14))</f>
        <v>753489</v>
      </c>
      <c r="G7">
        <f ca="1">VALUE(MID(INDIRECT("Input!A"&amp;4+9*$G$1),FIND("=",INDIRECT("Input!A"&amp;4+9*$G$1),1)+2,14))</f>
        <v>3188839</v>
      </c>
      <c r="H7">
        <f ca="1">VALUE(MID(INDIRECT("Input!A"&amp;4+9*$H$1),FIND("=",INDIRECT("Input!A"&amp;4+9*$H$1),1)+2,14))</f>
        <v>4994812</v>
      </c>
      <c r="I7">
        <f ca="1">VALUE(MID(INDIRECT("Input!A"&amp;4+9*$I$1),FIND("=",INDIRECT("Input!A"&amp;4+9*$I$1),1)+2,14))</f>
        <v>12127033</v>
      </c>
      <c r="J7">
        <f ca="1">VALUE(MID(INDIRECT("Input!A"&amp;4+9*$J$1),FIND("=",INDIRECT("Input!A"&amp;4+9*$J$1),1)+2,14))</f>
        <v>41064487</v>
      </c>
      <c r="K7">
        <f ca="1">VALUE(MID(INDIRECT("Input!A"&amp;4+9*$K$1),FIND("=",INDIRECT("Input!A"&amp;4+9*$K$1),1)+2,14))</f>
        <v>155433702</v>
      </c>
      <c r="L7">
        <f ca="1">VALUE(MID(INDIRECT("Input!A"&amp;4+9*$L$1),FIND("=",INDIRECT("Input!A"&amp;4+9*$L$1),1)+2,14))</f>
        <v>611748283</v>
      </c>
      <c r="M7">
        <f ca="1">VALUE(MID(INDIRECT("Input!A"&amp;4+9*$M$1),FIND("=",INDIRECT("Input!A"&amp;4+9*$M$1),1)+2,14))</f>
        <v>2435976648</v>
      </c>
      <c r="N7">
        <f ca="1">VALUE(MID(INDIRECT("Input!A"&amp;4+9*$N$1),FIND("=",INDIRECT("Input!A"&amp;4+9*$N$1),1)+2,14))</f>
        <v>9903039208</v>
      </c>
      <c r="O7">
        <f ca="1">VALUE(MID(INDIRECT("Input!A"&amp;4+9*$O$1),FIND("=",INDIRECT("Input!A"&amp;4+9*$O$1),1)+2,14))</f>
        <v>39611566154</v>
      </c>
      <c r="P7">
        <f ca="1">VALUE(MID(INDIRECT("Input!A"&amp;4+9*$P$1),FIND("=",INDIRECT("Input!A"&amp;4+9*$P$1),1)+2,14))</f>
        <v>157605308578</v>
      </c>
      <c r="Q7">
        <f ca="1">VALUE(MID(INDIRECT("Input!A"&amp;4+9*$Q$1),FIND("=",INDIRECT("Input!A"&amp;4+9*$Q$1),1)+2,14))</f>
        <v>657777073569</v>
      </c>
      <c r="R7" t="e">
        <f ca="1">VALUE(MID(INDIRECT("Input!A"&amp;4+9*$R$1),FIND("=",INDIRECT("Input!A"&amp;4+9*$R$1),1)+2,14))</f>
        <v>#VALUE!</v>
      </c>
      <c r="S7" t="e">
        <f ca="1">VALUE(MID(INDIRECT("Input!A"&amp;4+9*$S$1),FIND("=",INDIRECT("Input!A"&amp;4+9*$S$1),1)+2,14))</f>
        <v>#VALUE!</v>
      </c>
      <c r="T7" t="e">
        <f ca="1">VALUE(MID(INDIRECT("Input!A"&amp;4+9*$T$1),FIND("=",INDIRECT("Input!A"&amp;4+9*$T$1),1)+2,14))</f>
        <v>#VALUE!</v>
      </c>
      <c r="U7" t="e">
        <f ca="1">VALUE(MID(INDIRECT("Input!A"&amp;4+9*$U$1),FIND("=",INDIRECT("Input!A"&amp;4+9*$U$1),1)+2,14))</f>
        <v>#VALUE!</v>
      </c>
      <c r="V7" t="e">
        <f ca="1">VALUE(MID(INDIRECT("Input!A"&amp;4+9*$V$1),FIND("=",INDIRECT("Input!A"&amp;4+9*$V$1),1)+2,14))</f>
        <v>#VALUE!</v>
      </c>
      <c r="W7" t="e">
        <f ca="1">VALUE(MID(INDIRECT("Input!A"&amp;4+9*$W$1),FIND("=",INDIRECT("Input!A"&amp;4+9*$W$1),1)+2,14))</f>
        <v>#VALUE!</v>
      </c>
      <c r="X7" t="e">
        <f ca="1">VALUE(MID(INDIRECT("Input!A"&amp;4+9*$X$1),FIND("=",INDIRECT("Input!A"&amp;4+9*$X$1),1)+2,14))</f>
        <v>#VALUE!</v>
      </c>
      <c r="Y7" t="e">
        <f ca="1">VALUE(MID(INDIRECT("Input!A"&amp;4+9*$Y$1),FIND("=",INDIRECT("Input!A"&amp;4+9*$Y$1),1)+2,14))</f>
        <v>#VALUE!</v>
      </c>
      <c r="Z7" t="e">
        <f ca="1">VALUE(MID(INDIRECT("Input!A"&amp;4+9*$Z$1),FIND("=",INDIRECT("Input!A"&amp;4+9*$Z$1),1)+2,14))</f>
        <v>#VALUE!</v>
      </c>
      <c r="AA7" t="e">
        <f ca="1">VALUE(MID(INDIRECT("Input!A"&amp;4+9*$AA$1),FIND("=",INDIRECT("Input!A"&amp;4+9*$AA$1),1)+2,14))</f>
        <v>#VALUE!</v>
      </c>
      <c r="AB7" t="e">
        <f ca="1">VALUE(MID(INDIRECT("Input!A"&amp;4+9*$AB$1),FIND("=",INDIRECT("Input!A"&amp;4+9*$AB$1),1)+2,14))</f>
        <v>#VALUE!</v>
      </c>
      <c r="AC7" t="e">
        <f ca="1">VALUE(MID(INDIRECT("Input!A"&amp;4+9*$AC$1),FIND("=",INDIRECT("Input!A"&amp;4+9*$AC$1),1)+2,14))</f>
        <v>#VALUE!</v>
      </c>
      <c r="AD7" t="e">
        <f ca="1">VALUE(MID(INDIRECT("Input!A"&amp;4+9*$AD$1),FIND("=",INDIRECT("Input!A"&amp;4+9*$AD$1),1)+2,14))</f>
        <v>#VALUE!</v>
      </c>
      <c r="AE7" t="e">
        <f ca="1">VALUE(MID(INDIRECT("Input!A"&amp;4+9*$AE$1),FIND("=",INDIRECT("Input!A"&amp;4+9*$AE$1),1)+2,14))</f>
        <v>#VALUE!</v>
      </c>
      <c r="AF7" t="e">
        <f ca="1">VALUE(MID(INDIRECT("Input!A"&amp;4+9*$AF$1),FIND("=",INDIRECT("Input!A"&amp;4+9*$AF$1),1)+2,14))</f>
        <v>#VALUE!</v>
      </c>
      <c r="AG7" t="e">
        <f ca="1">VALUE(MID(INDIRECT("Input!A"&amp;4+9*$AG$1),FIND("=",INDIRECT("Input!A"&amp;4+9*$AG$1),1)+2,14))</f>
        <v>#VALUE!</v>
      </c>
    </row>
    <row r="8" spans="1:33" x14ac:dyDescent="0.25">
      <c r="A8" t="str">
        <f>LEFT(Input!A2,FIND("=",Input!A2,1)-1)</f>
        <v xml:space="preserve">collideParticles() </v>
      </c>
      <c r="B8">
        <f ca="1">VALUE(MID(INDIRECT("Input!A"&amp;2+9*$B$1),FIND("=",INDIRECT("Input!A"&amp;2+9*$B$1),1)+2,14))</f>
        <v>7614</v>
      </c>
      <c r="C8">
        <f ca="1">VALUE(MID(INDIRECT("Input!A"&amp;2+9*$C$1),FIND("=",INDIRECT("Input!A"&amp;2+9*$C$1),1)+2,14))</f>
        <v>26154</v>
      </c>
      <c r="D8">
        <f ca="1">VALUE(MID(INDIRECT("Input!A"&amp;2+9*$D$1),FIND("=",INDIRECT("Input!A"&amp;2+9*$D$1),1)+2,14))</f>
        <v>65220</v>
      </c>
      <c r="E8">
        <f ca="1">VALUE(MID(INDIRECT("Input!A"&amp;2+9*$E$1),FIND("=",INDIRECT("Input!A"&amp;2+9*$E$1),1)+2,14))</f>
        <v>382715</v>
      </c>
      <c r="F8">
        <f ca="1">VALUE(MID(INDIRECT("Input!A"&amp;2+9*$F$1),FIND("=",INDIRECT("Input!A"&amp;2+9*$F$1),1)+2,14))</f>
        <v>1109080</v>
      </c>
      <c r="G8">
        <f ca="1">VALUE(MID(INDIRECT("Input!A"&amp;2+9*$G$1),FIND("=",INDIRECT("Input!A"&amp;2+9*$G$1),1)+2,14))</f>
        <v>4164848</v>
      </c>
      <c r="H8">
        <f ca="1">VALUE(MID(INDIRECT("Input!A"&amp;2+9*$H$1),FIND("=",INDIRECT("Input!A"&amp;2+9*$H$1),1)+2,14))</f>
        <v>8008230</v>
      </c>
      <c r="I8">
        <f ca="1">VALUE(MID(INDIRECT("Input!A"&amp;2+9*$I$1),FIND("=",INDIRECT("Input!A"&amp;2+9*$I$1),1)+2,14))</f>
        <v>18899081</v>
      </c>
      <c r="J8">
        <f ca="1">VALUE(MID(INDIRECT("Input!A"&amp;2+9*$J$1),FIND("=",INDIRECT("Input!A"&amp;2+9*$J$1),1)+2,14))</f>
        <v>59829491</v>
      </c>
      <c r="K8">
        <f ca="1">VALUE(MID(INDIRECT("Input!A"&amp;2+9*$K$1),FIND("=",INDIRECT("Input!A"&amp;2+9*$K$1),1)+2,14))</f>
        <v>219368074</v>
      </c>
      <c r="L8">
        <f ca="1">VALUE(MID(INDIRECT("Input!A"&amp;2+9*$L$1),FIND("=",INDIRECT("Input!A"&amp;2+9*$L$1),1)+2,14))</f>
        <v>824556524</v>
      </c>
      <c r="M8">
        <f ca="1">VALUE(MID(INDIRECT("Input!A"&amp;2+9*$M$1),FIND("=",INDIRECT("Input!A"&amp;2+9*$M$1),1)+2,14))</f>
        <v>3037893512</v>
      </c>
      <c r="N8">
        <f ca="1">VALUE(MID(INDIRECT("Input!A"&amp;2+9*$N$1),FIND("=",INDIRECT("Input!A"&amp;2+9*$N$1),1)+2,14))</f>
        <v>10582149678</v>
      </c>
      <c r="O8">
        <f ca="1">VALUE(MID(INDIRECT("Input!A"&amp;2+9*$O$1),FIND("=",INDIRECT("Input!A"&amp;2+9*$O$1),1)+2,14))</f>
        <v>32996575089</v>
      </c>
      <c r="P8">
        <f ca="1">VALUE(MID(INDIRECT("Input!A"&amp;2+9*$P$1),FIND("=",INDIRECT("Input!A"&amp;2+9*$P$1),1)+2,14))</f>
        <v>89507017175</v>
      </c>
      <c r="Q8">
        <f ca="1">VALUE(MID(INDIRECT("Input!A"&amp;2+9*$Q$1),FIND("=",INDIRECT("Input!A"&amp;2+9*$Q$1),1)+2,14))</f>
        <v>214786683206</v>
      </c>
      <c r="R8" t="e">
        <f ca="1">VALUE(MID(INDIRECT("Input!A"&amp;2+9*$R$1),FIND("=",INDIRECT("Input!A"&amp;2+9*$R$1),1)+2,14))</f>
        <v>#VALUE!</v>
      </c>
      <c r="S8" t="e">
        <f ca="1">VALUE(MID(INDIRECT("Input!A"&amp;2+9*$S$1),FIND("=",INDIRECT("Input!A"&amp;2+9*$S$1),1)+2,14))</f>
        <v>#VALUE!</v>
      </c>
      <c r="T8" t="e">
        <f ca="1">VALUE(MID(INDIRECT("Input!A"&amp;2+9*$T$1),FIND("=",INDIRECT("Input!A"&amp;2+9*$T$1),1)+2,14))</f>
        <v>#VALUE!</v>
      </c>
      <c r="U8" t="e">
        <f ca="1">VALUE(MID(INDIRECT("Input!A"&amp;2+9*$U$1),FIND("=",INDIRECT("Input!A"&amp;2+9*$U$1),1)+2,14))</f>
        <v>#VALUE!</v>
      </c>
      <c r="V8" t="e">
        <f ca="1">VALUE(MID(INDIRECT("Input!A"&amp;2+9*$V$1),FIND("=",INDIRECT("Input!A"&amp;2+9*$V$1),1)+2,14))</f>
        <v>#VALUE!</v>
      </c>
      <c r="W8" t="e">
        <f ca="1">VALUE(MID(INDIRECT("Input!A"&amp;2+9*$W$1),FIND("=",INDIRECT("Input!A"&amp;2+9*$W$1),1)+2,14))</f>
        <v>#VALUE!</v>
      </c>
      <c r="X8" t="e">
        <f ca="1">VALUE(MID(INDIRECT("Input!A"&amp;2+9*$X$1),FIND("=",INDIRECT("Input!A"&amp;2+9*$X$1),1)+2,14))</f>
        <v>#VALUE!</v>
      </c>
      <c r="Y8" t="e">
        <f ca="1">VALUE(MID(INDIRECT("Input!A"&amp;2+9*$Y$1),FIND("=",INDIRECT("Input!A"&amp;2+9*$Y$1),1)+2,14))</f>
        <v>#VALUE!</v>
      </c>
      <c r="Z8" t="e">
        <f ca="1">VALUE(MID(INDIRECT("Input!A"&amp;2+9*$Z$1),FIND("=",INDIRECT("Input!A"&amp;2+9*$Z$1),1)+2,14))</f>
        <v>#VALUE!</v>
      </c>
      <c r="AA8" t="e">
        <f ca="1">VALUE(MID(INDIRECT("Input!A"&amp;2+9*$AA$1),FIND("=",INDIRECT("Input!A"&amp;2+9*$AA$1),1)+2,14))</f>
        <v>#VALUE!</v>
      </c>
      <c r="AB8" t="e">
        <f ca="1">VALUE(MID(INDIRECT("Input!A"&amp;2+9*$AB$1),FIND("=",INDIRECT("Input!A"&amp;2+9*$AB$1),1)+2,14))</f>
        <v>#VALUE!</v>
      </c>
      <c r="AC8" t="e">
        <f ca="1">VALUE(MID(INDIRECT("Input!A"&amp;2+9*$AC$1),FIND("=",INDIRECT("Input!A"&amp;2+9*$AC$1),1)+2,14))</f>
        <v>#VALUE!</v>
      </c>
      <c r="AD8" t="e">
        <f ca="1">VALUE(MID(INDIRECT("Input!A"&amp;2+9*$AD$1),FIND("=",INDIRECT("Input!A"&amp;2+9*$AD$1),1)+2,14))</f>
        <v>#VALUE!</v>
      </c>
      <c r="AE8" t="e">
        <f ca="1">VALUE(MID(INDIRECT("Input!A"&amp;2+9*$AE$1),FIND("=",INDIRECT("Input!A"&amp;2+9*$AE$1),1)+2,14))</f>
        <v>#VALUE!</v>
      </c>
      <c r="AF8" t="e">
        <f ca="1">VALUE(MID(INDIRECT("Input!A"&amp;2+9*$AF$1),FIND("=",INDIRECT("Input!A"&amp;2+9*$AF$1),1)+2,14))</f>
        <v>#VALUE!</v>
      </c>
      <c r="AG8" t="e">
        <f ca="1">VALUE(MID(INDIRECT("Input!A"&amp;2+9*$AG$1),FIND("=",INDIRECT("Input!A"&amp;2+9*$AG$1),1)+2,14))</f>
        <v>#VALUE!</v>
      </c>
    </row>
    <row r="9" spans="1:33" x14ac:dyDescent="0.25">
      <c r="A9" t="str">
        <f>LEFT(Input!A5,FIND("=",Input!A5,1)-1)</f>
        <v xml:space="preserve">gravUpdate()       </v>
      </c>
      <c r="B9">
        <f ca="1">VALUE(MID(INDIRECT("Input!A"&amp;5+9*$B$1),FIND("=",INDIRECT("Input!A"&amp;5+9*$B$1),1)+2,14))</f>
        <v>6621</v>
      </c>
      <c r="C9">
        <f ca="1">VALUE(MID(INDIRECT("Input!A"&amp;5+9*$C$1),FIND("=",INDIRECT("Input!A"&amp;5+9*$C$1),1)+2,14))</f>
        <v>12580</v>
      </c>
      <c r="D9">
        <f ca="1">VALUE(MID(INDIRECT("Input!A"&amp;5+9*$D$1),FIND("=",INDIRECT("Input!A"&amp;5+9*$D$1),1)+2,14))</f>
        <v>48007</v>
      </c>
      <c r="E9">
        <f ca="1">VALUE(MID(INDIRECT("Input!A"&amp;5+9*$E$1),FIND("=",INDIRECT("Input!A"&amp;5+9*$E$1),1)+2,14))</f>
        <v>132097</v>
      </c>
      <c r="F9">
        <f ca="1">VALUE(MID(INDIRECT("Input!A"&amp;5+9*$F$1),FIND("=",INDIRECT("Input!A"&amp;5+9*$F$1),1)+2,14))</f>
        <v>451909</v>
      </c>
      <c r="G9">
        <f ca="1">VALUE(MID(INDIRECT("Input!A"&amp;5+9*$G$1),FIND("=",INDIRECT("Input!A"&amp;5+9*$G$1),1)+2,14))</f>
        <v>1517945</v>
      </c>
      <c r="H9">
        <f ca="1">VALUE(MID(INDIRECT("Input!A"&amp;5+9*$H$1),FIND("=",INDIRECT("Input!A"&amp;5+9*$H$1),1)+2,14))</f>
        <v>3482180</v>
      </c>
      <c r="I9">
        <f ca="1">VALUE(MID(INDIRECT("Input!A"&amp;5+9*$I$1),FIND("=",INDIRECT("Input!A"&amp;5+9*$I$1),1)+2,14))</f>
        <v>11209696</v>
      </c>
      <c r="J9">
        <f ca="1">VALUE(MID(INDIRECT("Input!A"&amp;5+9*$J$1),FIND("=",INDIRECT("Input!A"&amp;5+9*$J$1),1)+2,14))</f>
        <v>42540785</v>
      </c>
      <c r="K9">
        <f ca="1">VALUE(MID(INDIRECT("Input!A"&amp;5+9*$K$1),FIND("=",INDIRECT("Input!A"&amp;5+9*$K$1),1)+2,14))</f>
        <v>166195403</v>
      </c>
      <c r="L9">
        <f ca="1">VALUE(MID(INDIRECT("Input!A"&amp;5+9*$L$1),FIND("=",INDIRECT("Input!A"&amp;5+9*$L$1),1)+2,14))</f>
        <v>659695069</v>
      </c>
      <c r="M9">
        <f ca="1">VALUE(MID(INDIRECT("Input!A"&amp;5+9*$M$1),FIND("=",INDIRECT("Input!A"&amp;5+9*$M$1),1)+2,14))</f>
        <v>2630519974</v>
      </c>
      <c r="N9">
        <f ca="1">VALUE(MID(INDIRECT("Input!A"&amp;5+9*$N$1),FIND("=",INDIRECT("Input!A"&amp;5+9*$N$1),1)+2,14))</f>
        <v>10651581597</v>
      </c>
      <c r="O9">
        <f ca="1">VALUE(MID(INDIRECT("Input!A"&amp;5+9*$O$1),FIND("=",INDIRECT("Input!A"&amp;5+9*$O$1),1)+2,14))</f>
        <v>42674725837</v>
      </c>
      <c r="P9">
        <f ca="1">VALUE(MID(INDIRECT("Input!A"&amp;5+9*$P$1),FIND("=",INDIRECT("Input!A"&amp;5+9*$P$1),1)+2,14))</f>
        <v>169635296436</v>
      </c>
      <c r="Q9">
        <f ca="1">VALUE(MID(INDIRECT("Input!A"&amp;5+9*$Q$1),FIND("=",INDIRECT("Input!A"&amp;5+9*$Q$1),1)+2,14))</f>
        <v>678644693023</v>
      </c>
      <c r="R9" t="e">
        <f ca="1">VALUE(MID(INDIRECT("Input!A"&amp;5+9*$R$1),FIND("=",INDIRECT("Input!A"&amp;5+9*$R$1),1)+2,14))</f>
        <v>#VALUE!</v>
      </c>
      <c r="S9" t="e">
        <f ca="1">VALUE(MID(INDIRECT("Input!A"&amp;5+9*$S$1),FIND("=",INDIRECT("Input!A"&amp;5+9*$S$1),1)+2,14))</f>
        <v>#VALUE!</v>
      </c>
      <c r="T9" t="e">
        <f ca="1">VALUE(MID(INDIRECT("Input!A"&amp;5+9*$T$1),FIND("=",INDIRECT("Input!A"&amp;5+9*$T$1),1)+2,14))</f>
        <v>#VALUE!</v>
      </c>
      <c r="U9" t="e">
        <f ca="1">VALUE(MID(INDIRECT("Input!A"&amp;5+9*$U$1),FIND("=",INDIRECT("Input!A"&amp;5+9*$U$1),1)+2,14))</f>
        <v>#VALUE!</v>
      </c>
      <c r="V9" t="e">
        <f ca="1">VALUE(MID(INDIRECT("Input!A"&amp;5+9*$V$1),FIND("=",INDIRECT("Input!A"&amp;5+9*$V$1),1)+2,14))</f>
        <v>#VALUE!</v>
      </c>
      <c r="W9" t="e">
        <f ca="1">VALUE(MID(INDIRECT("Input!A"&amp;5+9*$W$1),FIND("=",INDIRECT("Input!A"&amp;5+9*$W$1),1)+2,14))</f>
        <v>#VALUE!</v>
      </c>
      <c r="X9" t="e">
        <f ca="1">VALUE(MID(INDIRECT("Input!A"&amp;5+9*$X$1),FIND("=",INDIRECT("Input!A"&amp;5+9*$X$1),1)+2,14))</f>
        <v>#VALUE!</v>
      </c>
      <c r="Y9" t="e">
        <f ca="1">VALUE(MID(INDIRECT("Input!A"&amp;5+9*$Y$1),FIND("=",INDIRECT("Input!A"&amp;5+9*$Y$1),1)+2,14))</f>
        <v>#VALUE!</v>
      </c>
      <c r="Z9" t="e">
        <f ca="1">VALUE(MID(INDIRECT("Input!A"&amp;5+9*$Z$1),FIND("=",INDIRECT("Input!A"&amp;5+9*$Z$1),1)+2,14))</f>
        <v>#VALUE!</v>
      </c>
      <c r="AA9" t="e">
        <f ca="1">VALUE(MID(INDIRECT("Input!A"&amp;5+9*$AA$1),FIND("=",INDIRECT("Input!A"&amp;5+9*$AA$1),1)+2,14))</f>
        <v>#VALUE!</v>
      </c>
      <c r="AB9" t="e">
        <f ca="1">VALUE(MID(INDIRECT("Input!A"&amp;5+9*$AB$1),FIND("=",INDIRECT("Input!A"&amp;5+9*$AB$1),1)+2,14))</f>
        <v>#VALUE!</v>
      </c>
      <c r="AC9" t="e">
        <f ca="1">VALUE(MID(INDIRECT("Input!A"&amp;5+9*$AC$1),FIND("=",INDIRECT("Input!A"&amp;5+9*$AC$1),1)+2,14))</f>
        <v>#VALUE!</v>
      </c>
      <c r="AD9" t="e">
        <f ca="1">VALUE(MID(INDIRECT("Input!A"&amp;5+9*$AD$1),FIND("=",INDIRECT("Input!A"&amp;5+9*$AD$1),1)+2,14))</f>
        <v>#VALUE!</v>
      </c>
      <c r="AE9" t="e">
        <f ca="1">VALUE(MID(INDIRECT("Input!A"&amp;5+9*$AE$1),FIND("=",INDIRECT("Input!A"&amp;5+9*$AE$1),1)+2,14))</f>
        <v>#VALUE!</v>
      </c>
      <c r="AF9" t="e">
        <f ca="1">VALUE(MID(INDIRECT("Input!A"&amp;5+9*$AF$1),FIND("=",INDIRECT("Input!A"&amp;5+9*$AF$1),1)+2,14))</f>
        <v>#VALUE!</v>
      </c>
      <c r="AG9" t="e">
        <f ca="1">VALUE(MID(INDIRECT("Input!A"&amp;5+9*$AG$1),FIND("=",INDIRECT("Input!A"&amp;5+9*$AG$1),1)+2,14))</f>
        <v>#VALUE!</v>
      </c>
    </row>
    <row r="10" spans="1:33" x14ac:dyDescent="0.25">
      <c r="A10" t="str">
        <f>LEFT(Input!A3,FIND("=",Input!A3,1)-1)</f>
        <v xml:space="preserve">gravAngle()        </v>
      </c>
      <c r="B10">
        <f ca="1">VALUE(MID(INDIRECT("Input!A"&amp;3+9*$B$1),FIND("=",INDIRECT("Input!A"&amp;3+9*$B$1),1)+2,14))</f>
        <v>41385</v>
      </c>
      <c r="C10">
        <f ca="1">VALUE(MID(INDIRECT("Input!A"&amp;3+9*$C$1),FIND("=",INDIRECT("Input!A"&amp;3+9*$C$1),1)+2,14))</f>
        <v>50654</v>
      </c>
      <c r="D10">
        <f ca="1">VALUE(MID(INDIRECT("Input!A"&amp;3+9*$D$1),FIND("=",INDIRECT("Input!A"&amp;3+9*$D$1),1)+2,14))</f>
        <v>92702</v>
      </c>
      <c r="E10">
        <f ca="1">VALUE(MID(INDIRECT("Input!A"&amp;3+9*$E$1),FIND("=",INDIRECT("Input!A"&amp;3+9*$E$1),1)+2,14))</f>
        <v>201297</v>
      </c>
      <c r="F10">
        <f ca="1">VALUE(MID(INDIRECT("Input!A"&amp;3+9*$F$1),FIND("=",INDIRECT("Input!A"&amp;3+9*$F$1),1)+2,14))</f>
        <v>601897</v>
      </c>
      <c r="G10">
        <f ca="1">VALUE(MID(INDIRECT("Input!A"&amp;3+9*$G$1),FIND("=",INDIRECT("Input!A"&amp;3+9*$G$1),1)+2,14))</f>
        <v>2468771</v>
      </c>
      <c r="H10">
        <f ca="1">VALUE(MID(INDIRECT("Input!A"&amp;3+9*$H$1),FIND("=",INDIRECT("Input!A"&amp;3+9*$H$1),1)+2,14))</f>
        <v>4633631</v>
      </c>
      <c r="I10">
        <f ca="1">VALUE(MID(INDIRECT("Input!A"&amp;3+9*$I$1),FIND("=",INDIRECT("Input!A"&amp;3+9*$I$1),1)+2,14))</f>
        <v>13286755</v>
      </c>
      <c r="J10">
        <f ca="1">VALUE(MID(INDIRECT("Input!A"&amp;3+9*$J$1),FIND("=",INDIRECT("Input!A"&amp;3+9*$J$1),1)+2,14))</f>
        <v>48157209</v>
      </c>
      <c r="K10">
        <f ca="1">VALUE(MID(INDIRECT("Input!A"&amp;3+9*$K$1),FIND("=",INDIRECT("Input!A"&amp;3+9*$K$1),1)+2,14))</f>
        <v>186567258</v>
      </c>
      <c r="L10">
        <f ca="1">VALUE(MID(INDIRECT("Input!A"&amp;3+9*$L$1),FIND("=",INDIRECT("Input!A"&amp;3+9*$L$1),1)+2,14))</f>
        <v>737258542</v>
      </c>
      <c r="M10">
        <f ca="1">VALUE(MID(INDIRECT("Input!A"&amp;3+9*$M$1),FIND("=",INDIRECT("Input!A"&amp;3+9*$M$1),1)+2,14))</f>
        <v>2931787974</v>
      </c>
      <c r="N10">
        <f ca="1">VALUE(MID(INDIRECT("Input!A"&amp;3+9*$N$1),FIND("=",INDIRECT("Input!A"&amp;3+9*$N$1),1)+2,14))</f>
        <v>11905981400</v>
      </c>
      <c r="O10">
        <f ca="1">VALUE(MID(INDIRECT("Input!A"&amp;3+9*$O$1),FIND("=",INDIRECT("Input!A"&amp;3+9*$O$1),1)+2,14))</f>
        <v>47608542553</v>
      </c>
      <c r="P10">
        <f ca="1">VALUE(MID(INDIRECT("Input!A"&amp;3+9*$P$1),FIND("=",INDIRECT("Input!A"&amp;3+9*$P$1),1)+2,14))</f>
        <v>189280609030</v>
      </c>
      <c r="Q10">
        <f ca="1">VALUE(MID(INDIRECT("Input!A"&amp;3+9*$Q$1),FIND("=",INDIRECT("Input!A"&amp;3+9*$Q$1),1)+2,14))</f>
        <v>786955986059</v>
      </c>
      <c r="R10" t="e">
        <f ca="1">VALUE(MID(INDIRECT("Input!A"&amp;3+9*$R$1),FIND("=",INDIRECT("Input!A"&amp;3+9*$R$1),1)+2,14))</f>
        <v>#VALUE!</v>
      </c>
      <c r="S10" t="e">
        <f ca="1">VALUE(MID(INDIRECT("Input!A"&amp;3+9*$S$1),FIND("=",INDIRECT("Input!A"&amp;3+9*$S$1),1)+2,14))</f>
        <v>#VALUE!</v>
      </c>
      <c r="T10" t="e">
        <f ca="1">VALUE(MID(INDIRECT("Input!A"&amp;3+9*$T$1),FIND("=",INDIRECT("Input!A"&amp;3+9*$T$1),1)+2,14))</f>
        <v>#VALUE!</v>
      </c>
      <c r="U10" t="e">
        <f ca="1">VALUE(MID(INDIRECT("Input!A"&amp;3+9*$U$1),FIND("=",INDIRECT("Input!A"&amp;3+9*$U$1),1)+2,14))</f>
        <v>#VALUE!</v>
      </c>
      <c r="V10" t="e">
        <f ca="1">VALUE(MID(INDIRECT("Input!A"&amp;3+9*$V$1),FIND("=",INDIRECT("Input!A"&amp;3+9*$V$1),1)+2,14))</f>
        <v>#VALUE!</v>
      </c>
      <c r="W10" t="e">
        <f ca="1">VALUE(MID(INDIRECT("Input!A"&amp;3+9*$W$1),FIND("=",INDIRECT("Input!A"&amp;3+9*$W$1),1)+2,14))</f>
        <v>#VALUE!</v>
      </c>
      <c r="X10" t="e">
        <f ca="1">VALUE(MID(INDIRECT("Input!A"&amp;3+9*$X$1),FIND("=",INDIRECT("Input!A"&amp;3+9*$X$1),1)+2,14))</f>
        <v>#VALUE!</v>
      </c>
      <c r="Y10" t="e">
        <f ca="1">VALUE(MID(INDIRECT("Input!A"&amp;3+9*$Y$1),FIND("=",INDIRECT("Input!A"&amp;3+9*$Y$1),1)+2,14))</f>
        <v>#VALUE!</v>
      </c>
      <c r="Z10" t="e">
        <f ca="1">VALUE(MID(INDIRECT("Input!A"&amp;3+9*$Z$1),FIND("=",INDIRECT("Input!A"&amp;3+9*$Z$1),1)+2,14))</f>
        <v>#VALUE!</v>
      </c>
      <c r="AA10" t="e">
        <f ca="1">VALUE(MID(INDIRECT("Input!A"&amp;3+9*$AA$1),FIND("=",INDIRECT("Input!A"&amp;3+9*$AA$1),1)+2,14))</f>
        <v>#VALUE!</v>
      </c>
      <c r="AB10" t="e">
        <f ca="1">VALUE(MID(INDIRECT("Input!A"&amp;3+9*$AB$1),FIND("=",INDIRECT("Input!A"&amp;3+9*$AB$1),1)+2,14))</f>
        <v>#VALUE!</v>
      </c>
      <c r="AC10" t="e">
        <f ca="1">VALUE(MID(INDIRECT("Input!A"&amp;3+9*$AC$1),FIND("=",INDIRECT("Input!A"&amp;3+9*$AC$1),1)+2,14))</f>
        <v>#VALUE!</v>
      </c>
      <c r="AD10" t="e">
        <f ca="1">VALUE(MID(INDIRECT("Input!A"&amp;3+9*$AD$1),FIND("=",INDIRECT("Input!A"&amp;3+9*$AD$1),1)+2,14))</f>
        <v>#VALUE!</v>
      </c>
      <c r="AE10" t="e">
        <f ca="1">VALUE(MID(INDIRECT("Input!A"&amp;3+9*$AE$1),FIND("=",INDIRECT("Input!A"&amp;3+9*$AE$1),1)+2,14))</f>
        <v>#VALUE!</v>
      </c>
      <c r="AF10" t="e">
        <f ca="1">VALUE(MID(INDIRECT("Input!A"&amp;3+9*$AF$1),FIND("=",INDIRECT("Input!A"&amp;3+9*$AF$1),1)+2,14))</f>
        <v>#VALUE!</v>
      </c>
      <c r="AG10" t="e">
        <f ca="1">VALUE(MID(INDIRECT("Input!A"&amp;3+9*$AG$1),FIND("=",INDIRECT("Input!A"&amp;3+9*$AG$1),1)+2,14))</f>
        <v>#VALUE!</v>
      </c>
    </row>
    <row r="14" spans="1:33" x14ac:dyDescent="0.25">
      <c r="A14" s="1"/>
    </row>
    <row r="15" spans="1:33" x14ac:dyDescent="0.25">
      <c r="A15" s="1"/>
    </row>
    <row r="16" spans="1:3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sortState ref="A4:AG10">
    <sortCondition ref="N4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35"/>
  <sheetViews>
    <sheetView topLeftCell="A4" workbookViewId="0">
      <selection activeCell="V35" sqref="V35"/>
    </sheetView>
  </sheetViews>
  <sheetFormatPr defaultRowHeight="15" x14ac:dyDescent="0.25"/>
  <cols>
    <col min="1" max="1" width="9.140625" customWidth="1"/>
  </cols>
  <sheetData>
    <row r="35" spans="22:22" x14ac:dyDescent="0.25">
      <c r="V35" t="s">
        <v>18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5:U6"/>
  <sheetViews>
    <sheetView zoomScale="85" zoomScaleNormal="85" workbookViewId="0">
      <selection activeCell="R25" sqref="R25"/>
    </sheetView>
  </sheetViews>
  <sheetFormatPr defaultRowHeight="15" x14ac:dyDescent="0.25"/>
  <cols>
    <col min="1" max="1" width="9.140625" customWidth="1"/>
  </cols>
  <sheetData>
    <row r="5" spans="21:21" x14ac:dyDescent="0.25">
      <c r="U5" t="e">
        <f>Table!$A$4:$A$10,Table!$N$4:$N$10</f>
        <v>#VALUE!</v>
      </c>
    </row>
    <row r="6" spans="21:21" x14ac:dyDescent="0.25">
      <c r="U6" t="e">
        <f>Table!$A$4:$A$10,Table!$P$4:$P$10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Table</vt:lpstr>
      <vt:lpstr>Line Graphs</vt:lpstr>
      <vt:lpstr>Charts</vt:lpstr>
    </vt:vector>
  </TitlesOfParts>
  <Company>Lake Travis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2016-09-15T18:19:51Z</dcterms:created>
  <dcterms:modified xsi:type="dcterms:W3CDTF">2016-09-16T15:00:59Z</dcterms:modified>
</cp:coreProperties>
</file>