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Kenneth\Desktop\coding\2D-Accretion-Simulation-time-testing\"/>
    </mc:Choice>
  </mc:AlternateContent>
  <bookViews>
    <workbookView xWindow="0" yWindow="0" windowWidth="28800" windowHeight="12210" activeTab="1"/>
  </bookViews>
  <sheets>
    <sheet name="Input" sheetId="4" r:id="rId1"/>
    <sheet name="Table" sheetId="5" r:id="rId2"/>
    <sheet name="Line Graphs" sheetId="6" r:id="rId3"/>
    <sheet name="Charts" sheetId="7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7" l="1"/>
  <c r="U6" i="7"/>
  <c r="F4" i="5"/>
  <c r="F5" i="5"/>
  <c r="F6" i="5"/>
  <c r="F2" i="5"/>
  <c r="F7" i="5"/>
  <c r="F8" i="5"/>
  <c r="F9" i="5"/>
  <c r="F10" i="5"/>
  <c r="E4" i="5"/>
  <c r="E5" i="5"/>
  <c r="E6" i="5"/>
  <c r="E2" i="5"/>
  <c r="E7" i="5"/>
  <c r="E10" i="5"/>
  <c r="E8" i="5"/>
  <c r="E9" i="5"/>
  <c r="D4" i="5"/>
  <c r="D10" i="5"/>
  <c r="D5" i="5"/>
  <c r="D2" i="5"/>
  <c r="D6" i="5"/>
  <c r="D7" i="5"/>
  <c r="D8" i="5"/>
  <c r="D9" i="5"/>
  <c r="C4" i="5"/>
  <c r="C5" i="5"/>
  <c r="C6" i="5"/>
  <c r="C2" i="5"/>
  <c r="C7" i="5"/>
  <c r="C8" i="5"/>
  <c r="C9" i="5"/>
  <c r="C10" i="5"/>
  <c r="B4" i="5"/>
  <c r="B5" i="5"/>
  <c r="B10" i="5"/>
  <c r="B6" i="5"/>
  <c r="B7" i="5"/>
  <c r="B8" i="5"/>
  <c r="B9" i="5"/>
  <c r="B2" i="5"/>
  <c r="AG5" i="5"/>
  <c r="AG9" i="5"/>
  <c r="AG4" i="5"/>
  <c r="AG6" i="5"/>
  <c r="AG8" i="5"/>
  <c r="AG10" i="5"/>
  <c r="AG7" i="5"/>
  <c r="AG2" i="5"/>
  <c r="AF4" i="5"/>
  <c r="AF5" i="5"/>
  <c r="AF6" i="5"/>
  <c r="AF7" i="5"/>
  <c r="AF8" i="5"/>
  <c r="AF10" i="5"/>
  <c r="AF9" i="5"/>
  <c r="AF2" i="5"/>
  <c r="AE5" i="5"/>
  <c r="AE6" i="5"/>
  <c r="AE7" i="5"/>
  <c r="AE10" i="5"/>
  <c r="AE8" i="5"/>
  <c r="AE9" i="5"/>
  <c r="AE4" i="5"/>
  <c r="AE2" i="5"/>
  <c r="AD6" i="5"/>
  <c r="AD4" i="5"/>
  <c r="AD7" i="5"/>
  <c r="AD2" i="5"/>
  <c r="AD8" i="5"/>
  <c r="AD5" i="5"/>
  <c r="AD9" i="5"/>
  <c r="AD10" i="5"/>
  <c r="AC4" i="5"/>
  <c r="AC5" i="5"/>
  <c r="AC6" i="5"/>
  <c r="AC2" i="5"/>
  <c r="AC7" i="5"/>
  <c r="AC10" i="5"/>
  <c r="AC8" i="5"/>
  <c r="AC9" i="5"/>
  <c r="AB4" i="5"/>
  <c r="AB5" i="5"/>
  <c r="AB2" i="5"/>
  <c r="AB6" i="5"/>
  <c r="AB10" i="5"/>
  <c r="AB7" i="5"/>
  <c r="AB8" i="5"/>
  <c r="AB9" i="5"/>
  <c r="AA4" i="5"/>
  <c r="AA5" i="5"/>
  <c r="AA10" i="5"/>
  <c r="AA6" i="5"/>
  <c r="AA7" i="5"/>
  <c r="AA8" i="5"/>
  <c r="AA9" i="5"/>
  <c r="AA2" i="5"/>
  <c r="Z4" i="5"/>
  <c r="Z5" i="5"/>
  <c r="Z6" i="5"/>
  <c r="Z7" i="5"/>
  <c r="Z2" i="5"/>
  <c r="Z8" i="5"/>
  <c r="Z9" i="5"/>
  <c r="Z10" i="5"/>
  <c r="Y4" i="5"/>
  <c r="Y5" i="5"/>
  <c r="Y6" i="5"/>
  <c r="Y7" i="5"/>
  <c r="Y10" i="5"/>
  <c r="Y8" i="5"/>
  <c r="Y9" i="5"/>
  <c r="Y2" i="5"/>
  <c r="X4" i="5"/>
  <c r="X10" i="5"/>
  <c r="X5" i="5"/>
  <c r="X2" i="5"/>
  <c r="X6" i="5"/>
  <c r="X8" i="5"/>
  <c r="X7" i="5"/>
  <c r="X9" i="5"/>
  <c r="W6" i="5"/>
  <c r="W5" i="5"/>
  <c r="W7" i="5"/>
  <c r="W10" i="5"/>
  <c r="W8" i="5"/>
  <c r="W9" i="5"/>
  <c r="W2" i="5"/>
  <c r="W4" i="5"/>
  <c r="V4" i="5"/>
  <c r="V5" i="5"/>
  <c r="V2" i="5"/>
  <c r="V6" i="5"/>
  <c r="V10" i="5"/>
  <c r="V7" i="5"/>
  <c r="V8" i="5"/>
  <c r="V9" i="5"/>
  <c r="U4" i="5"/>
  <c r="U5" i="5"/>
  <c r="U6" i="5"/>
  <c r="U10" i="5"/>
  <c r="U7" i="5"/>
  <c r="U9" i="5"/>
  <c r="U8" i="5"/>
  <c r="U2" i="5"/>
  <c r="T4" i="5"/>
  <c r="T5" i="5"/>
  <c r="T6" i="5"/>
  <c r="T2" i="5"/>
  <c r="T7" i="5"/>
  <c r="T10" i="5"/>
  <c r="T8" i="5"/>
  <c r="T9" i="5"/>
  <c r="S4" i="5"/>
  <c r="S5" i="5"/>
  <c r="S6" i="5"/>
  <c r="S7" i="5"/>
  <c r="S8" i="5"/>
  <c r="S9" i="5"/>
  <c r="S2" i="5"/>
  <c r="S10" i="5"/>
  <c r="R4" i="5"/>
  <c r="R5" i="5"/>
  <c r="R6" i="5"/>
  <c r="R7" i="5"/>
  <c r="R2" i="5"/>
  <c r="R8" i="5"/>
  <c r="R9" i="5"/>
  <c r="R10" i="5"/>
  <c r="Q4" i="5"/>
  <c r="Q5" i="5"/>
  <c r="Q6" i="5"/>
  <c r="Q2" i="5"/>
  <c r="Q7" i="5"/>
  <c r="Q8" i="5"/>
  <c r="Q9" i="5"/>
  <c r="Q10" i="5"/>
  <c r="P4" i="5"/>
  <c r="P5" i="5"/>
  <c r="P2" i="5"/>
  <c r="P6" i="5"/>
  <c r="P7" i="5"/>
  <c r="P10" i="5"/>
  <c r="P8" i="5"/>
  <c r="P9" i="5"/>
  <c r="O4" i="5"/>
  <c r="O5" i="5"/>
  <c r="O6" i="5"/>
  <c r="O7" i="5"/>
  <c r="O8" i="5"/>
  <c r="O10" i="5"/>
  <c r="O9" i="5"/>
  <c r="O2" i="5"/>
  <c r="N4" i="5"/>
  <c r="N5" i="5"/>
  <c r="N6" i="5"/>
  <c r="N7" i="5"/>
  <c r="N8" i="5"/>
  <c r="N10" i="5"/>
  <c r="N9" i="5"/>
  <c r="N2" i="5"/>
  <c r="M4" i="5"/>
  <c r="M5" i="5"/>
  <c r="M6" i="5"/>
  <c r="M2" i="5"/>
  <c r="M7" i="5"/>
  <c r="M8" i="5"/>
  <c r="M9" i="5"/>
  <c r="M10" i="5"/>
  <c r="L4" i="5"/>
  <c r="L5" i="5"/>
  <c r="L7" i="5"/>
  <c r="L6" i="5"/>
  <c r="L8" i="5"/>
  <c r="L9" i="5"/>
  <c r="L2" i="5"/>
  <c r="L10" i="5"/>
  <c r="K4" i="5"/>
  <c r="K5" i="5"/>
  <c r="K6" i="5"/>
  <c r="K10" i="5"/>
  <c r="K7" i="5"/>
  <c r="K9" i="5"/>
  <c r="K8" i="5"/>
  <c r="K2" i="5"/>
  <c r="J4" i="5"/>
  <c r="J10" i="5"/>
  <c r="J5" i="5"/>
  <c r="J9" i="5"/>
  <c r="J6" i="5"/>
  <c r="J2" i="5"/>
  <c r="J7" i="5"/>
  <c r="J8" i="5"/>
  <c r="I4" i="5"/>
  <c r="I5" i="5"/>
  <c r="I6" i="5"/>
  <c r="I7" i="5"/>
  <c r="I10" i="5"/>
  <c r="I8" i="5"/>
  <c r="I9" i="5"/>
  <c r="I2" i="5"/>
  <c r="H4" i="5"/>
  <c r="H5" i="5"/>
  <c r="H6" i="5"/>
  <c r="H2" i="5"/>
  <c r="H7" i="5"/>
  <c r="H10" i="5"/>
  <c r="H8" i="5"/>
  <c r="H9" i="5"/>
  <c r="G4" i="5"/>
  <c r="G5" i="5"/>
  <c r="G10" i="5"/>
  <c r="G6" i="5"/>
  <c r="G7" i="5"/>
  <c r="G8" i="5"/>
  <c r="G9" i="5"/>
  <c r="G2" i="5"/>
  <c r="A9" i="5" l="1"/>
  <c r="A7" i="5"/>
  <c r="A6" i="5"/>
  <c r="A10" i="5"/>
  <c r="A8" i="5"/>
  <c r="A4" i="5"/>
  <c r="A5" i="5"/>
</calcChain>
</file>

<file path=xl/sharedStrings.xml><?xml version="1.0" encoding="utf-8"?>
<sst xmlns="http://schemas.openxmlformats.org/spreadsheetml/2006/main" count="147" uniqueCount="147">
  <si>
    <t>Amount of time taken by each method over the course of 1 frames, simulating 2 particles:</t>
  </si>
  <si>
    <t>collideParticles() = 00000000012679 nanoseconds</t>
  </si>
  <si>
    <t>calculateGrav()    = 00000000153351 nanoseconds</t>
  </si>
  <si>
    <t>updateFocus()      = 00000000002415 nanoseconds</t>
  </si>
  <si>
    <t>eraseParticles()   = 00000000093882 nanoseconds</t>
  </si>
  <si>
    <t>updateVelAndPos()  = 00000000004830 nanoseconds</t>
  </si>
  <si>
    <t>drawParticles()    = 00000000074562 nanoseconds</t>
  </si>
  <si>
    <t>saveFrame()        = 00000065885783 nanoseconds</t>
  </si>
  <si>
    <t>Amount of time taken by each method over the course of 1 frames, simulating 4 particles:</t>
  </si>
  <si>
    <t>collideParticles() = 00000000031093 nanoseconds</t>
  </si>
  <si>
    <t>calculateGrav()    = 00000000180821 nanoseconds</t>
  </si>
  <si>
    <t>updateFocus()      = 00000000004830 nanoseconds</t>
  </si>
  <si>
    <t>eraseParticles()   = 00000000418999 nanoseconds</t>
  </si>
  <si>
    <t>updateVelAndPos()  = 00000000006339 nanoseconds</t>
  </si>
  <si>
    <t>drawParticles()    = 00000000191386 nanoseconds</t>
  </si>
  <si>
    <t>saveFrame()        = 00000113603673 nanoseconds</t>
  </si>
  <si>
    <t>Amount of time taken by each method over the course of 1 frames, simulating 8 particles:</t>
  </si>
  <si>
    <t>collideParticles() = 00000000086940 nanoseconds</t>
  </si>
  <si>
    <t>calculateGrav()    = 00000000264742 nanoseconds</t>
  </si>
  <si>
    <t>updateFocus()      = 00000000010263 nanoseconds</t>
  </si>
  <si>
    <t>eraseParticles()   = 00000000989237 nanoseconds</t>
  </si>
  <si>
    <t>updateVelAndPos()  = 00000000009055 nanoseconds</t>
  </si>
  <si>
    <t>drawParticles()    = 00000000284061 nanoseconds</t>
  </si>
  <si>
    <t>saveFrame()        = 00000141729434 nanoseconds</t>
  </si>
  <si>
    <t>Amount of time taken by each method over the course of 1 frames, simulating 16 particles:</t>
  </si>
  <si>
    <t>collideParticles() = 00000000199538 nanoseconds</t>
  </si>
  <si>
    <t>calculateGrav()    = 00000001046290 nanoseconds</t>
  </si>
  <si>
    <t>updateFocus()      = 00000000015093 nanoseconds</t>
  </si>
  <si>
    <t>eraseParticles()   = 00000001691091 nanoseconds</t>
  </si>
  <si>
    <t>updateVelAndPos()  = 00000000011772 nanoseconds</t>
  </si>
  <si>
    <t>drawParticles()    = 00000000366473 nanoseconds</t>
  </si>
  <si>
    <t>saveFrame()        = 00000167963662 nanoseconds</t>
  </si>
  <si>
    <t>Amount of time taken by each method over the course of 1 frames, simulating 32 particles:</t>
  </si>
  <si>
    <t>collideParticles() = 00000000987124 nanoseconds</t>
  </si>
  <si>
    <t>calculateGrav()    = 00000001803386 nanoseconds</t>
  </si>
  <si>
    <t>updateFocus()      = 00000000023847 nanoseconds</t>
  </si>
  <si>
    <t>eraseParticles()   = 00000002890733 nanoseconds</t>
  </si>
  <si>
    <t>updateVelAndPos()  = 00000000015998 nanoseconds</t>
  </si>
  <si>
    <t>drawParticles()    = 00000000492052 nanoseconds</t>
  </si>
  <si>
    <t>saveFrame()        = 00000192031653 nanoseconds</t>
  </si>
  <si>
    <t>Amount of time taken by each method over the course of 1 frames, simulating 64 particles:</t>
  </si>
  <si>
    <t>collideParticles() = 00000003025669 nanoseconds</t>
  </si>
  <si>
    <t>calculateGrav()    = 00000005684560 nanoseconds</t>
  </si>
  <si>
    <t>updateFocus()      = 00000000044072 nanoseconds</t>
  </si>
  <si>
    <t>eraseParticles()   = 00000006978388 nanoseconds</t>
  </si>
  <si>
    <t>updateVelAndPos()  = 00000000023847 nanoseconds</t>
  </si>
  <si>
    <t>drawParticles()    = 00000000589557 nanoseconds</t>
  </si>
  <si>
    <t>saveFrame()        = 00000215139992 nanoseconds</t>
  </si>
  <si>
    <t>Amount of time taken by each method over the course of 1 frames, simulating 128 particles:</t>
  </si>
  <si>
    <t>collideParticles() = 00000012242439 nanoseconds</t>
  </si>
  <si>
    <t>calculateGrav()    = 00000014376979 nanoseconds</t>
  </si>
  <si>
    <t>updateFocus()      = 00000000074561 nanoseconds</t>
  </si>
  <si>
    <t>eraseParticles()   = 00000011573189 nanoseconds</t>
  </si>
  <si>
    <t>updateVelAndPos()  = 00000000045582 nanoseconds</t>
  </si>
  <si>
    <t>drawParticles()    = 00000000716344 nanoseconds</t>
  </si>
  <si>
    <t>saveFrame()        = 00000246068941 nanoseconds</t>
  </si>
  <si>
    <t>Amount of time taken by each method over the course of 1 frames, simulating 256 particles:</t>
  </si>
  <si>
    <t>collideParticles() = 00000036119346 nanoseconds</t>
  </si>
  <si>
    <t>calculateGrav()    = 00000058131887 nanoseconds</t>
  </si>
  <si>
    <t>updateFocus()      = 00000000174179 nanoseconds</t>
  </si>
  <si>
    <t>eraseParticles()   = 00000026841598 nanoseconds</t>
  </si>
  <si>
    <t>updateVelAndPos()  = 00000000108069 nanoseconds</t>
  </si>
  <si>
    <t>drawParticles()    = 00000001046894 nanoseconds</t>
  </si>
  <si>
    <t>saveFrame()        = 00000271152734 nanoseconds</t>
  </si>
  <si>
    <t>Amount of time taken by each method over the course of 1 frames, simulating 512 particles:</t>
  </si>
  <si>
    <t>collideParticles() = 00000058461231 nanoseconds</t>
  </si>
  <si>
    <t>calculateGrav()    = 00000103701350 nanoseconds</t>
  </si>
  <si>
    <t>updateFocus()      = 00000000297343 nanoseconds</t>
  </si>
  <si>
    <t>eraseParticles()   = 00000044816293 nanoseconds</t>
  </si>
  <si>
    <t>updateVelAndPos()  = 00000000137048 nanoseconds</t>
  </si>
  <si>
    <t>drawParticles()    = 00000001502420 nanoseconds</t>
  </si>
  <si>
    <t>saveFrame()        = 00000301855882 nanoseconds</t>
  </si>
  <si>
    <t>Amount of time taken by each method over the course of 1 frames, simulating 1024 particles:</t>
  </si>
  <si>
    <t>collideParticles() = 00000078894074 nanoseconds</t>
  </si>
  <si>
    <t>calculateGrav()    = 00000260471580 nanoseconds</t>
  </si>
  <si>
    <t>updateFocus()      = 00000000527068 nanoseconds</t>
  </si>
  <si>
    <t>eraseParticles()   = 00000079100555 nanoseconds</t>
  </si>
  <si>
    <t>updateVelAndPos()  = 00000000227006 nanoseconds</t>
  </si>
  <si>
    <t>drawParticles()    = 00000002370304 nanoseconds</t>
  </si>
  <si>
    <t>saveFrame()        = 00000333583585 nanoseconds</t>
  </si>
  <si>
    <t>Amount of time taken by each method over the course of 1 frames, simulating 2048 particles:</t>
  </si>
  <si>
    <t>collideParticles() = 00000152029929 nanoseconds</t>
  </si>
  <si>
    <t>calculateGrav()    = 00000907590192 nanoseconds</t>
  </si>
  <si>
    <t>updateFocus()      = 00000000963576 nanoseconds</t>
  </si>
  <si>
    <t>eraseParticles()   = 00000146721199 nanoseconds</t>
  </si>
  <si>
    <t>updateVelAndPos()  = 00000000333265 nanoseconds</t>
  </si>
  <si>
    <t>drawParticles()    = 00000003790614 nanoseconds</t>
  </si>
  <si>
    <t>saveFrame()        = 00000373355587 nanoseconds</t>
  </si>
  <si>
    <t>Amount of time taken by each method over the course of 1 frames, simulating 4096 particles:</t>
  </si>
  <si>
    <t>collideParticles() = 00000432878505 nanoseconds</t>
  </si>
  <si>
    <t>calculateGrav()    = 00003210072157 nanoseconds</t>
  </si>
  <si>
    <t>updateFocus()      = 00000001822403 nanoseconds</t>
  </si>
  <si>
    <t>eraseParticles()   = 00000304543756 nanoseconds</t>
  </si>
  <si>
    <t>updateVelAndPos()  = 00000000575367 nanoseconds</t>
  </si>
  <si>
    <t>drawParticles()    = 00000005172888 nanoseconds</t>
  </si>
  <si>
    <t>saveFrame()        = 00000425002950 nanoseconds</t>
  </si>
  <si>
    <t>Amount of time taken by each method over the course of 1 frames, simulating 8192 particles:</t>
  </si>
  <si>
    <t>collideParticles() = 00001422443075 nanoseconds</t>
  </si>
  <si>
    <t>calculateGrav()    = 00012300540624 nanoseconds</t>
  </si>
  <si>
    <t>updateFocus()      = 00000003547907 nanoseconds</t>
  </si>
  <si>
    <t>eraseParticles()   = 00000602261569 nanoseconds</t>
  </si>
  <si>
    <t>updateVelAndPos()  = 00000000998894 nanoseconds</t>
  </si>
  <si>
    <t>drawParticles()    = 00000006034130 nanoseconds</t>
  </si>
  <si>
    <t>saveFrame()        = 00000497032442 nanoseconds</t>
  </si>
  <si>
    <t>Amount of time taken by each method over the course of 1 frames, simulating 16384 particles:</t>
  </si>
  <si>
    <t>collideParticles() = 00004714863630 nanoseconds</t>
  </si>
  <si>
    <t>calculateGrav()    = 00048202908723 nanoseconds</t>
  </si>
  <si>
    <t>updateFocus()      = 00000003871816 nanoseconds</t>
  </si>
  <si>
    <t>eraseParticles()   = 00001161048065 nanoseconds</t>
  </si>
  <si>
    <t>updateVelAndPos()  = 00000001849873 nanoseconds</t>
  </si>
  <si>
    <t>drawParticles()    = 00000009297371 nanoseconds</t>
  </si>
  <si>
    <t>saveFrame()        = 00000607638219 nanoseconds</t>
  </si>
  <si>
    <t>Amount of time taken by each method over the course of 1 frames, simulating 32768 particles:</t>
  </si>
  <si>
    <t>collideParticles() = 00015474514267 nanoseconds</t>
  </si>
  <si>
    <t>calculateGrav()    = 00193717689457 nanoseconds</t>
  </si>
  <si>
    <t>updateFocus()      = 00000004281155 nanoseconds</t>
  </si>
  <si>
    <t>eraseParticles()   = 00002307153442 nanoseconds</t>
  </si>
  <si>
    <t>updateVelAndPos()  = 00000003596809 nanoseconds</t>
  </si>
  <si>
    <t>drawParticles()    = 00000012698870 nanoseconds</t>
  </si>
  <si>
    <t>saveFrame()        = 00000796245733 nanoseconds</t>
  </si>
  <si>
    <t>particleCount</t>
  </si>
  <si>
    <t>index</t>
  </si>
  <si>
    <t>Amount of time taken by each method over the course of 1 frames, simulating 65536 particles:</t>
  </si>
  <si>
    <t>collideParticles() = 00050552522947 nanoseconds</t>
  </si>
  <si>
    <t>calculateGrav()    = 00776963708589 nanoseconds</t>
  </si>
  <si>
    <t>updateFocus()      = 00000005173188 nanoseconds</t>
  </si>
  <si>
    <t>eraseParticles()   = 00004598239420 nanoseconds</t>
  </si>
  <si>
    <t>updateVelAndPos()  = 00000004613818 nanoseconds</t>
  </si>
  <si>
    <t>drawParticles()    = 00000019990902 nanoseconds</t>
  </si>
  <si>
    <t>saveFrame()        = 00001130773576 nanoseconds</t>
  </si>
  <si>
    <t>Amount of time taken by each method over the course of 1 frames, simulating 131072 particles:</t>
  </si>
  <si>
    <t>collideParticles() = 00149938824940 nanoseconds</t>
  </si>
  <si>
    <t>calculateGrav()    = 03090322729460 nanoseconds</t>
  </si>
  <si>
    <t>updateFocus()      = 00000006832883 nanoseconds</t>
  </si>
  <si>
    <t>eraseParticles()   = 00008902284783 nanoseconds</t>
  </si>
  <si>
    <t>updateVelAndPos()  = 00000006261438 nanoseconds</t>
  </si>
  <si>
    <t>drawParticles()    = 00000041012396 nanoseconds</t>
  </si>
  <si>
    <t>saveFrame()        = 00001445371193 nanoseconds</t>
  </si>
  <si>
    <t>Amount of time taken by each method over the course of 1 frames, simulating 262144 particles:</t>
  </si>
  <si>
    <t>collideParticles() = 00493020070901 nanoseconds</t>
  </si>
  <si>
    <t>calculateGrav()    = 12149956944835 nanoseconds</t>
  </si>
  <si>
    <t>updateFocus()      = 00000010111520 nanoseconds</t>
  </si>
  <si>
    <t>eraseParticles()   = 00017484682538 nanoseconds</t>
  </si>
  <si>
    <t>updateVelAndPos()  = 00000008860862 nanoseconds</t>
  </si>
  <si>
    <t>drawParticles()    = 00000080240423 nanoseconds</t>
  </si>
  <si>
    <t>saveFrame()        = 00001615842811 nanoseconds</t>
  </si>
  <si>
    <t>Table!$A$2:$S$2,Table!$A$4:$S$10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</si>
</sst>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</a:t>
            </a:r>
            <a:r>
              <a:rPr lang="en-US" baseline="0"/>
              <a:t> Count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Table!$B$4:$B$10</c:f>
              <c:numCache>
                <c:formatCode>General</c:formatCode>
                <c:ptCount val="7"/>
                <c:pt idx="0">
                  <c:v>153351</c:v>
                </c:pt>
                <c:pt idx="1">
                  <c:v>12679</c:v>
                </c:pt>
                <c:pt idx="2">
                  <c:v>93882</c:v>
                </c:pt>
                <c:pt idx="3">
                  <c:v>65885783</c:v>
                </c:pt>
                <c:pt idx="4">
                  <c:v>74562</c:v>
                </c:pt>
                <c:pt idx="5">
                  <c:v>2415</c:v>
                </c:pt>
                <c:pt idx="6">
                  <c:v>4830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7C5-BCC2-C3C822E61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Particle Count = 128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8321777486147564"/>
          <c:w val="0.93888888888888888"/>
          <c:h val="0.51990558471857684"/>
        </c:manualLayout>
      </c:layout>
      <c:ofPieChart>
        <c:ofPieType val="pie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Table!$H$4:$H$10</c:f>
              <c:numCache>
                <c:formatCode>General</c:formatCode>
                <c:ptCount val="7"/>
                <c:pt idx="0">
                  <c:v>14376979</c:v>
                </c:pt>
                <c:pt idx="1">
                  <c:v>12242439</c:v>
                </c:pt>
                <c:pt idx="2">
                  <c:v>11573189</c:v>
                </c:pt>
                <c:pt idx="3">
                  <c:v>246068941</c:v>
                </c:pt>
                <c:pt idx="4">
                  <c:v>716344</c:v>
                </c:pt>
                <c:pt idx="5">
                  <c:v>74561</c:v>
                </c:pt>
                <c:pt idx="6">
                  <c:v>45582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E-450E-9604-D59694FCA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Particle Count = 2048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Table!$L$4:$L$10</c:f>
              <c:numCache>
                <c:formatCode>General</c:formatCode>
                <c:ptCount val="7"/>
                <c:pt idx="0">
                  <c:v>907590192</c:v>
                </c:pt>
                <c:pt idx="1">
                  <c:v>152029929</c:v>
                </c:pt>
                <c:pt idx="2">
                  <c:v>146721199</c:v>
                </c:pt>
                <c:pt idx="3">
                  <c:v>373355587</c:v>
                </c:pt>
                <c:pt idx="4">
                  <c:v>3790614</c:v>
                </c:pt>
                <c:pt idx="5">
                  <c:v>963576</c:v>
                </c:pt>
                <c:pt idx="6">
                  <c:v>333265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B-4747-86E4-E5BA73F1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Particle Count = 262144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9-40E5-9720-5D328AA23E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9-40E5-9720-5D328AA23E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9-40E5-9720-5D328AA23E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9-40E5-9720-5D328AA23E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9-40E5-9720-5D328AA23E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29-40E5-9720-5D328AA23E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29-40E5-9720-5D328AA23E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29-40E5-9720-5D328AA23E4D}"/>
              </c:ext>
            </c:extLst>
          </c:dPt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Table!$S$4:$S$10</c:f>
              <c:numCache>
                <c:formatCode>General</c:formatCode>
                <c:ptCount val="7"/>
                <c:pt idx="0">
                  <c:v>12149956944835</c:v>
                </c:pt>
                <c:pt idx="1">
                  <c:v>493020070901</c:v>
                </c:pt>
                <c:pt idx="2">
                  <c:v>17484682538</c:v>
                </c:pt>
                <c:pt idx="3">
                  <c:v>1615842811</c:v>
                </c:pt>
                <c:pt idx="4">
                  <c:v>80240423</c:v>
                </c:pt>
                <c:pt idx="5">
                  <c:v>10111520</c:v>
                </c:pt>
                <c:pt idx="6">
                  <c:v>8860862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29-40E5-9720-5D328AA2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Particle Count = 1024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8321777486147564"/>
          <c:w val="0.93888888888888888"/>
          <c:h val="0.51990558471857684"/>
        </c:manualLayout>
      </c:layout>
      <c:ofPieChart>
        <c:ofPieType val="pie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4-4889-8A7B-A7DA1ABE5B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4-4889-8A7B-A7DA1ABE5B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4-4889-8A7B-A7DA1ABE5B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4-4889-8A7B-A7DA1ABE5B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4-4889-8A7B-A7DA1ABE5B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4-4889-8A7B-A7DA1ABE5B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94-4889-8A7B-A7DA1ABE5B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94-4889-8A7B-A7DA1ABE5B32}"/>
              </c:ext>
            </c:extLst>
          </c:dPt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Table!$K$4:$K$10</c:f>
              <c:numCache>
                <c:formatCode>General</c:formatCode>
                <c:ptCount val="7"/>
                <c:pt idx="0">
                  <c:v>260471580</c:v>
                </c:pt>
                <c:pt idx="1">
                  <c:v>78894074</c:v>
                </c:pt>
                <c:pt idx="2">
                  <c:v>79100555</c:v>
                </c:pt>
                <c:pt idx="3">
                  <c:v>333583585</c:v>
                </c:pt>
                <c:pt idx="4">
                  <c:v>2370304</c:v>
                </c:pt>
                <c:pt idx="5">
                  <c:v>527068</c:v>
                </c:pt>
                <c:pt idx="6">
                  <c:v>227006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94-4889-8A7B-A7DA1ABE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log(computationTime) VS log</a:t>
            </a:r>
            <a:r>
              <a:rPr lang="en-US" baseline="-25000"/>
              <a:t>2</a:t>
            </a:r>
            <a:r>
              <a:rPr lang="en-US" baseline="0"/>
              <a:t>(particleCount)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738447159693"/>
          <c:y val="8.0938366335187584E-2"/>
          <c:w val="0.84012214562027732"/>
          <c:h val="0.76923571258952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calculateGrav()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Table!$B$4:$S$4</c:f>
              <c:numCache>
                <c:formatCode>General</c:formatCode>
                <c:ptCount val="18"/>
                <c:pt idx="0">
                  <c:v>153351</c:v>
                </c:pt>
                <c:pt idx="1">
                  <c:v>180821</c:v>
                </c:pt>
                <c:pt idx="2">
                  <c:v>264742</c:v>
                </c:pt>
                <c:pt idx="3">
                  <c:v>1046290</c:v>
                </c:pt>
                <c:pt idx="4">
                  <c:v>1803386</c:v>
                </c:pt>
                <c:pt idx="5">
                  <c:v>5684560</c:v>
                </c:pt>
                <c:pt idx="6">
                  <c:v>14376979</c:v>
                </c:pt>
                <c:pt idx="7">
                  <c:v>58131887</c:v>
                </c:pt>
                <c:pt idx="8">
                  <c:v>103701350</c:v>
                </c:pt>
                <c:pt idx="9">
                  <c:v>260471580</c:v>
                </c:pt>
                <c:pt idx="10">
                  <c:v>907590192</c:v>
                </c:pt>
                <c:pt idx="11">
                  <c:v>3210072157</c:v>
                </c:pt>
                <c:pt idx="12">
                  <c:v>12300540624</c:v>
                </c:pt>
                <c:pt idx="13">
                  <c:v>48202908723</c:v>
                </c:pt>
                <c:pt idx="14">
                  <c:v>193717689457</c:v>
                </c:pt>
                <c:pt idx="15">
                  <c:v>776963708589</c:v>
                </c:pt>
                <c:pt idx="16">
                  <c:v>3090322729460</c:v>
                </c:pt>
                <c:pt idx="17">
                  <c:v>12149956944835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4D0B-BC62-34A4367CB872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collideParticles()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Table!$B$5:$S$5</c:f>
              <c:numCache>
                <c:formatCode>General</c:formatCode>
                <c:ptCount val="18"/>
                <c:pt idx="0">
                  <c:v>12679</c:v>
                </c:pt>
                <c:pt idx="1">
                  <c:v>31093</c:v>
                </c:pt>
                <c:pt idx="2">
                  <c:v>86940</c:v>
                </c:pt>
                <c:pt idx="3">
                  <c:v>199538</c:v>
                </c:pt>
                <c:pt idx="4">
                  <c:v>987124</c:v>
                </c:pt>
                <c:pt idx="5">
                  <c:v>3025669</c:v>
                </c:pt>
                <c:pt idx="6">
                  <c:v>12242439</c:v>
                </c:pt>
                <c:pt idx="7">
                  <c:v>36119346</c:v>
                </c:pt>
                <c:pt idx="8">
                  <c:v>58461231</c:v>
                </c:pt>
                <c:pt idx="9">
                  <c:v>78894074</c:v>
                </c:pt>
                <c:pt idx="10">
                  <c:v>152029929</c:v>
                </c:pt>
                <c:pt idx="11">
                  <c:v>432878505</c:v>
                </c:pt>
                <c:pt idx="12">
                  <c:v>1422443075</c:v>
                </c:pt>
                <c:pt idx="13">
                  <c:v>4714863630</c:v>
                </c:pt>
                <c:pt idx="14">
                  <c:v>15474514267</c:v>
                </c:pt>
                <c:pt idx="15">
                  <c:v>50552522947</c:v>
                </c:pt>
                <c:pt idx="16">
                  <c:v>149938824940</c:v>
                </c:pt>
                <c:pt idx="17">
                  <c:v>493020070901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4D0B-BC62-34A4367CB872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eraseParticles()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Table!$B$6:$S$6</c:f>
              <c:numCache>
                <c:formatCode>General</c:formatCode>
                <c:ptCount val="18"/>
                <c:pt idx="0">
                  <c:v>93882</c:v>
                </c:pt>
                <c:pt idx="1">
                  <c:v>418999</c:v>
                </c:pt>
                <c:pt idx="2">
                  <c:v>989237</c:v>
                </c:pt>
                <c:pt idx="3">
                  <c:v>1691091</c:v>
                </c:pt>
                <c:pt idx="4">
                  <c:v>2890733</c:v>
                </c:pt>
                <c:pt idx="5">
                  <c:v>6978388</c:v>
                </c:pt>
                <c:pt idx="6">
                  <c:v>11573189</c:v>
                </c:pt>
                <c:pt idx="7">
                  <c:v>26841598</c:v>
                </c:pt>
                <c:pt idx="8">
                  <c:v>44816293</c:v>
                </c:pt>
                <c:pt idx="9">
                  <c:v>79100555</c:v>
                </c:pt>
                <c:pt idx="10">
                  <c:v>146721199</c:v>
                </c:pt>
                <c:pt idx="11">
                  <c:v>304543756</c:v>
                </c:pt>
                <c:pt idx="12">
                  <c:v>602261569</c:v>
                </c:pt>
                <c:pt idx="13">
                  <c:v>1161048065</c:v>
                </c:pt>
                <c:pt idx="14">
                  <c:v>2307153442</c:v>
                </c:pt>
                <c:pt idx="15">
                  <c:v>4598239420</c:v>
                </c:pt>
                <c:pt idx="16">
                  <c:v>8902284783</c:v>
                </c:pt>
                <c:pt idx="17">
                  <c:v>17484682538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4D0B-BC62-34A4367CB872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saveFrame()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Table!$B$7:$S$7</c:f>
              <c:numCache>
                <c:formatCode>General</c:formatCode>
                <c:ptCount val="18"/>
                <c:pt idx="0">
                  <c:v>65885783</c:v>
                </c:pt>
                <c:pt idx="1">
                  <c:v>113603673</c:v>
                </c:pt>
                <c:pt idx="2">
                  <c:v>141729434</c:v>
                </c:pt>
                <c:pt idx="3">
                  <c:v>167963662</c:v>
                </c:pt>
                <c:pt idx="4">
                  <c:v>192031653</c:v>
                </c:pt>
                <c:pt idx="5">
                  <c:v>215139992</c:v>
                </c:pt>
                <c:pt idx="6">
                  <c:v>246068941</c:v>
                </c:pt>
                <c:pt idx="7">
                  <c:v>271152734</c:v>
                </c:pt>
                <c:pt idx="8">
                  <c:v>301855882</c:v>
                </c:pt>
                <c:pt idx="9">
                  <c:v>333583585</c:v>
                </c:pt>
                <c:pt idx="10">
                  <c:v>373355587</c:v>
                </c:pt>
                <c:pt idx="11">
                  <c:v>425002950</c:v>
                </c:pt>
                <c:pt idx="12">
                  <c:v>497032442</c:v>
                </c:pt>
                <c:pt idx="13">
                  <c:v>607638219</c:v>
                </c:pt>
                <c:pt idx="14">
                  <c:v>796245733</c:v>
                </c:pt>
                <c:pt idx="15">
                  <c:v>1130773576</c:v>
                </c:pt>
                <c:pt idx="16">
                  <c:v>1445371193</c:v>
                </c:pt>
                <c:pt idx="17">
                  <c:v>1615842811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4D0B-BC62-34A4367CB872}"/>
            </c:ext>
          </c:extLst>
        </c:ser>
        <c:ser>
          <c:idx val="4"/>
          <c:order val="4"/>
          <c:tx>
            <c:strRef>
              <c:f>Table!$A$8</c:f>
              <c:strCache>
                <c:ptCount val="1"/>
                <c:pt idx="0">
                  <c:v>drawParticles()  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Table!$B$8:$S$8</c:f>
              <c:numCache>
                <c:formatCode>General</c:formatCode>
                <c:ptCount val="18"/>
                <c:pt idx="0">
                  <c:v>74562</c:v>
                </c:pt>
                <c:pt idx="1">
                  <c:v>191386</c:v>
                </c:pt>
                <c:pt idx="2">
                  <c:v>284061</c:v>
                </c:pt>
                <c:pt idx="3">
                  <c:v>366473</c:v>
                </c:pt>
                <c:pt idx="4">
                  <c:v>492052</c:v>
                </c:pt>
                <c:pt idx="5">
                  <c:v>589557</c:v>
                </c:pt>
                <c:pt idx="6">
                  <c:v>716344</c:v>
                </c:pt>
                <c:pt idx="7">
                  <c:v>1046894</c:v>
                </c:pt>
                <c:pt idx="8">
                  <c:v>1502420</c:v>
                </c:pt>
                <c:pt idx="9">
                  <c:v>2370304</c:v>
                </c:pt>
                <c:pt idx="10">
                  <c:v>3790614</c:v>
                </c:pt>
                <c:pt idx="11">
                  <c:v>5172888</c:v>
                </c:pt>
                <c:pt idx="12">
                  <c:v>6034130</c:v>
                </c:pt>
                <c:pt idx="13">
                  <c:v>9297371</c:v>
                </c:pt>
                <c:pt idx="14">
                  <c:v>12698870</c:v>
                </c:pt>
                <c:pt idx="15">
                  <c:v>19990902</c:v>
                </c:pt>
                <c:pt idx="16">
                  <c:v>41012396</c:v>
                </c:pt>
                <c:pt idx="17">
                  <c:v>80240423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EB-4D0B-BC62-34A4367CB872}"/>
            </c:ext>
          </c:extLst>
        </c:ser>
        <c:ser>
          <c:idx val="5"/>
          <c:order val="5"/>
          <c:tx>
            <c:strRef>
              <c:f>Table!$A$9</c:f>
              <c:strCache>
                <c:ptCount val="1"/>
                <c:pt idx="0">
                  <c:v>updateFocus()  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Table!$B$9:$S$9</c:f>
              <c:numCache>
                <c:formatCode>General</c:formatCode>
                <c:ptCount val="18"/>
                <c:pt idx="0">
                  <c:v>2415</c:v>
                </c:pt>
                <c:pt idx="1">
                  <c:v>4830</c:v>
                </c:pt>
                <c:pt idx="2">
                  <c:v>10263</c:v>
                </c:pt>
                <c:pt idx="3">
                  <c:v>15093</c:v>
                </c:pt>
                <c:pt idx="4">
                  <c:v>23847</c:v>
                </c:pt>
                <c:pt idx="5">
                  <c:v>44072</c:v>
                </c:pt>
                <c:pt idx="6">
                  <c:v>74561</c:v>
                </c:pt>
                <c:pt idx="7">
                  <c:v>174179</c:v>
                </c:pt>
                <c:pt idx="8">
                  <c:v>297343</c:v>
                </c:pt>
                <c:pt idx="9">
                  <c:v>527068</c:v>
                </c:pt>
                <c:pt idx="10">
                  <c:v>963576</c:v>
                </c:pt>
                <c:pt idx="11">
                  <c:v>1822403</c:v>
                </c:pt>
                <c:pt idx="12">
                  <c:v>3547907</c:v>
                </c:pt>
                <c:pt idx="13">
                  <c:v>3871816</c:v>
                </c:pt>
                <c:pt idx="14">
                  <c:v>4281155</c:v>
                </c:pt>
                <c:pt idx="15">
                  <c:v>5173188</c:v>
                </c:pt>
                <c:pt idx="16">
                  <c:v>6832883</c:v>
                </c:pt>
                <c:pt idx="17">
                  <c:v>10111520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EB-4D0B-BC62-34A4367CB872}"/>
            </c:ext>
          </c:extLst>
        </c:ser>
        <c:ser>
          <c:idx val="6"/>
          <c:order val="6"/>
          <c:tx>
            <c:strRef>
              <c:f>Table!$A$10</c:f>
              <c:strCache>
                <c:ptCount val="1"/>
                <c:pt idx="0">
                  <c:v>updateVelAndPos()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Table!$B$10:$S$10</c:f>
              <c:numCache>
                <c:formatCode>General</c:formatCode>
                <c:ptCount val="18"/>
                <c:pt idx="0">
                  <c:v>4830</c:v>
                </c:pt>
                <c:pt idx="1">
                  <c:v>6339</c:v>
                </c:pt>
                <c:pt idx="2">
                  <c:v>9055</c:v>
                </c:pt>
                <c:pt idx="3">
                  <c:v>11772</c:v>
                </c:pt>
                <c:pt idx="4">
                  <c:v>15998</c:v>
                </c:pt>
                <c:pt idx="5">
                  <c:v>23847</c:v>
                </c:pt>
                <c:pt idx="6">
                  <c:v>45582</c:v>
                </c:pt>
                <c:pt idx="7">
                  <c:v>108069</c:v>
                </c:pt>
                <c:pt idx="8">
                  <c:v>137048</c:v>
                </c:pt>
                <c:pt idx="9">
                  <c:v>227006</c:v>
                </c:pt>
                <c:pt idx="10">
                  <c:v>333265</c:v>
                </c:pt>
                <c:pt idx="11">
                  <c:v>575367</c:v>
                </c:pt>
                <c:pt idx="12">
                  <c:v>998894</c:v>
                </c:pt>
                <c:pt idx="13">
                  <c:v>1849873</c:v>
                </c:pt>
                <c:pt idx="14">
                  <c:v>3596809</c:v>
                </c:pt>
                <c:pt idx="15">
                  <c:v>4613818</c:v>
                </c:pt>
                <c:pt idx="16">
                  <c:v>6261438</c:v>
                </c:pt>
                <c:pt idx="17">
                  <c:v>8860862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EB-4D0B-BC62-34A4367C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024"/>
        <c:axId val="340610600"/>
      </c:scatterChart>
      <c:valAx>
        <c:axId val="3406050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0600"/>
        <c:crosses val="autoZero"/>
        <c:crossBetween val="midCat"/>
      </c:valAx>
      <c:valAx>
        <c:axId val="34061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612132737678534E-2"/>
              <c:y val="0.36157366248242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computationTime VS particleCount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56520586441842E-2"/>
          <c:y val="8.0938366335187584E-2"/>
          <c:w val="0.86733304170312042"/>
          <c:h val="0.76923571258952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Table!$A$4</c:f>
              <c:strCache>
                <c:ptCount val="1"/>
                <c:pt idx="0">
                  <c:v>calculateGrav()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Table!$B$4:$S$4</c:f>
              <c:numCache>
                <c:formatCode>General</c:formatCode>
                <c:ptCount val="18"/>
                <c:pt idx="0">
                  <c:v>153351</c:v>
                </c:pt>
                <c:pt idx="1">
                  <c:v>180821</c:v>
                </c:pt>
                <c:pt idx="2">
                  <c:v>264742</c:v>
                </c:pt>
                <c:pt idx="3">
                  <c:v>1046290</c:v>
                </c:pt>
                <c:pt idx="4">
                  <c:v>1803386</c:v>
                </c:pt>
                <c:pt idx="5">
                  <c:v>5684560</c:v>
                </c:pt>
                <c:pt idx="6">
                  <c:v>14376979</c:v>
                </c:pt>
                <c:pt idx="7">
                  <c:v>58131887</c:v>
                </c:pt>
                <c:pt idx="8">
                  <c:v>103701350</c:v>
                </c:pt>
                <c:pt idx="9">
                  <c:v>260471580</c:v>
                </c:pt>
                <c:pt idx="10">
                  <c:v>907590192</c:v>
                </c:pt>
                <c:pt idx="11">
                  <c:v>3210072157</c:v>
                </c:pt>
                <c:pt idx="12">
                  <c:v>12300540624</c:v>
                </c:pt>
                <c:pt idx="13">
                  <c:v>48202908723</c:v>
                </c:pt>
                <c:pt idx="14">
                  <c:v>193717689457</c:v>
                </c:pt>
                <c:pt idx="15">
                  <c:v>776963708589</c:v>
                </c:pt>
                <c:pt idx="16">
                  <c:v>3090322729460</c:v>
                </c:pt>
                <c:pt idx="17">
                  <c:v>12149956944835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B-42F8-9999-EEC2754F0B0C}"/>
            </c:ext>
          </c:extLst>
        </c:ser>
        <c:ser>
          <c:idx val="1"/>
          <c:order val="1"/>
          <c:tx>
            <c:strRef>
              <c:f>Table!$A$5</c:f>
              <c:strCache>
                <c:ptCount val="1"/>
                <c:pt idx="0">
                  <c:v>collideParticles()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Table!$B$5:$S$5</c:f>
              <c:numCache>
                <c:formatCode>General</c:formatCode>
                <c:ptCount val="18"/>
                <c:pt idx="0">
                  <c:v>12679</c:v>
                </c:pt>
                <c:pt idx="1">
                  <c:v>31093</c:v>
                </c:pt>
                <c:pt idx="2">
                  <c:v>86940</c:v>
                </c:pt>
                <c:pt idx="3">
                  <c:v>199538</c:v>
                </c:pt>
                <c:pt idx="4">
                  <c:v>987124</c:v>
                </c:pt>
                <c:pt idx="5">
                  <c:v>3025669</c:v>
                </c:pt>
                <c:pt idx="6">
                  <c:v>12242439</c:v>
                </c:pt>
                <c:pt idx="7">
                  <c:v>36119346</c:v>
                </c:pt>
                <c:pt idx="8">
                  <c:v>58461231</c:v>
                </c:pt>
                <c:pt idx="9">
                  <c:v>78894074</c:v>
                </c:pt>
                <c:pt idx="10">
                  <c:v>152029929</c:v>
                </c:pt>
                <c:pt idx="11">
                  <c:v>432878505</c:v>
                </c:pt>
                <c:pt idx="12">
                  <c:v>1422443075</c:v>
                </c:pt>
                <c:pt idx="13">
                  <c:v>4714863630</c:v>
                </c:pt>
                <c:pt idx="14">
                  <c:v>15474514267</c:v>
                </c:pt>
                <c:pt idx="15">
                  <c:v>50552522947</c:v>
                </c:pt>
                <c:pt idx="16">
                  <c:v>149938824940</c:v>
                </c:pt>
                <c:pt idx="17">
                  <c:v>493020070901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B-42F8-9999-EEC2754F0B0C}"/>
            </c:ext>
          </c:extLst>
        </c:ser>
        <c:ser>
          <c:idx val="2"/>
          <c:order val="2"/>
          <c:tx>
            <c:strRef>
              <c:f>Table!$A$6</c:f>
              <c:strCache>
                <c:ptCount val="1"/>
                <c:pt idx="0">
                  <c:v>eraseParticles()  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Table!$B$6:$S$6</c:f>
              <c:numCache>
                <c:formatCode>General</c:formatCode>
                <c:ptCount val="18"/>
                <c:pt idx="0">
                  <c:v>93882</c:v>
                </c:pt>
                <c:pt idx="1">
                  <c:v>418999</c:v>
                </c:pt>
                <c:pt idx="2">
                  <c:v>989237</c:v>
                </c:pt>
                <c:pt idx="3">
                  <c:v>1691091</c:v>
                </c:pt>
                <c:pt idx="4">
                  <c:v>2890733</c:v>
                </c:pt>
                <c:pt idx="5">
                  <c:v>6978388</c:v>
                </c:pt>
                <c:pt idx="6">
                  <c:v>11573189</c:v>
                </c:pt>
                <c:pt idx="7">
                  <c:v>26841598</c:v>
                </c:pt>
                <c:pt idx="8">
                  <c:v>44816293</c:v>
                </c:pt>
                <c:pt idx="9">
                  <c:v>79100555</c:v>
                </c:pt>
                <c:pt idx="10">
                  <c:v>146721199</c:v>
                </c:pt>
                <c:pt idx="11">
                  <c:v>304543756</c:v>
                </c:pt>
                <c:pt idx="12">
                  <c:v>602261569</c:v>
                </c:pt>
                <c:pt idx="13">
                  <c:v>1161048065</c:v>
                </c:pt>
                <c:pt idx="14">
                  <c:v>2307153442</c:v>
                </c:pt>
                <c:pt idx="15">
                  <c:v>4598239420</c:v>
                </c:pt>
                <c:pt idx="16">
                  <c:v>8902284783</c:v>
                </c:pt>
                <c:pt idx="17">
                  <c:v>17484682538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B-42F8-9999-EEC2754F0B0C}"/>
            </c:ext>
          </c:extLst>
        </c:ser>
        <c:ser>
          <c:idx val="3"/>
          <c:order val="3"/>
          <c:tx>
            <c:strRef>
              <c:f>Table!$A$7</c:f>
              <c:strCache>
                <c:ptCount val="1"/>
                <c:pt idx="0">
                  <c:v>saveFrame()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Table!$B$7:$S$7</c:f>
              <c:numCache>
                <c:formatCode>General</c:formatCode>
                <c:ptCount val="18"/>
                <c:pt idx="0">
                  <c:v>65885783</c:v>
                </c:pt>
                <c:pt idx="1">
                  <c:v>113603673</c:v>
                </c:pt>
                <c:pt idx="2">
                  <c:v>141729434</c:v>
                </c:pt>
                <c:pt idx="3">
                  <c:v>167963662</c:v>
                </c:pt>
                <c:pt idx="4">
                  <c:v>192031653</c:v>
                </c:pt>
                <c:pt idx="5">
                  <c:v>215139992</c:v>
                </c:pt>
                <c:pt idx="6">
                  <c:v>246068941</c:v>
                </c:pt>
                <c:pt idx="7">
                  <c:v>271152734</c:v>
                </c:pt>
                <c:pt idx="8">
                  <c:v>301855882</c:v>
                </c:pt>
                <c:pt idx="9">
                  <c:v>333583585</c:v>
                </c:pt>
                <c:pt idx="10">
                  <c:v>373355587</c:v>
                </c:pt>
                <c:pt idx="11">
                  <c:v>425002950</c:v>
                </c:pt>
                <c:pt idx="12">
                  <c:v>497032442</c:v>
                </c:pt>
                <c:pt idx="13">
                  <c:v>607638219</c:v>
                </c:pt>
                <c:pt idx="14">
                  <c:v>796245733</c:v>
                </c:pt>
                <c:pt idx="15">
                  <c:v>1130773576</c:v>
                </c:pt>
                <c:pt idx="16">
                  <c:v>1445371193</c:v>
                </c:pt>
                <c:pt idx="17">
                  <c:v>1615842811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B-42F8-9999-EEC2754F0B0C}"/>
            </c:ext>
          </c:extLst>
        </c:ser>
        <c:ser>
          <c:idx val="4"/>
          <c:order val="4"/>
          <c:tx>
            <c:strRef>
              <c:f>Table!$A$8</c:f>
              <c:strCache>
                <c:ptCount val="1"/>
                <c:pt idx="0">
                  <c:v>drawParticles()   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Table!$B$8:$S$8</c:f>
              <c:numCache>
                <c:formatCode>General</c:formatCode>
                <c:ptCount val="18"/>
                <c:pt idx="0">
                  <c:v>74562</c:v>
                </c:pt>
                <c:pt idx="1">
                  <c:v>191386</c:v>
                </c:pt>
                <c:pt idx="2">
                  <c:v>284061</c:v>
                </c:pt>
                <c:pt idx="3">
                  <c:v>366473</c:v>
                </c:pt>
                <c:pt idx="4">
                  <c:v>492052</c:v>
                </c:pt>
                <c:pt idx="5">
                  <c:v>589557</c:v>
                </c:pt>
                <c:pt idx="6">
                  <c:v>716344</c:v>
                </c:pt>
                <c:pt idx="7">
                  <c:v>1046894</c:v>
                </c:pt>
                <c:pt idx="8">
                  <c:v>1502420</c:v>
                </c:pt>
                <c:pt idx="9">
                  <c:v>2370304</c:v>
                </c:pt>
                <c:pt idx="10">
                  <c:v>3790614</c:v>
                </c:pt>
                <c:pt idx="11">
                  <c:v>5172888</c:v>
                </c:pt>
                <c:pt idx="12">
                  <c:v>6034130</c:v>
                </c:pt>
                <c:pt idx="13">
                  <c:v>9297371</c:v>
                </c:pt>
                <c:pt idx="14">
                  <c:v>12698870</c:v>
                </c:pt>
                <c:pt idx="15">
                  <c:v>19990902</c:v>
                </c:pt>
                <c:pt idx="16">
                  <c:v>41012396</c:v>
                </c:pt>
                <c:pt idx="17">
                  <c:v>80240423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EB-42F8-9999-EEC2754F0B0C}"/>
            </c:ext>
          </c:extLst>
        </c:ser>
        <c:ser>
          <c:idx val="5"/>
          <c:order val="5"/>
          <c:tx>
            <c:strRef>
              <c:f>Table!$A$9</c:f>
              <c:strCache>
                <c:ptCount val="1"/>
                <c:pt idx="0">
                  <c:v>updateFocus()     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Table!$B$9:$S$9</c:f>
              <c:numCache>
                <c:formatCode>General</c:formatCode>
                <c:ptCount val="18"/>
                <c:pt idx="0">
                  <c:v>2415</c:v>
                </c:pt>
                <c:pt idx="1">
                  <c:v>4830</c:v>
                </c:pt>
                <c:pt idx="2">
                  <c:v>10263</c:v>
                </c:pt>
                <c:pt idx="3">
                  <c:v>15093</c:v>
                </c:pt>
                <c:pt idx="4">
                  <c:v>23847</c:v>
                </c:pt>
                <c:pt idx="5">
                  <c:v>44072</c:v>
                </c:pt>
                <c:pt idx="6">
                  <c:v>74561</c:v>
                </c:pt>
                <c:pt idx="7">
                  <c:v>174179</c:v>
                </c:pt>
                <c:pt idx="8">
                  <c:v>297343</c:v>
                </c:pt>
                <c:pt idx="9">
                  <c:v>527068</c:v>
                </c:pt>
                <c:pt idx="10">
                  <c:v>963576</c:v>
                </c:pt>
                <c:pt idx="11">
                  <c:v>1822403</c:v>
                </c:pt>
                <c:pt idx="12">
                  <c:v>3547907</c:v>
                </c:pt>
                <c:pt idx="13">
                  <c:v>3871816</c:v>
                </c:pt>
                <c:pt idx="14">
                  <c:v>4281155</c:v>
                </c:pt>
                <c:pt idx="15">
                  <c:v>5173188</c:v>
                </c:pt>
                <c:pt idx="16">
                  <c:v>6832883</c:v>
                </c:pt>
                <c:pt idx="17">
                  <c:v>10111520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EB-42F8-9999-EEC2754F0B0C}"/>
            </c:ext>
          </c:extLst>
        </c:ser>
        <c:ser>
          <c:idx val="6"/>
          <c:order val="6"/>
          <c:tx>
            <c:strRef>
              <c:f>Table!$A$10</c:f>
              <c:strCache>
                <c:ptCount val="1"/>
                <c:pt idx="0">
                  <c:v>updateVelAndPos() 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Table!$B$2:$S$2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Table!$B$10:$S$10</c:f>
              <c:numCache>
                <c:formatCode>General</c:formatCode>
                <c:ptCount val="18"/>
                <c:pt idx="0">
                  <c:v>4830</c:v>
                </c:pt>
                <c:pt idx="1">
                  <c:v>6339</c:v>
                </c:pt>
                <c:pt idx="2">
                  <c:v>9055</c:v>
                </c:pt>
                <c:pt idx="3">
                  <c:v>11772</c:v>
                </c:pt>
                <c:pt idx="4">
                  <c:v>15998</c:v>
                </c:pt>
                <c:pt idx="5">
                  <c:v>23847</c:v>
                </c:pt>
                <c:pt idx="6">
                  <c:v>45582</c:v>
                </c:pt>
                <c:pt idx="7">
                  <c:v>108069</c:v>
                </c:pt>
                <c:pt idx="8">
                  <c:v>137048</c:v>
                </c:pt>
                <c:pt idx="9">
                  <c:v>227006</c:v>
                </c:pt>
                <c:pt idx="10">
                  <c:v>333265</c:v>
                </c:pt>
                <c:pt idx="11">
                  <c:v>575367</c:v>
                </c:pt>
                <c:pt idx="12">
                  <c:v>998894</c:v>
                </c:pt>
                <c:pt idx="13">
                  <c:v>1849873</c:v>
                </c:pt>
                <c:pt idx="14">
                  <c:v>3596809</c:v>
                </c:pt>
                <c:pt idx="15">
                  <c:v>4613818</c:v>
                </c:pt>
                <c:pt idx="16">
                  <c:v>6261438</c:v>
                </c:pt>
                <c:pt idx="17">
                  <c:v>8860862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EB-42F8-9999-EEC2754F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024"/>
        <c:axId val="340610600"/>
      </c:scatterChart>
      <c:valAx>
        <c:axId val="3406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10600"/>
        <c:crosses val="autoZero"/>
        <c:crossBetween val="midCat"/>
      </c:valAx>
      <c:valAx>
        <c:axId val="3406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Computation Time (ns)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Total Computation Time Spent on Each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176493160083079E-2"/>
          <c:y val="0.12809074821357538"/>
          <c:w val="0.84780277147705874"/>
          <c:h val="0.75085592024231151"/>
        </c:manualLayout>
      </c:layout>
      <c:ofPieChart>
        <c:ofPieType val="bar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F-4FE8-ABC7-465608F1A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F-4FE8-ABC7-465608F1A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AF-4FE8-ABC7-465608F1A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AF-4FE8-ABC7-465608F1A5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AF-4FE8-ABC7-465608F1A5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F-4FE8-ABC7-465608F1A5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F-4FE8-ABC7-465608F1A52B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AF-4FE8-ABC7-465608F1A52B}"/>
              </c:ext>
            </c:extLst>
          </c:dPt>
          <c:dLbls>
            <c:dLbl>
              <c:idx val="0"/>
              <c:layout>
                <c:manualLayout>
                  <c:x val="0.37448632277228538"/>
                  <c:y val="-0.41919438959632316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5814"/>
                        <a:gd name="adj2" fmla="val 22389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42AF-4FE8-ABC7-465608F1A52B}"/>
                </c:ext>
              </c:extLst>
            </c:dLbl>
            <c:dLbl>
              <c:idx val="1"/>
              <c:layout>
                <c:manualLayout>
                  <c:x val="7.3996513968088975E-3"/>
                  <c:y val="-0.29090849456284718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6626"/>
                        <a:gd name="adj2" fmla="val 57475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2AF-4FE8-ABC7-465608F1A52B}"/>
                </c:ext>
              </c:extLst>
            </c:dLbl>
            <c:dLbl>
              <c:idx val="2"/>
              <c:layout>
                <c:manualLayout>
                  <c:x val="5.3056500230493492E-2"/>
                  <c:y val="-0.25813131718562043"/>
                </c:manualLayout>
              </c:layout>
              <c:numFmt formatCode="0.000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4944"/>
                        <a:gd name="adj2" fmla="val 5441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2AF-4FE8-ABC7-465608F1A52B}"/>
                </c:ext>
              </c:extLst>
            </c:dLbl>
            <c:dLbl>
              <c:idx val="4"/>
              <c:layout>
                <c:manualLayout>
                  <c:x val="2.6996387179981936E-2"/>
                  <c:y val="-0.116024743957787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AF-4FE8-ABC7-465608F1A52B}"/>
                </c:ext>
              </c:extLst>
            </c:dLbl>
            <c:dLbl>
              <c:idx val="5"/>
              <c:layout>
                <c:manualLayout>
                  <c:x val="3.1904821212705929E-2"/>
                  <c:y val="-3.99429446412054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AF-4FE8-ABC7-465608F1A52B}"/>
                </c:ext>
              </c:extLst>
            </c:dLbl>
            <c:dLbl>
              <c:idx val="6"/>
              <c:layout>
                <c:manualLayout>
                  <c:x val="1.8406627622714777E-2"/>
                  <c:y val="3.61388546753763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AF-4FE8-ABC7-465608F1A52B}"/>
                </c:ext>
              </c:extLst>
            </c:dLbl>
            <c:dLbl>
              <c:idx val="7"/>
              <c:layout>
                <c:manualLayout>
                  <c:x val="5.3351721294271987E-2"/>
                  <c:y val="7.2667104386624941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AF-4FE8-ABC7-465608F1A52B}"/>
                </c:ext>
              </c:extLst>
            </c:dLbl>
            <c:numFmt formatCode="0.0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Table!$A$4:$A$10</c:f>
              <c:strCache>
                <c:ptCount val="7"/>
                <c:pt idx="0">
                  <c:v>calculateGrav()    </c:v>
                </c:pt>
                <c:pt idx="1">
                  <c:v>collideParticles() </c:v>
                </c:pt>
                <c:pt idx="2">
                  <c:v>eraseParticles()   </c:v>
                </c:pt>
                <c:pt idx="3">
                  <c:v>saveFrame()        </c:v>
                </c:pt>
                <c:pt idx="4">
                  <c:v>drawParticles()    </c:v>
                </c:pt>
                <c:pt idx="5">
                  <c:v>updateFocus()      </c:v>
                </c:pt>
                <c:pt idx="6">
                  <c:v>updateVelAndPos()  </c:v>
                </c:pt>
              </c:strCache>
            </c:strRef>
          </c:cat>
          <c:val>
            <c:numRef>
              <c:f>Table!$S$4:$S$10</c:f>
              <c:numCache>
                <c:formatCode>General</c:formatCode>
                <c:ptCount val="7"/>
                <c:pt idx="0">
                  <c:v>12149956944835</c:v>
                </c:pt>
                <c:pt idx="1">
                  <c:v>493020070901</c:v>
                </c:pt>
                <c:pt idx="2">
                  <c:v>17484682538</c:v>
                </c:pt>
                <c:pt idx="3">
                  <c:v>1615842811</c:v>
                </c:pt>
                <c:pt idx="4">
                  <c:v>80240423</c:v>
                </c:pt>
                <c:pt idx="5">
                  <c:v>10111520</c:v>
                </c:pt>
                <c:pt idx="6">
                  <c:v>8860862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AF-4FE8-ABC7-465608F1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200"/>
        <c:splitType val="pos"/>
        <c:splitPos val="4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123825</xdr:rowOff>
    </xdr:from>
    <xdr:to>
      <xdr:col>3</xdr:col>
      <xdr:colOff>142875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214312</xdr:colOff>
      <xdr:row>11</xdr:row>
      <xdr:rowOff>152400</xdr:rowOff>
    </xdr:from>
    <xdr:to>
      <xdr:col>6</xdr:col>
      <xdr:colOff>361951</xdr:colOff>
      <xdr:row>31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128587</xdr:colOff>
      <xdr:row>11</xdr:row>
      <xdr:rowOff>38100</xdr:rowOff>
    </xdr:from>
    <xdr:to>
      <xdr:col>13</xdr:col>
      <xdr:colOff>923926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962025</xdr:colOff>
      <xdr:row>11</xdr:row>
      <xdr:rowOff>0</xdr:rowOff>
    </xdr:from>
    <xdr:to>
      <xdr:col>17</xdr:col>
      <xdr:colOff>776289</xdr:colOff>
      <xdr:row>30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695325</xdr:colOff>
      <xdr:row>11</xdr:row>
      <xdr:rowOff>76200</xdr:rowOff>
    </xdr:from>
    <xdr:to>
      <xdr:col>9</xdr:col>
      <xdr:colOff>842964</xdr:colOff>
      <xdr:row>31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0</xdr:row>
      <xdr:rowOff>0</xdr:rowOff>
    </xdr:from>
    <xdr:to>
      <xdr:col>26</xdr:col>
      <xdr:colOff>571500</xdr:colOff>
      <xdr:row>30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30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542924</xdr:colOff>
      <xdr:row>35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C0A500"/>
      </a:accent2>
      <a:accent3>
        <a:srgbClr val="37C000"/>
      </a:accent3>
      <a:accent4>
        <a:srgbClr val="00C06E"/>
      </a:accent4>
      <a:accent5>
        <a:srgbClr val="006EC0"/>
      </a:accent5>
      <a:accent6>
        <a:srgbClr val="3700C0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topLeftCell="A131" workbookViewId="0">
      <selection activeCell="A154" sqref="A154:A161"/>
    </sheetView>
  </sheetViews>
  <sheetFormatPr defaultRowHeight="15" x14ac:dyDescent="0.25"/>
  <cols>
    <col min="1" max="1" width="90.42578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7" spans="1:1" x14ac:dyDescent="0.25">
      <c r="A37" t="s">
        <v>32</v>
      </c>
    </row>
    <row r="38" spans="1:1" x14ac:dyDescent="0.25">
      <c r="A38" t="s">
        <v>33</v>
      </c>
    </row>
    <row r="39" spans="1:1" x14ac:dyDescent="0.25">
      <c r="A39" t="s">
        <v>34</v>
      </c>
    </row>
    <row r="40" spans="1:1" x14ac:dyDescent="0.25">
      <c r="A40" t="s">
        <v>35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6" spans="1:1" x14ac:dyDescent="0.25">
      <c r="A46" t="s">
        <v>40</v>
      </c>
    </row>
    <row r="47" spans="1:1" x14ac:dyDescent="0.25">
      <c r="A47" t="s">
        <v>41</v>
      </c>
    </row>
    <row r="48" spans="1:1" x14ac:dyDescent="0.25">
      <c r="A48" t="s">
        <v>42</v>
      </c>
    </row>
    <row r="49" spans="1:1" x14ac:dyDescent="0.25">
      <c r="A49" t="s">
        <v>43</v>
      </c>
    </row>
    <row r="50" spans="1:1" x14ac:dyDescent="0.25">
      <c r="A50" t="s">
        <v>44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5" spans="1:1" x14ac:dyDescent="0.25">
      <c r="A55" t="s">
        <v>48</v>
      </c>
    </row>
    <row r="56" spans="1:1" x14ac:dyDescent="0.25">
      <c r="A56" t="s">
        <v>49</v>
      </c>
    </row>
    <row r="57" spans="1:1" x14ac:dyDescent="0.25">
      <c r="A57" t="s">
        <v>50</v>
      </c>
    </row>
    <row r="58" spans="1:1" x14ac:dyDescent="0.25">
      <c r="A58" t="s">
        <v>51</v>
      </c>
    </row>
    <row r="59" spans="1:1" x14ac:dyDescent="0.25">
      <c r="A59" t="s">
        <v>52</v>
      </c>
    </row>
    <row r="60" spans="1:1" x14ac:dyDescent="0.25">
      <c r="A60" t="s">
        <v>53</v>
      </c>
    </row>
    <row r="61" spans="1:1" x14ac:dyDescent="0.25">
      <c r="A61" t="s">
        <v>54</v>
      </c>
    </row>
    <row r="62" spans="1:1" x14ac:dyDescent="0.25">
      <c r="A62" t="s">
        <v>55</v>
      </c>
    </row>
    <row r="64" spans="1:1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3" spans="1:1" x14ac:dyDescent="0.25">
      <c r="A73" t="s">
        <v>64</v>
      </c>
    </row>
    <row r="74" spans="1:1" x14ac:dyDescent="0.25">
      <c r="A74" t="s">
        <v>65</v>
      </c>
    </row>
    <row r="75" spans="1:1" x14ac:dyDescent="0.25">
      <c r="A75" t="s">
        <v>66</v>
      </c>
    </row>
    <row r="76" spans="1:1" x14ac:dyDescent="0.25">
      <c r="A76" t="s">
        <v>67</v>
      </c>
    </row>
    <row r="77" spans="1:1" x14ac:dyDescent="0.25">
      <c r="A77" t="s">
        <v>68</v>
      </c>
    </row>
    <row r="78" spans="1:1" x14ac:dyDescent="0.25">
      <c r="A78" t="s">
        <v>69</v>
      </c>
    </row>
    <row r="79" spans="1:1" x14ac:dyDescent="0.25">
      <c r="A79" t="s">
        <v>70</v>
      </c>
    </row>
    <row r="80" spans="1:1" x14ac:dyDescent="0.25">
      <c r="A80" t="s">
        <v>71</v>
      </c>
    </row>
    <row r="82" spans="1:1" x14ac:dyDescent="0.25">
      <c r="A82" t="s">
        <v>72</v>
      </c>
    </row>
    <row r="83" spans="1:1" x14ac:dyDescent="0.25">
      <c r="A83" t="s">
        <v>73</v>
      </c>
    </row>
    <row r="84" spans="1:1" x14ac:dyDescent="0.25">
      <c r="A84" t="s">
        <v>74</v>
      </c>
    </row>
    <row r="85" spans="1:1" x14ac:dyDescent="0.25">
      <c r="A85" t="s">
        <v>75</v>
      </c>
    </row>
    <row r="86" spans="1:1" x14ac:dyDescent="0.25">
      <c r="A86" t="s">
        <v>76</v>
      </c>
    </row>
    <row r="87" spans="1:1" x14ac:dyDescent="0.25">
      <c r="A87" t="s">
        <v>77</v>
      </c>
    </row>
    <row r="88" spans="1:1" x14ac:dyDescent="0.25">
      <c r="A88" t="s">
        <v>78</v>
      </c>
    </row>
    <row r="89" spans="1:1" x14ac:dyDescent="0.25">
      <c r="A89" t="s">
        <v>79</v>
      </c>
    </row>
    <row r="91" spans="1:1" x14ac:dyDescent="0.25">
      <c r="A91" t="s">
        <v>80</v>
      </c>
    </row>
    <row r="92" spans="1:1" x14ac:dyDescent="0.25">
      <c r="A92" t="s">
        <v>81</v>
      </c>
    </row>
    <row r="93" spans="1:1" x14ac:dyDescent="0.25">
      <c r="A93" t="s">
        <v>82</v>
      </c>
    </row>
    <row r="94" spans="1:1" x14ac:dyDescent="0.25">
      <c r="A94" t="s">
        <v>83</v>
      </c>
    </row>
    <row r="95" spans="1:1" x14ac:dyDescent="0.25">
      <c r="A95" t="s">
        <v>84</v>
      </c>
    </row>
    <row r="96" spans="1:1" x14ac:dyDescent="0.25">
      <c r="A96" t="s">
        <v>85</v>
      </c>
    </row>
    <row r="97" spans="1:1" x14ac:dyDescent="0.25">
      <c r="A97" t="s">
        <v>86</v>
      </c>
    </row>
    <row r="98" spans="1:1" x14ac:dyDescent="0.25">
      <c r="A98" t="s">
        <v>87</v>
      </c>
    </row>
    <row r="100" spans="1:1" x14ac:dyDescent="0.25">
      <c r="A100" t="s">
        <v>88</v>
      </c>
    </row>
    <row r="101" spans="1:1" x14ac:dyDescent="0.25">
      <c r="A101" t="s">
        <v>89</v>
      </c>
    </row>
    <row r="102" spans="1:1" x14ac:dyDescent="0.25">
      <c r="A102" t="s">
        <v>90</v>
      </c>
    </row>
    <row r="103" spans="1:1" x14ac:dyDescent="0.25">
      <c r="A103" t="s">
        <v>91</v>
      </c>
    </row>
    <row r="104" spans="1:1" x14ac:dyDescent="0.25">
      <c r="A104" t="s">
        <v>92</v>
      </c>
    </row>
    <row r="105" spans="1:1" x14ac:dyDescent="0.25">
      <c r="A105" t="s">
        <v>93</v>
      </c>
    </row>
    <row r="106" spans="1:1" x14ac:dyDescent="0.25">
      <c r="A106" t="s">
        <v>94</v>
      </c>
    </row>
    <row r="107" spans="1:1" x14ac:dyDescent="0.25">
      <c r="A107" t="s">
        <v>95</v>
      </c>
    </row>
    <row r="109" spans="1:1" x14ac:dyDescent="0.25">
      <c r="A109" t="s">
        <v>96</v>
      </c>
    </row>
    <row r="110" spans="1:1" x14ac:dyDescent="0.25">
      <c r="A110" t="s">
        <v>97</v>
      </c>
    </row>
    <row r="111" spans="1:1" x14ac:dyDescent="0.25">
      <c r="A111" t="s">
        <v>98</v>
      </c>
    </row>
    <row r="112" spans="1:1" x14ac:dyDescent="0.25">
      <c r="A112" t="s">
        <v>99</v>
      </c>
    </row>
    <row r="113" spans="1:1" x14ac:dyDescent="0.25">
      <c r="A113" t="s">
        <v>100</v>
      </c>
    </row>
    <row r="114" spans="1:1" x14ac:dyDescent="0.25">
      <c r="A114" t="s">
        <v>101</v>
      </c>
    </row>
    <row r="115" spans="1:1" x14ac:dyDescent="0.25">
      <c r="A115" t="s">
        <v>102</v>
      </c>
    </row>
    <row r="116" spans="1:1" x14ac:dyDescent="0.25">
      <c r="A116" t="s">
        <v>103</v>
      </c>
    </row>
    <row r="118" spans="1:1" x14ac:dyDescent="0.25">
      <c r="A118" t="s">
        <v>104</v>
      </c>
    </row>
    <row r="119" spans="1:1" x14ac:dyDescent="0.25">
      <c r="A119" t="s">
        <v>105</v>
      </c>
    </row>
    <row r="120" spans="1:1" x14ac:dyDescent="0.25">
      <c r="A120" t="s">
        <v>106</v>
      </c>
    </row>
    <row r="121" spans="1:1" x14ac:dyDescent="0.25">
      <c r="A121" t="s">
        <v>107</v>
      </c>
    </row>
    <row r="122" spans="1:1" x14ac:dyDescent="0.25">
      <c r="A122" t="s">
        <v>108</v>
      </c>
    </row>
    <row r="123" spans="1:1" x14ac:dyDescent="0.25">
      <c r="A123" t="s">
        <v>109</v>
      </c>
    </row>
    <row r="124" spans="1:1" x14ac:dyDescent="0.25">
      <c r="A124" t="s">
        <v>110</v>
      </c>
    </row>
    <row r="125" spans="1:1" x14ac:dyDescent="0.25">
      <c r="A125" t="s">
        <v>111</v>
      </c>
    </row>
    <row r="127" spans="1:1" x14ac:dyDescent="0.25">
      <c r="A127" t="s">
        <v>112</v>
      </c>
    </row>
    <row r="128" spans="1:1" x14ac:dyDescent="0.25">
      <c r="A128" t="s">
        <v>113</v>
      </c>
    </row>
    <row r="129" spans="1:1" x14ac:dyDescent="0.25">
      <c r="A129" t="s">
        <v>114</v>
      </c>
    </row>
    <row r="130" spans="1:1" x14ac:dyDescent="0.25">
      <c r="A130" t="s">
        <v>115</v>
      </c>
    </row>
    <row r="131" spans="1:1" x14ac:dyDescent="0.25">
      <c r="A131" t="s">
        <v>116</v>
      </c>
    </row>
    <row r="132" spans="1:1" x14ac:dyDescent="0.25">
      <c r="A132" t="s">
        <v>117</v>
      </c>
    </row>
    <row r="133" spans="1:1" x14ac:dyDescent="0.25">
      <c r="A133" t="s">
        <v>118</v>
      </c>
    </row>
    <row r="134" spans="1:1" x14ac:dyDescent="0.25">
      <c r="A134" t="s">
        <v>119</v>
      </c>
    </row>
    <row r="136" spans="1:1" x14ac:dyDescent="0.25">
      <c r="A136" t="s">
        <v>122</v>
      </c>
    </row>
    <row r="137" spans="1:1" x14ac:dyDescent="0.25">
      <c r="A137" t="s">
        <v>123</v>
      </c>
    </row>
    <row r="138" spans="1:1" x14ac:dyDescent="0.25">
      <c r="A138" t="s">
        <v>124</v>
      </c>
    </row>
    <row r="139" spans="1:1" x14ac:dyDescent="0.25">
      <c r="A139" t="s">
        <v>125</v>
      </c>
    </row>
    <row r="140" spans="1:1" x14ac:dyDescent="0.25">
      <c r="A140" t="s">
        <v>126</v>
      </c>
    </row>
    <row r="141" spans="1:1" x14ac:dyDescent="0.25">
      <c r="A141" t="s">
        <v>127</v>
      </c>
    </row>
    <row r="142" spans="1:1" x14ac:dyDescent="0.25">
      <c r="A142" t="s">
        <v>128</v>
      </c>
    </row>
    <row r="143" spans="1:1" x14ac:dyDescent="0.25">
      <c r="A143" t="s">
        <v>129</v>
      </c>
    </row>
    <row r="145" spans="1:1" x14ac:dyDescent="0.25">
      <c r="A145" t="s">
        <v>130</v>
      </c>
    </row>
    <row r="146" spans="1:1" x14ac:dyDescent="0.25">
      <c r="A146" t="s">
        <v>131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134</v>
      </c>
    </row>
    <row r="150" spans="1:1" x14ac:dyDescent="0.25">
      <c r="A150" t="s">
        <v>135</v>
      </c>
    </row>
    <row r="151" spans="1:1" x14ac:dyDescent="0.25">
      <c r="A151" t="s">
        <v>136</v>
      </c>
    </row>
    <row r="152" spans="1:1" x14ac:dyDescent="0.25">
      <c r="A152" t="s">
        <v>137</v>
      </c>
    </row>
    <row r="154" spans="1:1" x14ac:dyDescent="0.25">
      <c r="A154" t="s">
        <v>138</v>
      </c>
    </row>
    <row r="155" spans="1:1" x14ac:dyDescent="0.25">
      <c r="A155" t="s">
        <v>139</v>
      </c>
    </row>
    <row r="156" spans="1:1" x14ac:dyDescent="0.25">
      <c r="A156" t="s">
        <v>140</v>
      </c>
    </row>
    <row r="157" spans="1:1" x14ac:dyDescent="0.25">
      <c r="A157" t="s">
        <v>141</v>
      </c>
    </row>
    <row r="158" spans="1:1" x14ac:dyDescent="0.25">
      <c r="A158" t="s">
        <v>142</v>
      </c>
    </row>
    <row r="159" spans="1:1" x14ac:dyDescent="0.25">
      <c r="A159" t="s">
        <v>143</v>
      </c>
    </row>
    <row r="160" spans="1:1" x14ac:dyDescent="0.25">
      <c r="A160" t="s">
        <v>144</v>
      </c>
    </row>
    <row r="161" spans="1:1" x14ac:dyDescent="0.25">
      <c r="A16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workbookViewId="0">
      <selection activeCell="N38" sqref="N38"/>
    </sheetView>
  </sheetViews>
  <sheetFormatPr defaultColWidth="14.7109375" defaultRowHeight="15" x14ac:dyDescent="0.25"/>
  <cols>
    <col min="1" max="1" width="19.5703125" customWidth="1"/>
  </cols>
  <sheetData>
    <row r="1" spans="1:33" x14ac:dyDescent="0.25">
      <c r="A1" t="s">
        <v>121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25">
      <c r="A2" t="s">
        <v>120</v>
      </c>
      <c r="B2">
        <f ca="1">VALUE(MID(INDIRECT("Input!A"&amp;1+9*$B$1),FIND("simulating ",INDIRECT("Input!A"&amp;1+9*$B$1),1)+11,FIND("particles",INDIRECT("Input!A"&amp;1+9*$B$1),1)-FIND("simulating ",INDIRECT("Input!A"&amp;1+9*$B$1),1)-11))</f>
        <v>2</v>
      </c>
      <c r="C2">
        <f ca="1">VALUE(MID(INDIRECT("Input!A"&amp;1+9*$C$1),FIND("simulating ",INDIRECT("Input!A"&amp;1+9*$C$1),1)+11,FIND("particles",INDIRECT("Input!A"&amp;1+9*$C$1),1)-FIND("simulating ",INDIRECT("Input!A"&amp;1+9*$C$1),1)-11))</f>
        <v>4</v>
      </c>
      <c r="D2">
        <f ca="1">VALUE(MID(INDIRECT("Input!A"&amp;1+9*$D$1),FIND("simulating ",INDIRECT("Input!A"&amp;1+9*$D$1),1)+11,FIND("particles",INDIRECT("Input!A"&amp;1+9*$D$1),1)-FIND("simulating ",INDIRECT("Input!A"&amp;1+9*$D$1),1)-11))</f>
        <v>8</v>
      </c>
      <c r="E2">
        <f ca="1">VALUE(MID(INDIRECT("Input!A"&amp;1+9*$E$1),FIND("simulating ",INDIRECT("Input!A"&amp;1+9*$E$1),1)+11,FIND("particles",INDIRECT("Input!A"&amp;1+9*$E$1),1)-FIND("simulating ",INDIRECT("Input!A"&amp;1+9*$E$1),1)-11))</f>
        <v>16</v>
      </c>
      <c r="F2">
        <f ca="1">VALUE(MID(INDIRECT("Input!A"&amp;1+9*$F$1),FIND("simulating ",INDIRECT("Input!A"&amp;1+9*$F$1),1)+11,FIND("particles",INDIRECT("Input!A"&amp;1+9*$F$1),1)-FIND("simulating ",INDIRECT("Input!A"&amp;1+9*$F$1),1)-11))</f>
        <v>32</v>
      </c>
      <c r="G2">
        <f ca="1">VALUE(MID(INDIRECT("Input!A"&amp;1+9*$G$1),FIND("simulating ",INDIRECT("Input!A"&amp;1+9*$G$1),1)+11,FIND("particles",INDIRECT("Input!A"&amp;1+9*$G$1),1)-FIND("simulating ",INDIRECT("Input!A"&amp;1+9*$G$1),1)-11))</f>
        <v>64</v>
      </c>
      <c r="H2">
        <f ca="1">VALUE(MID(INDIRECT("Input!A"&amp;1+9*$H$1),FIND("simulating ",INDIRECT("Input!A"&amp;1+9*$H$1),1)+11,FIND("particles",INDIRECT("Input!A"&amp;1+9*$H$1),1)-FIND("simulating ",INDIRECT("Input!A"&amp;1+9*$H$1),1)-11))</f>
        <v>128</v>
      </c>
      <c r="I2">
        <f ca="1">VALUE(MID(INDIRECT("Input!A"&amp;1+9*$I$1),FIND("simulating ",INDIRECT("Input!A"&amp;1+9*$I$1),1)+11,FIND("particles",INDIRECT("Input!A"&amp;1+9*$I$1),1)-FIND("simulating ",INDIRECT("Input!A"&amp;1+9*$I$1),1)-11))</f>
        <v>256</v>
      </c>
      <c r="J2">
        <f ca="1">VALUE(MID(INDIRECT("Input!A"&amp;1+9*$J$1),FIND("simulating ",INDIRECT("Input!A"&amp;1+9*$J$1),1)+11,FIND("particles",INDIRECT("Input!A"&amp;1+9*$J$1),1)-FIND("simulating ",INDIRECT("Input!A"&amp;1+9*$J$1),1)-11))</f>
        <v>512</v>
      </c>
      <c r="K2">
        <f ca="1">VALUE(MID(INDIRECT("Input!A"&amp;1+9*$K$1),FIND("simulating ",INDIRECT("Input!A"&amp;1+9*$K$1),1)+11,FIND("particles",INDIRECT("Input!A"&amp;1+9*$K$1),1)-FIND("simulating ",INDIRECT("Input!A"&amp;1+9*$K$1),1)-11))</f>
        <v>1024</v>
      </c>
      <c r="L2">
        <f ca="1">VALUE(MID(INDIRECT("Input!A"&amp;1+9*$L$1),FIND("simulating ",INDIRECT("Input!A"&amp;1+9*$L$1),1)+11,FIND("particles",INDIRECT("Input!A"&amp;1+9*$L$1),1)-FIND("simulating ",INDIRECT("Input!A"&amp;1+9*$L$1),1)-11))</f>
        <v>2048</v>
      </c>
      <c r="M2">
        <f ca="1">VALUE(MID(INDIRECT("Input!A"&amp;1+9*$M$1),FIND("simulating ",INDIRECT("Input!A"&amp;1+9*$M$1),1)+11,FIND("particles",INDIRECT("Input!A"&amp;1+9*$M$1),1)-FIND("simulating ",INDIRECT("Input!A"&amp;1+9*$M$1),1)-11))</f>
        <v>4096</v>
      </c>
      <c r="N2">
        <f ca="1">VALUE(MID(INDIRECT("Input!A"&amp;1+9*$N$1),FIND("simulating ",INDIRECT("Input!A"&amp;1+9*$N$1),1)+11,FIND("particles",INDIRECT("Input!A"&amp;1+9*$N$1),1)-FIND("simulating ",INDIRECT("Input!A"&amp;1+9*$N$1),1)-11))</f>
        <v>8192</v>
      </c>
      <c r="O2">
        <f ca="1">VALUE(MID(INDIRECT("Input!A"&amp;1+9*$O$1),FIND("simulating ",INDIRECT("Input!A"&amp;1+9*$O$1),1)+11,FIND("particles",INDIRECT("Input!A"&amp;1+9*$O$1),1)-FIND("simulating ",INDIRECT("Input!A"&amp;1+9*$O$1),1)-11))</f>
        <v>16384</v>
      </c>
      <c r="P2">
        <f ca="1">VALUE(MID(INDIRECT("Input!A"&amp;1+9*$P$1),FIND("simulating ",INDIRECT("Input!A"&amp;1+9*$P$1),1)+11,FIND("particles",INDIRECT("Input!A"&amp;1+9*$P$1),1)-FIND("simulating ",INDIRECT("Input!A"&amp;1+9*$P$1),1)-11))</f>
        <v>32768</v>
      </c>
      <c r="Q2">
        <f ca="1">VALUE(MID(INDIRECT("Input!A"&amp;1+9*$Q$1),FIND("simulating ",INDIRECT("Input!A"&amp;1+9*$Q$1),1)+11,FIND("particles",INDIRECT("Input!A"&amp;1+9*$Q$1),1)-FIND("simulating ",INDIRECT("Input!A"&amp;1+9*$Q$1),1)-11))</f>
        <v>65536</v>
      </c>
      <c r="R2">
        <f ca="1">VALUE(MID(INDIRECT("Input!A"&amp;1+9*$R$1),FIND("simulating ",INDIRECT("Input!A"&amp;1+9*$R$1),1)+11,FIND("particles",INDIRECT("Input!A"&amp;1+9*$R$1),1)-FIND("simulating ",INDIRECT("Input!A"&amp;1+9*$R$1),1)-11))</f>
        <v>131072</v>
      </c>
      <c r="S2">
        <f ca="1">VALUE(MID(INDIRECT("Input!A"&amp;1+9*$S$1),FIND("simulating ",INDIRECT("Input!A"&amp;1+9*$S$1),1)+11,FIND("particles",INDIRECT("Input!A"&amp;1+9*$S$1),1)-FIND("simulating ",INDIRECT("Input!A"&amp;1+9*$S$1),1)-11))</f>
        <v>262144</v>
      </c>
      <c r="T2" t="e">
        <f ca="1">VALUE(MID(INDIRECT("Input!A"&amp;1+9*$T$1),FIND("simulating ",INDIRECT("Input!A"&amp;1+9*$T$1),1)+11,FIND("particles",INDIRECT("Input!A"&amp;1+9*$T$1),1)-FIND("simulating ",INDIRECT("Input!A"&amp;1+9*$T$1),1)-11))</f>
        <v>#VALUE!</v>
      </c>
      <c r="U2" t="e">
        <f ca="1">VALUE(MID(INDIRECT("Input!A"&amp;1+9*$U$1),FIND("simulating ",INDIRECT("Input!A"&amp;1+9*$U$1),1)+11,FIND("particles",INDIRECT("Input!A"&amp;1+9*$U$1),1)-FIND("simulating ",INDIRECT("Input!A"&amp;1+9*$U$1),1)-11))</f>
        <v>#VALUE!</v>
      </c>
      <c r="V2" t="e">
        <f ca="1">VALUE(MID(INDIRECT("Input!A"&amp;1+9*$V$1),FIND("simulating ",INDIRECT("Input!A"&amp;1+9*$V$1),1)+11,FIND("particles",INDIRECT("Input!A"&amp;1+9*$V$1),1)-FIND("simulating ",INDIRECT("Input!A"&amp;1+9*$V$1),1)-11))</f>
        <v>#VALUE!</v>
      </c>
      <c r="W2" t="e">
        <f ca="1">VALUE(MID(INDIRECT("Input!A"&amp;1+9*$W$1),FIND("simulating ",INDIRECT("Input!A"&amp;1+9*$W$1),1)+11,FIND("particles",INDIRECT("Input!A"&amp;1+9*$W$1),1)-FIND("simulating ",INDIRECT("Input!A"&amp;1+9*$W$1),1)-11))</f>
        <v>#VALUE!</v>
      </c>
      <c r="X2" t="e">
        <f ca="1">VALUE(MID(INDIRECT("Input!A"&amp;1+9*$X$1),FIND("simulating ",INDIRECT("Input!A"&amp;1+9*$X$1),1)+11,FIND("particles",INDIRECT("Input!A"&amp;1+9*$X$1),1)-FIND("simulating ",INDIRECT("Input!A"&amp;1+9*$X$1),1)-11))</f>
        <v>#VALUE!</v>
      </c>
      <c r="Y2" t="e">
        <f ca="1">VALUE(MID(INDIRECT("Input!A"&amp;1+9*$Y$1),FIND("simulating ",INDIRECT("Input!A"&amp;1+9*$Y$1),1)+11,FIND("particles",INDIRECT("Input!A"&amp;1+9*$Y$1),1)-FIND("simulating ",INDIRECT("Input!A"&amp;1+9*$Y$1),1)-11))</f>
        <v>#VALUE!</v>
      </c>
      <c r="Z2" t="e">
        <f ca="1">VALUE(MID(INDIRECT("Input!A"&amp;1+9*$Z$1),FIND("simulating ",INDIRECT("Input!A"&amp;1+9*$Z$1),1)+11,FIND("particles",INDIRECT("Input!A"&amp;1+9*$Z$1),1)-FIND("simulating ",INDIRECT("Input!A"&amp;1+9*$Z$1),1)-11))</f>
        <v>#VALUE!</v>
      </c>
      <c r="AA2" t="e">
        <f ca="1">VALUE(MID(INDIRECT("Input!A"&amp;1+9*$AA$1),FIND("simulating ",INDIRECT("Input!A"&amp;1+9*$AA$1),1)+11,FIND("particles",INDIRECT("Input!A"&amp;1+9*$AA$1),1)-FIND("simulating ",INDIRECT("Input!A"&amp;1+9*$AA$1),1)-11))</f>
        <v>#VALUE!</v>
      </c>
      <c r="AB2" t="e">
        <f ca="1">VALUE(MID(INDIRECT("Input!A"&amp;1+9*$AB$1),FIND("simulating ",INDIRECT("Input!A"&amp;1+9*$AB$1),1)+11,FIND("particles",INDIRECT("Input!A"&amp;1+9*$AB$1),1)-FIND("simulating ",INDIRECT("Input!A"&amp;1+9*$AB$1),1)-11))</f>
        <v>#VALUE!</v>
      </c>
      <c r="AC2" t="e">
        <f ca="1">VALUE(MID(INDIRECT("Input!A"&amp;1+9*$AC$1),FIND("simulating ",INDIRECT("Input!A"&amp;1+9*$AC$1),1)+11,FIND("particles",INDIRECT("Input!A"&amp;1+9*$AC$1),1)-FIND("simulating ",INDIRECT("Input!A"&amp;1+9*$AC$1),1)-11))</f>
        <v>#VALUE!</v>
      </c>
      <c r="AD2" t="e">
        <f ca="1">VALUE(MID(INDIRECT("Input!A"&amp;1+9*$AD$1),FIND("simulating ",INDIRECT("Input!A"&amp;1+9*$AD$1),1)+11,FIND("particles",INDIRECT("Input!A"&amp;1+9*$AD$1),1)-FIND("simulating ",INDIRECT("Input!A"&amp;1+9*$AD$1),1)-11))</f>
        <v>#VALUE!</v>
      </c>
      <c r="AE2" t="e">
        <f ca="1">VALUE(MID(INDIRECT("Input!A"&amp;1+9*$AE$1),FIND("simulating ",INDIRECT("Input!A"&amp;1+9*$AE$1),1)+11,FIND("particles",INDIRECT("Input!A"&amp;1+9*$AE$1),1)-FIND("simulating ",INDIRECT("Input!A"&amp;1+9*$AE$1),1)-11))</f>
        <v>#VALUE!</v>
      </c>
      <c r="AF2" t="e">
        <f ca="1">VALUE(MID(INDIRECT("Input!A"&amp;1+9*$AF$1),FIND("simulating ",INDIRECT("Input!A"&amp;1+9*$AF$1),1)+11,FIND("particles",INDIRECT("Input!A"&amp;1+9*$AF$1),1)-FIND("simulating ",INDIRECT("Input!A"&amp;1+9*$AF$1),1)-11))</f>
        <v>#VALUE!</v>
      </c>
      <c r="AG2" t="e">
        <f ca="1">VALUE(MID(INDIRECT("Input!A"&amp;1+9*$AG$1),FIND("simulating ",INDIRECT("Input!A"&amp;1+9*$AG$1),1)+11,FIND("particles",INDIRECT("Input!A"&amp;1+9*$AG$1),1)-FIND("simulating ",INDIRECT("Input!A"&amp;1+9*$AG$1),1)-11))</f>
        <v>#VALUE!</v>
      </c>
    </row>
    <row r="4" spans="1:33" x14ac:dyDescent="0.25">
      <c r="A4" t="str">
        <f>LEFT(Input!A3,FIND("=",Input!A3,1)-1)</f>
        <v xml:space="preserve">calculateGrav()    </v>
      </c>
      <c r="B4">
        <f ca="1">VALUE(MID(INDIRECT("Input!A"&amp;3+9*$B$1),FIND("=",INDIRECT("Input!A"&amp;3+9*$B$1),1)+2,14))</f>
        <v>153351</v>
      </c>
      <c r="C4">
        <f ca="1">VALUE(MID(INDIRECT("Input!A"&amp;3+9*$C$1),FIND("=",INDIRECT("Input!A"&amp;3+9*$C$1),1)+2,14))</f>
        <v>180821</v>
      </c>
      <c r="D4">
        <f ca="1">VALUE(MID(INDIRECT("Input!A"&amp;3+9*$D$1),FIND("=",INDIRECT("Input!A"&amp;3+9*$D$1),1)+2,14))</f>
        <v>264742</v>
      </c>
      <c r="E4">
        <f ca="1">VALUE(MID(INDIRECT("Input!A"&amp;3+9*$E$1),FIND("=",INDIRECT("Input!A"&amp;3+9*$E$1),1)+2,14))</f>
        <v>1046290</v>
      </c>
      <c r="F4">
        <f ca="1">VALUE(MID(INDIRECT("Input!A"&amp;3+9*$F$1),FIND("=",INDIRECT("Input!A"&amp;3+9*$F$1),1)+2,14))</f>
        <v>1803386</v>
      </c>
      <c r="G4">
        <f ca="1">VALUE(MID(INDIRECT("Input!A"&amp;3+9*$G$1),FIND("=",INDIRECT("Input!A"&amp;3+9*$G$1),1)+2,14))</f>
        <v>5684560</v>
      </c>
      <c r="H4">
        <f ca="1">VALUE(MID(INDIRECT("Input!A"&amp;3+9*$H$1),FIND("=",INDIRECT("Input!A"&amp;3+9*$H$1),1)+2,14))</f>
        <v>14376979</v>
      </c>
      <c r="I4">
        <f ca="1">VALUE(MID(INDIRECT("Input!A"&amp;3+9*$I$1),FIND("=",INDIRECT("Input!A"&amp;3+9*$I$1),1)+2,14))</f>
        <v>58131887</v>
      </c>
      <c r="J4">
        <f ca="1">VALUE(MID(INDIRECT("Input!A"&amp;3+9*$J$1),FIND("=",INDIRECT("Input!A"&amp;3+9*$J$1),1)+2,14))</f>
        <v>103701350</v>
      </c>
      <c r="K4">
        <f ca="1">VALUE(MID(INDIRECT("Input!A"&amp;3+9*$K$1),FIND("=",INDIRECT("Input!A"&amp;3+9*$K$1),1)+2,14))</f>
        <v>260471580</v>
      </c>
      <c r="L4">
        <f ca="1">VALUE(MID(INDIRECT("Input!A"&amp;3+9*$L$1),FIND("=",INDIRECT("Input!A"&amp;3+9*$L$1),1)+2,14))</f>
        <v>907590192</v>
      </c>
      <c r="M4">
        <f ca="1">VALUE(MID(INDIRECT("Input!A"&amp;3+9*$M$1),FIND("=",INDIRECT("Input!A"&amp;3+9*$M$1),1)+2,14))</f>
        <v>3210072157</v>
      </c>
      <c r="N4">
        <f ca="1">VALUE(MID(INDIRECT("Input!A"&amp;3+9*$N$1),FIND("=",INDIRECT("Input!A"&amp;3+9*$N$1),1)+2,14))</f>
        <v>12300540624</v>
      </c>
      <c r="O4">
        <f ca="1">VALUE(MID(INDIRECT("Input!A"&amp;3+9*$O$1),FIND("=",INDIRECT("Input!A"&amp;3+9*$O$1),1)+2,14))</f>
        <v>48202908723</v>
      </c>
      <c r="P4">
        <f ca="1">VALUE(MID(INDIRECT("Input!A"&amp;3+9*$P$1),FIND("=",INDIRECT("Input!A"&amp;3+9*$P$1),1)+2,14))</f>
        <v>193717689457</v>
      </c>
      <c r="Q4">
        <f ca="1">VALUE(MID(INDIRECT("Input!A"&amp;3+9*$Q$1),FIND("=",INDIRECT("Input!A"&amp;3+9*$Q$1),1)+2,14))</f>
        <v>776963708589</v>
      </c>
      <c r="R4">
        <f ca="1">VALUE(MID(INDIRECT("Input!A"&amp;3+9*$R$1),FIND("=",INDIRECT("Input!A"&amp;3+9*$R$1),1)+2,14))</f>
        <v>3090322729460</v>
      </c>
      <c r="S4">
        <f ca="1">VALUE(MID(INDIRECT("Input!A"&amp;3+9*$S$1),FIND("=",INDIRECT("Input!A"&amp;3+9*$S$1),1)+2,14))</f>
        <v>12149956944835</v>
      </c>
      <c r="T4" t="e">
        <f ca="1">VALUE(MID(INDIRECT("Input!A"&amp;3+9*$T$1),FIND("=",INDIRECT("Input!A"&amp;3+9*$T$1),1)+2,14))</f>
        <v>#VALUE!</v>
      </c>
      <c r="U4" t="e">
        <f ca="1">VALUE(MID(INDIRECT("Input!A"&amp;3+9*$U$1),FIND("=",INDIRECT("Input!A"&amp;3+9*$U$1),1)+2,14))</f>
        <v>#VALUE!</v>
      </c>
      <c r="V4" t="e">
        <f ca="1">VALUE(MID(INDIRECT("Input!A"&amp;3+9*$V$1),FIND("=",INDIRECT("Input!A"&amp;3+9*$V$1),1)+2,14))</f>
        <v>#VALUE!</v>
      </c>
      <c r="W4" t="e">
        <f ca="1">VALUE(MID(INDIRECT("Input!A"&amp;3+9*$W$1),FIND("=",INDIRECT("Input!A"&amp;3+9*$W$1),1)+2,14))</f>
        <v>#VALUE!</v>
      </c>
      <c r="X4" t="e">
        <f ca="1">VALUE(MID(INDIRECT("Input!A"&amp;3+9*$X$1),FIND("=",INDIRECT("Input!A"&amp;3+9*$X$1),1)+2,14))</f>
        <v>#VALUE!</v>
      </c>
      <c r="Y4" t="e">
        <f ca="1">VALUE(MID(INDIRECT("Input!A"&amp;3+9*$Y$1),FIND("=",INDIRECT("Input!A"&amp;3+9*$Y$1),1)+2,14))</f>
        <v>#VALUE!</v>
      </c>
      <c r="Z4" t="e">
        <f ca="1">VALUE(MID(INDIRECT("Input!A"&amp;3+9*$Z$1),FIND("=",INDIRECT("Input!A"&amp;3+9*$Z$1),1)+2,14))</f>
        <v>#VALUE!</v>
      </c>
      <c r="AA4" t="e">
        <f ca="1">VALUE(MID(INDIRECT("Input!A"&amp;3+9*$AA$1),FIND("=",INDIRECT("Input!A"&amp;3+9*$AA$1),1)+2,14))</f>
        <v>#VALUE!</v>
      </c>
      <c r="AB4" t="e">
        <f ca="1">VALUE(MID(INDIRECT("Input!A"&amp;3+9*$AB$1),FIND("=",INDIRECT("Input!A"&amp;3+9*$AB$1),1)+2,14))</f>
        <v>#VALUE!</v>
      </c>
      <c r="AC4" t="e">
        <f ca="1">VALUE(MID(INDIRECT("Input!A"&amp;3+9*$AC$1),FIND("=",INDIRECT("Input!A"&amp;3+9*$AC$1),1)+2,14))</f>
        <v>#VALUE!</v>
      </c>
      <c r="AD4" t="e">
        <f ca="1">VALUE(MID(INDIRECT("Input!A"&amp;3+9*$AD$1),FIND("=",INDIRECT("Input!A"&amp;3+9*$AD$1),1)+2,14))</f>
        <v>#VALUE!</v>
      </c>
      <c r="AE4" t="e">
        <f ca="1">VALUE(MID(INDIRECT("Input!A"&amp;3+9*$AE$1),FIND("=",INDIRECT("Input!A"&amp;3+9*$AE$1),1)+2,14))</f>
        <v>#VALUE!</v>
      </c>
      <c r="AF4" t="e">
        <f ca="1">VALUE(MID(INDIRECT("Input!A"&amp;3+9*$AF$1),FIND("=",INDIRECT("Input!A"&amp;3+9*$AF$1),1)+2,14))</f>
        <v>#VALUE!</v>
      </c>
      <c r="AG4" t="e">
        <f ca="1">VALUE(MID(INDIRECT("Input!A"&amp;3+9*$AG$1),FIND("=",INDIRECT("Input!A"&amp;3+9*$AG$1),1)+2,14))</f>
        <v>#VALUE!</v>
      </c>
    </row>
    <row r="5" spans="1:33" x14ac:dyDescent="0.25">
      <c r="A5" t="str">
        <f>LEFT(Input!A2,FIND("=",Input!A2,1)-1)</f>
        <v xml:space="preserve">collideParticles() </v>
      </c>
      <c r="B5">
        <f ca="1">VALUE(MID(INDIRECT("Input!A"&amp;2+9*$B$1),FIND("=",INDIRECT("Input!A"&amp;2+9*$B$1),1)+2,14))</f>
        <v>12679</v>
      </c>
      <c r="C5">
        <f ca="1">VALUE(MID(INDIRECT("Input!A"&amp;2+9*$C$1),FIND("=",INDIRECT("Input!A"&amp;2+9*$C$1),1)+2,14))</f>
        <v>31093</v>
      </c>
      <c r="D5">
        <f ca="1">VALUE(MID(INDIRECT("Input!A"&amp;2+9*$D$1),FIND("=",INDIRECT("Input!A"&amp;2+9*$D$1),1)+2,14))</f>
        <v>86940</v>
      </c>
      <c r="E5">
        <f ca="1">VALUE(MID(INDIRECT("Input!A"&amp;2+9*$E$1),FIND("=",INDIRECT("Input!A"&amp;2+9*$E$1),1)+2,14))</f>
        <v>199538</v>
      </c>
      <c r="F5">
        <f ca="1">VALUE(MID(INDIRECT("Input!A"&amp;2+9*$F$1),FIND("=",INDIRECT("Input!A"&amp;2+9*$F$1),1)+2,14))</f>
        <v>987124</v>
      </c>
      <c r="G5">
        <f ca="1">VALUE(MID(INDIRECT("Input!A"&amp;2+9*$G$1),FIND("=",INDIRECT("Input!A"&amp;2+9*$G$1),1)+2,14))</f>
        <v>3025669</v>
      </c>
      <c r="H5">
        <f ca="1">VALUE(MID(INDIRECT("Input!A"&amp;2+9*$H$1),FIND("=",INDIRECT("Input!A"&amp;2+9*$H$1),1)+2,14))</f>
        <v>12242439</v>
      </c>
      <c r="I5">
        <f ca="1">VALUE(MID(INDIRECT("Input!A"&amp;2+9*$I$1),FIND("=",INDIRECT("Input!A"&amp;2+9*$I$1),1)+2,14))</f>
        <v>36119346</v>
      </c>
      <c r="J5">
        <f ca="1">VALUE(MID(INDIRECT("Input!A"&amp;2+9*$J$1),FIND("=",INDIRECT("Input!A"&amp;2+9*$J$1),1)+2,14))</f>
        <v>58461231</v>
      </c>
      <c r="K5">
        <f ca="1">VALUE(MID(INDIRECT("Input!A"&amp;2+9*$K$1),FIND("=",INDIRECT("Input!A"&amp;2+9*$K$1),1)+2,14))</f>
        <v>78894074</v>
      </c>
      <c r="L5">
        <f ca="1">VALUE(MID(INDIRECT("Input!A"&amp;2+9*$L$1),FIND("=",INDIRECT("Input!A"&amp;2+9*$L$1),1)+2,14))</f>
        <v>152029929</v>
      </c>
      <c r="M5">
        <f ca="1">VALUE(MID(INDIRECT("Input!A"&amp;2+9*$M$1),FIND("=",INDIRECT("Input!A"&amp;2+9*$M$1),1)+2,14))</f>
        <v>432878505</v>
      </c>
      <c r="N5">
        <f ca="1">VALUE(MID(INDIRECT("Input!A"&amp;2+9*$N$1),FIND("=",INDIRECT("Input!A"&amp;2+9*$N$1),1)+2,14))</f>
        <v>1422443075</v>
      </c>
      <c r="O5">
        <f ca="1">VALUE(MID(INDIRECT("Input!A"&amp;2+9*$O$1),FIND("=",INDIRECT("Input!A"&amp;2+9*$O$1),1)+2,14))</f>
        <v>4714863630</v>
      </c>
      <c r="P5">
        <f ca="1">VALUE(MID(INDIRECT("Input!A"&amp;2+9*$P$1),FIND("=",INDIRECT("Input!A"&amp;2+9*$P$1),1)+2,14))</f>
        <v>15474514267</v>
      </c>
      <c r="Q5">
        <f ca="1">VALUE(MID(INDIRECT("Input!A"&amp;2+9*$Q$1),FIND("=",INDIRECT("Input!A"&amp;2+9*$Q$1),1)+2,14))</f>
        <v>50552522947</v>
      </c>
      <c r="R5">
        <f ca="1">VALUE(MID(INDIRECT("Input!A"&amp;2+9*$R$1),FIND("=",INDIRECT("Input!A"&amp;2+9*$R$1),1)+2,14))</f>
        <v>149938824940</v>
      </c>
      <c r="S5">
        <f ca="1">VALUE(MID(INDIRECT("Input!A"&amp;2+9*$S$1),FIND("=",INDIRECT("Input!A"&amp;2+9*$S$1),1)+2,14))</f>
        <v>493020070901</v>
      </c>
      <c r="T5" t="e">
        <f ca="1">VALUE(MID(INDIRECT("Input!A"&amp;2+9*$T$1),FIND("=",INDIRECT("Input!A"&amp;2+9*$T$1),1)+2,14))</f>
        <v>#VALUE!</v>
      </c>
      <c r="U5" t="e">
        <f ca="1">VALUE(MID(INDIRECT("Input!A"&amp;2+9*$U$1),FIND("=",INDIRECT("Input!A"&amp;2+9*$U$1),1)+2,14))</f>
        <v>#VALUE!</v>
      </c>
      <c r="V5" t="e">
        <f ca="1">VALUE(MID(INDIRECT("Input!A"&amp;2+9*$V$1),FIND("=",INDIRECT("Input!A"&amp;2+9*$V$1),1)+2,14))</f>
        <v>#VALUE!</v>
      </c>
      <c r="W5" t="e">
        <f ca="1">VALUE(MID(INDIRECT("Input!A"&amp;2+9*$W$1),FIND("=",INDIRECT("Input!A"&amp;2+9*$W$1),1)+2,14))</f>
        <v>#VALUE!</v>
      </c>
      <c r="X5" t="e">
        <f ca="1">VALUE(MID(INDIRECT("Input!A"&amp;2+9*$X$1),FIND("=",INDIRECT("Input!A"&amp;2+9*$X$1),1)+2,14))</f>
        <v>#VALUE!</v>
      </c>
      <c r="Y5" t="e">
        <f ca="1">VALUE(MID(INDIRECT("Input!A"&amp;2+9*$Y$1),FIND("=",INDIRECT("Input!A"&amp;2+9*$Y$1),1)+2,14))</f>
        <v>#VALUE!</v>
      </c>
      <c r="Z5" t="e">
        <f ca="1">VALUE(MID(INDIRECT("Input!A"&amp;2+9*$Z$1),FIND("=",INDIRECT("Input!A"&amp;2+9*$Z$1),1)+2,14))</f>
        <v>#VALUE!</v>
      </c>
      <c r="AA5" t="e">
        <f ca="1">VALUE(MID(INDIRECT("Input!A"&amp;2+9*$AA$1),FIND("=",INDIRECT("Input!A"&amp;2+9*$AA$1),1)+2,14))</f>
        <v>#VALUE!</v>
      </c>
      <c r="AB5" t="e">
        <f ca="1">VALUE(MID(INDIRECT("Input!A"&amp;2+9*$AB$1),FIND("=",INDIRECT("Input!A"&amp;2+9*$AB$1),1)+2,14))</f>
        <v>#VALUE!</v>
      </c>
      <c r="AC5" t="e">
        <f ca="1">VALUE(MID(INDIRECT("Input!A"&amp;2+9*$AC$1),FIND("=",INDIRECT("Input!A"&amp;2+9*$AC$1),1)+2,14))</f>
        <v>#VALUE!</v>
      </c>
      <c r="AD5" t="e">
        <f ca="1">VALUE(MID(INDIRECT("Input!A"&amp;2+9*$AD$1),FIND("=",INDIRECT("Input!A"&amp;2+9*$AD$1),1)+2,14))</f>
        <v>#VALUE!</v>
      </c>
      <c r="AE5" t="e">
        <f ca="1">VALUE(MID(INDIRECT("Input!A"&amp;2+9*$AE$1),FIND("=",INDIRECT("Input!A"&amp;2+9*$AE$1),1)+2,14))</f>
        <v>#VALUE!</v>
      </c>
      <c r="AF5" t="e">
        <f ca="1">VALUE(MID(INDIRECT("Input!A"&amp;2+9*$AF$1),FIND("=",INDIRECT("Input!A"&amp;2+9*$AF$1),1)+2,14))</f>
        <v>#VALUE!</v>
      </c>
      <c r="AG5" t="e">
        <f ca="1">VALUE(MID(INDIRECT("Input!A"&amp;2+9*$AG$1),FIND("=",INDIRECT("Input!A"&amp;2+9*$AG$1),1)+2,14))</f>
        <v>#VALUE!</v>
      </c>
    </row>
    <row r="6" spans="1:33" x14ac:dyDescent="0.25">
      <c r="A6" t="str">
        <f>LEFT(Input!A5,FIND("=",Input!A5,1)-1)</f>
        <v xml:space="preserve">eraseParticles()   </v>
      </c>
      <c r="B6">
        <f ca="1">VALUE(MID(INDIRECT("Input!A"&amp;5+9*$B$1),FIND("=",INDIRECT("Input!A"&amp;5+9*$B$1),1)+2,14))</f>
        <v>93882</v>
      </c>
      <c r="C6">
        <f ca="1">VALUE(MID(INDIRECT("Input!A"&amp;5+9*$C$1),FIND("=",INDIRECT("Input!A"&amp;5+9*$C$1),1)+2,14))</f>
        <v>418999</v>
      </c>
      <c r="D6">
        <f ca="1">VALUE(MID(INDIRECT("Input!A"&amp;5+9*$D$1),FIND("=",INDIRECT("Input!A"&amp;5+9*$D$1),1)+2,14))</f>
        <v>989237</v>
      </c>
      <c r="E6">
        <f ca="1">VALUE(MID(INDIRECT("Input!A"&amp;5+9*$E$1),FIND("=",INDIRECT("Input!A"&amp;5+9*$E$1),1)+2,14))</f>
        <v>1691091</v>
      </c>
      <c r="F6">
        <f ca="1">VALUE(MID(INDIRECT("Input!A"&amp;5+9*$F$1),FIND("=",INDIRECT("Input!A"&amp;5+9*$F$1),1)+2,14))</f>
        <v>2890733</v>
      </c>
      <c r="G6">
        <f ca="1">VALUE(MID(INDIRECT("Input!A"&amp;5+9*$G$1),FIND("=",INDIRECT("Input!A"&amp;5+9*$G$1),1)+2,14))</f>
        <v>6978388</v>
      </c>
      <c r="H6">
        <f ca="1">VALUE(MID(INDIRECT("Input!A"&amp;5+9*$H$1),FIND("=",INDIRECT("Input!A"&amp;5+9*$H$1),1)+2,14))</f>
        <v>11573189</v>
      </c>
      <c r="I6">
        <f ca="1">VALUE(MID(INDIRECT("Input!A"&amp;5+9*$I$1),FIND("=",INDIRECT("Input!A"&amp;5+9*$I$1),1)+2,14))</f>
        <v>26841598</v>
      </c>
      <c r="J6">
        <f ca="1">VALUE(MID(INDIRECT("Input!A"&amp;5+9*$J$1),FIND("=",INDIRECT("Input!A"&amp;5+9*$J$1),1)+2,14))</f>
        <v>44816293</v>
      </c>
      <c r="K6">
        <f ca="1">VALUE(MID(INDIRECT("Input!A"&amp;5+9*$K$1),FIND("=",INDIRECT("Input!A"&amp;5+9*$K$1),1)+2,14))</f>
        <v>79100555</v>
      </c>
      <c r="L6">
        <f ca="1">VALUE(MID(INDIRECT("Input!A"&amp;5+9*$L$1),FIND("=",INDIRECT("Input!A"&amp;5+9*$L$1),1)+2,14))</f>
        <v>146721199</v>
      </c>
      <c r="M6">
        <f ca="1">VALUE(MID(INDIRECT("Input!A"&amp;5+9*$M$1),FIND("=",INDIRECT("Input!A"&amp;5+9*$M$1),1)+2,14))</f>
        <v>304543756</v>
      </c>
      <c r="N6">
        <f ca="1">VALUE(MID(INDIRECT("Input!A"&amp;5+9*$N$1),FIND("=",INDIRECT("Input!A"&amp;5+9*$N$1),1)+2,14))</f>
        <v>602261569</v>
      </c>
      <c r="O6">
        <f ca="1">VALUE(MID(INDIRECT("Input!A"&amp;5+9*$O$1),FIND("=",INDIRECT("Input!A"&amp;5+9*$O$1),1)+2,14))</f>
        <v>1161048065</v>
      </c>
      <c r="P6">
        <f ca="1">VALUE(MID(INDIRECT("Input!A"&amp;5+9*$P$1),FIND("=",INDIRECT("Input!A"&amp;5+9*$P$1),1)+2,14))</f>
        <v>2307153442</v>
      </c>
      <c r="Q6">
        <f ca="1">VALUE(MID(INDIRECT("Input!A"&amp;5+9*$Q$1),FIND("=",INDIRECT("Input!A"&amp;5+9*$Q$1),1)+2,14))</f>
        <v>4598239420</v>
      </c>
      <c r="R6">
        <f ca="1">VALUE(MID(INDIRECT("Input!A"&amp;5+9*$R$1),FIND("=",INDIRECT("Input!A"&amp;5+9*$R$1),1)+2,14))</f>
        <v>8902284783</v>
      </c>
      <c r="S6">
        <f ca="1">VALUE(MID(INDIRECT("Input!A"&amp;5+9*$S$1),FIND("=",INDIRECT("Input!A"&amp;5+9*$S$1),1)+2,14))</f>
        <v>17484682538</v>
      </c>
      <c r="T6" t="e">
        <f ca="1">VALUE(MID(INDIRECT("Input!A"&amp;5+9*$T$1),FIND("=",INDIRECT("Input!A"&amp;5+9*$T$1),1)+2,14))</f>
        <v>#VALUE!</v>
      </c>
      <c r="U6" t="e">
        <f ca="1">VALUE(MID(INDIRECT("Input!A"&amp;5+9*$U$1),FIND("=",INDIRECT("Input!A"&amp;5+9*$U$1),1)+2,14))</f>
        <v>#VALUE!</v>
      </c>
      <c r="V6" t="e">
        <f ca="1">VALUE(MID(INDIRECT("Input!A"&amp;5+9*$V$1),FIND("=",INDIRECT("Input!A"&amp;5+9*$V$1),1)+2,14))</f>
        <v>#VALUE!</v>
      </c>
      <c r="W6" t="e">
        <f ca="1">VALUE(MID(INDIRECT("Input!A"&amp;5+9*$W$1),FIND("=",INDIRECT("Input!A"&amp;5+9*$W$1),1)+2,14))</f>
        <v>#VALUE!</v>
      </c>
      <c r="X6" t="e">
        <f ca="1">VALUE(MID(INDIRECT("Input!A"&amp;5+9*$X$1),FIND("=",INDIRECT("Input!A"&amp;5+9*$X$1),1)+2,14))</f>
        <v>#VALUE!</v>
      </c>
      <c r="Y6" t="e">
        <f ca="1">VALUE(MID(INDIRECT("Input!A"&amp;5+9*$Y$1),FIND("=",INDIRECT("Input!A"&amp;5+9*$Y$1),1)+2,14))</f>
        <v>#VALUE!</v>
      </c>
      <c r="Z6" t="e">
        <f ca="1">VALUE(MID(INDIRECT("Input!A"&amp;5+9*$Z$1),FIND("=",INDIRECT("Input!A"&amp;5+9*$Z$1),1)+2,14))</f>
        <v>#VALUE!</v>
      </c>
      <c r="AA6" t="e">
        <f ca="1">VALUE(MID(INDIRECT("Input!A"&amp;5+9*$AA$1),FIND("=",INDIRECT("Input!A"&amp;5+9*$AA$1),1)+2,14))</f>
        <v>#VALUE!</v>
      </c>
      <c r="AB6" t="e">
        <f ca="1">VALUE(MID(INDIRECT("Input!A"&amp;5+9*$AB$1),FIND("=",INDIRECT("Input!A"&amp;5+9*$AB$1),1)+2,14))</f>
        <v>#VALUE!</v>
      </c>
      <c r="AC6" t="e">
        <f ca="1">VALUE(MID(INDIRECT("Input!A"&amp;5+9*$AC$1),FIND("=",INDIRECT("Input!A"&amp;5+9*$AC$1),1)+2,14))</f>
        <v>#VALUE!</v>
      </c>
      <c r="AD6" t="e">
        <f ca="1">VALUE(MID(INDIRECT("Input!A"&amp;5+9*$AD$1),FIND("=",INDIRECT("Input!A"&amp;5+9*$AD$1),1)+2,14))</f>
        <v>#VALUE!</v>
      </c>
      <c r="AE6" t="e">
        <f ca="1">VALUE(MID(INDIRECT("Input!A"&amp;5+9*$AE$1),FIND("=",INDIRECT("Input!A"&amp;5+9*$AE$1),1)+2,14))</f>
        <v>#VALUE!</v>
      </c>
      <c r="AF6" t="e">
        <f ca="1">VALUE(MID(INDIRECT("Input!A"&amp;5+9*$AF$1),FIND("=",INDIRECT("Input!A"&amp;5+9*$AF$1),1)+2,14))</f>
        <v>#VALUE!</v>
      </c>
      <c r="AG6" t="e">
        <f ca="1">VALUE(MID(INDIRECT("Input!A"&amp;5+9*$AG$1),FIND("=",INDIRECT("Input!A"&amp;5+9*$AG$1),1)+2,14))</f>
        <v>#VALUE!</v>
      </c>
    </row>
    <row r="7" spans="1:33" x14ac:dyDescent="0.25">
      <c r="A7" t="str">
        <f>LEFT(Input!A8,FIND("=",Input!A8,1)-1)</f>
        <v xml:space="preserve">saveFrame()        </v>
      </c>
      <c r="B7">
        <f ca="1">VALUE(MID(INDIRECT("Input!A"&amp;8+9*$B$1),FIND("=",INDIRECT("Input!A"&amp;8+9*$B$1),1)+2,14))</f>
        <v>65885783</v>
      </c>
      <c r="C7">
        <f ca="1">VALUE(MID(INDIRECT("Input!A"&amp;8+9*$C$1),FIND("=",INDIRECT("Input!A"&amp;8+9*$C$1),1)+2,14))</f>
        <v>113603673</v>
      </c>
      <c r="D7">
        <f ca="1">VALUE(MID(INDIRECT("Input!A"&amp;8+9*$D$1),FIND("=",INDIRECT("Input!A"&amp;8+9*$D$1),1)+2,14))</f>
        <v>141729434</v>
      </c>
      <c r="E7">
        <f ca="1">VALUE(MID(INDIRECT("Input!A"&amp;8+9*$E$1),FIND("=",INDIRECT("Input!A"&amp;8+9*$E$1),1)+2,14))</f>
        <v>167963662</v>
      </c>
      <c r="F7">
        <f ca="1">VALUE(MID(INDIRECT("Input!A"&amp;8+9*$F$1),FIND("=",INDIRECT("Input!A"&amp;8+9*$F$1),1)+2,14))</f>
        <v>192031653</v>
      </c>
      <c r="G7">
        <f ca="1">VALUE(MID(INDIRECT("Input!A"&amp;8+9*$G$1),FIND("=",INDIRECT("Input!A"&amp;8+9*$G$1),1)+2,14))</f>
        <v>215139992</v>
      </c>
      <c r="H7">
        <f ca="1">VALUE(MID(INDIRECT("Input!A"&amp;8+9*$H$1),FIND("=",INDIRECT("Input!A"&amp;8+9*$H$1),1)+2,14))</f>
        <v>246068941</v>
      </c>
      <c r="I7">
        <f ca="1">VALUE(MID(INDIRECT("Input!A"&amp;8+9*$I$1),FIND("=",INDIRECT("Input!A"&amp;8+9*$I$1),1)+2,14))</f>
        <v>271152734</v>
      </c>
      <c r="J7">
        <f ca="1">VALUE(MID(INDIRECT("Input!A"&amp;8+9*$J$1),FIND("=",INDIRECT("Input!A"&amp;8+9*$J$1),1)+2,14))</f>
        <v>301855882</v>
      </c>
      <c r="K7">
        <f ca="1">VALUE(MID(INDIRECT("Input!A"&amp;8+9*$K$1),FIND("=",INDIRECT("Input!A"&amp;8+9*$K$1),1)+2,14))</f>
        <v>333583585</v>
      </c>
      <c r="L7">
        <f ca="1">VALUE(MID(INDIRECT("Input!A"&amp;8+9*$L$1),FIND("=",INDIRECT("Input!A"&amp;8+9*$L$1),1)+2,14))</f>
        <v>373355587</v>
      </c>
      <c r="M7">
        <f ca="1">VALUE(MID(INDIRECT("Input!A"&amp;8+9*$M$1),FIND("=",INDIRECT("Input!A"&amp;8+9*$M$1),1)+2,14))</f>
        <v>425002950</v>
      </c>
      <c r="N7">
        <f ca="1">VALUE(MID(INDIRECT("Input!A"&amp;8+9*$N$1),FIND("=",INDIRECT("Input!A"&amp;8+9*$N$1),1)+2,14))</f>
        <v>497032442</v>
      </c>
      <c r="O7">
        <f ca="1">VALUE(MID(INDIRECT("Input!A"&amp;8+9*$O$1),FIND("=",INDIRECT("Input!A"&amp;8+9*$O$1),1)+2,14))</f>
        <v>607638219</v>
      </c>
      <c r="P7">
        <f ca="1">VALUE(MID(INDIRECT("Input!A"&amp;8+9*$P$1),FIND("=",INDIRECT("Input!A"&amp;8+9*$P$1),1)+2,14))</f>
        <v>796245733</v>
      </c>
      <c r="Q7">
        <f ca="1">VALUE(MID(INDIRECT("Input!A"&amp;8+9*$Q$1),FIND("=",INDIRECT("Input!A"&amp;8+9*$Q$1),1)+2,14))</f>
        <v>1130773576</v>
      </c>
      <c r="R7">
        <f ca="1">VALUE(MID(INDIRECT("Input!A"&amp;8+9*$R$1),FIND("=",INDIRECT("Input!A"&amp;8+9*$R$1),1)+2,14))</f>
        <v>1445371193</v>
      </c>
      <c r="S7">
        <f ca="1">VALUE(MID(INDIRECT("Input!A"&amp;8+9*$S$1),FIND("=",INDIRECT("Input!A"&amp;8+9*$S$1),1)+2,14))</f>
        <v>1615842811</v>
      </c>
      <c r="T7" t="e">
        <f ca="1">VALUE(MID(INDIRECT("Input!A"&amp;8+9*$T$1),FIND("=",INDIRECT("Input!A"&amp;8+9*$T$1),1)+2,14))</f>
        <v>#VALUE!</v>
      </c>
      <c r="U7" t="e">
        <f ca="1">VALUE(MID(INDIRECT("Input!A"&amp;8+9*$U$1),FIND("=",INDIRECT("Input!A"&amp;8+9*$U$1),1)+2,14))</f>
        <v>#VALUE!</v>
      </c>
      <c r="V7" t="e">
        <f ca="1">VALUE(MID(INDIRECT("Input!A"&amp;8+9*$V$1),FIND("=",INDIRECT("Input!A"&amp;8+9*$V$1),1)+2,14))</f>
        <v>#VALUE!</v>
      </c>
      <c r="W7" t="e">
        <f ca="1">VALUE(MID(INDIRECT("Input!A"&amp;8+9*$W$1),FIND("=",INDIRECT("Input!A"&amp;8+9*$W$1),1)+2,14))</f>
        <v>#VALUE!</v>
      </c>
      <c r="X7" t="e">
        <f ca="1">VALUE(MID(INDIRECT("Input!A"&amp;8+9*$X$1),FIND("=",INDIRECT("Input!A"&amp;8+9*$X$1),1)+2,14))</f>
        <v>#VALUE!</v>
      </c>
      <c r="Y7" t="e">
        <f ca="1">VALUE(MID(INDIRECT("Input!A"&amp;8+9*$Y$1),FIND("=",INDIRECT("Input!A"&amp;8+9*$Y$1),1)+2,14))</f>
        <v>#VALUE!</v>
      </c>
      <c r="Z7" t="e">
        <f ca="1">VALUE(MID(INDIRECT("Input!A"&amp;8+9*$Z$1),FIND("=",INDIRECT("Input!A"&amp;8+9*$Z$1),1)+2,14))</f>
        <v>#VALUE!</v>
      </c>
      <c r="AA7" t="e">
        <f ca="1">VALUE(MID(INDIRECT("Input!A"&amp;8+9*$AA$1),FIND("=",INDIRECT("Input!A"&amp;8+9*$AA$1),1)+2,14))</f>
        <v>#VALUE!</v>
      </c>
      <c r="AB7" t="e">
        <f ca="1">VALUE(MID(INDIRECT("Input!A"&amp;8+9*$AB$1),FIND("=",INDIRECT("Input!A"&amp;8+9*$AB$1),1)+2,14))</f>
        <v>#VALUE!</v>
      </c>
      <c r="AC7" t="e">
        <f ca="1">VALUE(MID(INDIRECT("Input!A"&amp;8+9*$AC$1),FIND("=",INDIRECT("Input!A"&amp;8+9*$AC$1),1)+2,14))</f>
        <v>#VALUE!</v>
      </c>
      <c r="AD7" t="e">
        <f ca="1">VALUE(MID(INDIRECT("Input!A"&amp;8+9*$AD$1),FIND("=",INDIRECT("Input!A"&amp;8+9*$AD$1),1)+2,14))</f>
        <v>#VALUE!</v>
      </c>
      <c r="AE7" t="e">
        <f ca="1">VALUE(MID(INDIRECT("Input!A"&amp;8+9*$AE$1),FIND("=",INDIRECT("Input!A"&amp;8+9*$AE$1),1)+2,14))</f>
        <v>#VALUE!</v>
      </c>
      <c r="AF7" t="e">
        <f ca="1">VALUE(MID(INDIRECT("Input!A"&amp;8+9*$AF$1),FIND("=",INDIRECT("Input!A"&amp;8+9*$AF$1),1)+2,14))</f>
        <v>#VALUE!</v>
      </c>
      <c r="AG7" t="e">
        <f ca="1">VALUE(MID(INDIRECT("Input!A"&amp;8+9*$AG$1),FIND("=",INDIRECT("Input!A"&amp;8+9*$AG$1),1)+2,14))</f>
        <v>#VALUE!</v>
      </c>
    </row>
    <row r="8" spans="1:33" x14ac:dyDescent="0.25">
      <c r="A8" t="str">
        <f>LEFT(Input!A7,FIND("=",Input!A7,1)-1)</f>
        <v xml:space="preserve">drawParticles()    </v>
      </c>
      <c r="B8">
        <f ca="1">VALUE(MID(INDIRECT("Input!A"&amp;7+9*$B$1),FIND("=",INDIRECT("Input!A"&amp;7+9*$B$1),1)+2,14))</f>
        <v>74562</v>
      </c>
      <c r="C8">
        <f ca="1">VALUE(MID(INDIRECT("Input!A"&amp;7+9*$C$1),FIND("=",INDIRECT("Input!A"&amp;7+9*$C$1),1)+2,14))</f>
        <v>191386</v>
      </c>
      <c r="D8">
        <f ca="1">VALUE(MID(INDIRECT("Input!A"&amp;7+9*$D$1),FIND("=",INDIRECT("Input!A"&amp;7+9*$D$1),1)+2,14))</f>
        <v>284061</v>
      </c>
      <c r="E8">
        <f ca="1">VALUE(MID(INDIRECT("Input!A"&amp;7+9*$E$1),FIND("=",INDIRECT("Input!A"&amp;7+9*$E$1),1)+2,14))</f>
        <v>366473</v>
      </c>
      <c r="F8">
        <f ca="1">VALUE(MID(INDIRECT("Input!A"&amp;7+9*$F$1),FIND("=",INDIRECT("Input!A"&amp;7+9*$F$1),1)+2,14))</f>
        <v>492052</v>
      </c>
      <c r="G8">
        <f ca="1">VALUE(MID(INDIRECT("Input!A"&amp;7+9*$G$1),FIND("=",INDIRECT("Input!A"&amp;7+9*$G$1),1)+2,14))</f>
        <v>589557</v>
      </c>
      <c r="H8">
        <f ca="1">VALUE(MID(INDIRECT("Input!A"&amp;7+9*$H$1),FIND("=",INDIRECT("Input!A"&amp;7+9*$H$1),1)+2,14))</f>
        <v>716344</v>
      </c>
      <c r="I8">
        <f ca="1">VALUE(MID(INDIRECT("Input!A"&amp;7+9*$I$1),FIND("=",INDIRECT("Input!A"&amp;7+9*$I$1),1)+2,14))</f>
        <v>1046894</v>
      </c>
      <c r="J8">
        <f ca="1">VALUE(MID(INDIRECT("Input!A"&amp;7+9*$J$1),FIND("=",INDIRECT("Input!A"&amp;7+9*$J$1),1)+2,14))</f>
        <v>1502420</v>
      </c>
      <c r="K8">
        <f ca="1">VALUE(MID(INDIRECT("Input!A"&amp;7+9*$K$1),FIND("=",INDIRECT("Input!A"&amp;7+9*$K$1),1)+2,14))</f>
        <v>2370304</v>
      </c>
      <c r="L8">
        <f ca="1">VALUE(MID(INDIRECT("Input!A"&amp;7+9*$L$1),FIND("=",INDIRECT("Input!A"&amp;7+9*$L$1),1)+2,14))</f>
        <v>3790614</v>
      </c>
      <c r="M8">
        <f ca="1">VALUE(MID(INDIRECT("Input!A"&amp;7+9*$M$1),FIND("=",INDIRECT("Input!A"&amp;7+9*$M$1),1)+2,14))</f>
        <v>5172888</v>
      </c>
      <c r="N8">
        <f ca="1">VALUE(MID(INDIRECT("Input!A"&amp;7+9*$N$1),FIND("=",INDIRECT("Input!A"&amp;7+9*$N$1),1)+2,14))</f>
        <v>6034130</v>
      </c>
      <c r="O8">
        <f ca="1">VALUE(MID(INDIRECT("Input!A"&amp;7+9*$O$1),FIND("=",INDIRECT("Input!A"&amp;7+9*$O$1),1)+2,14))</f>
        <v>9297371</v>
      </c>
      <c r="P8">
        <f ca="1">VALUE(MID(INDIRECT("Input!A"&amp;7+9*$P$1),FIND("=",INDIRECT("Input!A"&amp;7+9*$P$1),1)+2,14))</f>
        <v>12698870</v>
      </c>
      <c r="Q8">
        <f ca="1">VALUE(MID(INDIRECT("Input!A"&amp;7+9*$Q$1),FIND("=",INDIRECT("Input!A"&amp;7+9*$Q$1),1)+2,14))</f>
        <v>19990902</v>
      </c>
      <c r="R8">
        <f ca="1">VALUE(MID(INDIRECT("Input!A"&amp;7+9*$R$1),FIND("=",INDIRECT("Input!A"&amp;7+9*$R$1),1)+2,14))</f>
        <v>41012396</v>
      </c>
      <c r="S8">
        <f ca="1">VALUE(MID(INDIRECT("Input!A"&amp;7+9*$S$1),FIND("=",INDIRECT("Input!A"&amp;7+9*$S$1),1)+2,14))</f>
        <v>80240423</v>
      </c>
      <c r="T8" t="e">
        <f ca="1">VALUE(MID(INDIRECT("Input!A"&amp;7+9*$T$1),FIND("=",INDIRECT("Input!A"&amp;7+9*$T$1),1)+2,14))</f>
        <v>#VALUE!</v>
      </c>
      <c r="U8" t="e">
        <f ca="1">VALUE(MID(INDIRECT("Input!A"&amp;7+9*$U$1),FIND("=",INDIRECT("Input!A"&amp;7+9*$U$1),1)+2,14))</f>
        <v>#VALUE!</v>
      </c>
      <c r="V8" t="e">
        <f ca="1">VALUE(MID(INDIRECT("Input!A"&amp;7+9*$V$1),FIND("=",INDIRECT("Input!A"&amp;7+9*$V$1),1)+2,14))</f>
        <v>#VALUE!</v>
      </c>
      <c r="W8" t="e">
        <f ca="1">VALUE(MID(INDIRECT("Input!A"&amp;7+9*$W$1),FIND("=",INDIRECT("Input!A"&amp;7+9*$W$1),1)+2,14))</f>
        <v>#VALUE!</v>
      </c>
      <c r="X8" t="e">
        <f ca="1">VALUE(MID(INDIRECT("Input!A"&amp;7+9*$X$1),FIND("=",INDIRECT("Input!A"&amp;7+9*$X$1),1)+2,14))</f>
        <v>#VALUE!</v>
      </c>
      <c r="Y8" t="e">
        <f ca="1">VALUE(MID(INDIRECT("Input!A"&amp;7+9*$Y$1),FIND("=",INDIRECT("Input!A"&amp;7+9*$Y$1),1)+2,14))</f>
        <v>#VALUE!</v>
      </c>
      <c r="Z8" t="e">
        <f ca="1">VALUE(MID(INDIRECT("Input!A"&amp;7+9*$Z$1),FIND("=",INDIRECT("Input!A"&amp;7+9*$Z$1),1)+2,14))</f>
        <v>#VALUE!</v>
      </c>
      <c r="AA8" t="e">
        <f ca="1">VALUE(MID(INDIRECT("Input!A"&amp;7+9*$AA$1),FIND("=",INDIRECT("Input!A"&amp;7+9*$AA$1),1)+2,14))</f>
        <v>#VALUE!</v>
      </c>
      <c r="AB8" t="e">
        <f ca="1">VALUE(MID(INDIRECT("Input!A"&amp;7+9*$AB$1),FIND("=",INDIRECT("Input!A"&amp;7+9*$AB$1),1)+2,14))</f>
        <v>#VALUE!</v>
      </c>
      <c r="AC8" t="e">
        <f ca="1">VALUE(MID(INDIRECT("Input!A"&amp;7+9*$AC$1),FIND("=",INDIRECT("Input!A"&amp;7+9*$AC$1),1)+2,14))</f>
        <v>#VALUE!</v>
      </c>
      <c r="AD8" t="e">
        <f ca="1">VALUE(MID(INDIRECT("Input!A"&amp;7+9*$AD$1),FIND("=",INDIRECT("Input!A"&amp;7+9*$AD$1),1)+2,14))</f>
        <v>#VALUE!</v>
      </c>
      <c r="AE8" t="e">
        <f ca="1">VALUE(MID(INDIRECT("Input!A"&amp;7+9*$AE$1),FIND("=",INDIRECT("Input!A"&amp;7+9*$AE$1),1)+2,14))</f>
        <v>#VALUE!</v>
      </c>
      <c r="AF8" t="e">
        <f ca="1">VALUE(MID(INDIRECT("Input!A"&amp;7+9*$AF$1),FIND("=",INDIRECT("Input!A"&amp;7+9*$AF$1),1)+2,14))</f>
        <v>#VALUE!</v>
      </c>
      <c r="AG8" t="e">
        <f ca="1">VALUE(MID(INDIRECT("Input!A"&amp;7+9*$AG$1),FIND("=",INDIRECT("Input!A"&amp;7+9*$AG$1),1)+2,14))</f>
        <v>#VALUE!</v>
      </c>
    </row>
    <row r="9" spans="1:33" x14ac:dyDescent="0.25">
      <c r="A9" t="str">
        <f>LEFT(Input!A4,FIND("=",Input!A4,1)-1)</f>
        <v xml:space="preserve">updateFocus()      </v>
      </c>
      <c r="B9">
        <f ca="1">VALUE(MID(INDIRECT("Input!A"&amp;4+9*$B$1),FIND("=",INDIRECT("Input!A"&amp;4+9*$B$1),1)+2,14))</f>
        <v>2415</v>
      </c>
      <c r="C9">
        <f ca="1">VALUE(MID(INDIRECT("Input!A"&amp;4+9*$C$1),FIND("=",INDIRECT("Input!A"&amp;4+9*$C$1),1)+2,14))</f>
        <v>4830</v>
      </c>
      <c r="D9">
        <f ca="1">VALUE(MID(INDIRECT("Input!A"&amp;4+9*$D$1),FIND("=",INDIRECT("Input!A"&amp;4+9*$D$1),1)+2,14))</f>
        <v>10263</v>
      </c>
      <c r="E9">
        <f ca="1">VALUE(MID(INDIRECT("Input!A"&amp;4+9*$E$1),FIND("=",INDIRECT("Input!A"&amp;4+9*$E$1),1)+2,14))</f>
        <v>15093</v>
      </c>
      <c r="F9">
        <f ca="1">VALUE(MID(INDIRECT("Input!A"&amp;4+9*$F$1),FIND("=",INDIRECT("Input!A"&amp;4+9*$F$1),1)+2,14))</f>
        <v>23847</v>
      </c>
      <c r="G9">
        <f ca="1">VALUE(MID(INDIRECT("Input!A"&amp;4+9*$G$1),FIND("=",INDIRECT("Input!A"&amp;4+9*$G$1),1)+2,14))</f>
        <v>44072</v>
      </c>
      <c r="H9">
        <f ca="1">VALUE(MID(INDIRECT("Input!A"&amp;4+9*$H$1),FIND("=",INDIRECT("Input!A"&amp;4+9*$H$1),1)+2,14))</f>
        <v>74561</v>
      </c>
      <c r="I9">
        <f ca="1">VALUE(MID(INDIRECT("Input!A"&amp;4+9*$I$1),FIND("=",INDIRECT("Input!A"&amp;4+9*$I$1),1)+2,14))</f>
        <v>174179</v>
      </c>
      <c r="J9">
        <f ca="1">VALUE(MID(INDIRECT("Input!A"&amp;4+9*$J$1),FIND("=",INDIRECT("Input!A"&amp;4+9*$J$1),1)+2,14))</f>
        <v>297343</v>
      </c>
      <c r="K9">
        <f ca="1">VALUE(MID(INDIRECT("Input!A"&amp;4+9*$K$1),FIND("=",INDIRECT("Input!A"&amp;4+9*$K$1),1)+2,14))</f>
        <v>527068</v>
      </c>
      <c r="L9">
        <f ca="1">VALUE(MID(INDIRECT("Input!A"&amp;4+9*$L$1),FIND("=",INDIRECT("Input!A"&amp;4+9*$L$1),1)+2,14))</f>
        <v>963576</v>
      </c>
      <c r="M9">
        <f ca="1">VALUE(MID(INDIRECT("Input!A"&amp;4+9*$M$1),FIND("=",INDIRECT("Input!A"&amp;4+9*$M$1),1)+2,14))</f>
        <v>1822403</v>
      </c>
      <c r="N9">
        <f ca="1">VALUE(MID(INDIRECT("Input!A"&amp;4+9*$N$1),FIND("=",INDIRECT("Input!A"&amp;4+9*$N$1),1)+2,14))</f>
        <v>3547907</v>
      </c>
      <c r="O9">
        <f ca="1">VALUE(MID(INDIRECT("Input!A"&amp;4+9*$O$1),FIND("=",INDIRECT("Input!A"&amp;4+9*$O$1),1)+2,14))</f>
        <v>3871816</v>
      </c>
      <c r="P9">
        <f ca="1">VALUE(MID(INDIRECT("Input!A"&amp;4+9*$P$1),FIND("=",INDIRECT("Input!A"&amp;4+9*$P$1),1)+2,14))</f>
        <v>4281155</v>
      </c>
      <c r="Q9">
        <f ca="1">VALUE(MID(INDIRECT("Input!A"&amp;4+9*$Q$1),FIND("=",INDIRECT("Input!A"&amp;4+9*$Q$1),1)+2,14))</f>
        <v>5173188</v>
      </c>
      <c r="R9">
        <f ca="1">VALUE(MID(INDIRECT("Input!A"&amp;4+9*$R$1),FIND("=",INDIRECT("Input!A"&amp;4+9*$R$1),1)+2,14))</f>
        <v>6832883</v>
      </c>
      <c r="S9">
        <f ca="1">VALUE(MID(INDIRECT("Input!A"&amp;4+9*$S$1),FIND("=",INDIRECT("Input!A"&amp;4+9*$S$1),1)+2,14))</f>
        <v>10111520</v>
      </c>
      <c r="T9" t="e">
        <f ca="1">VALUE(MID(INDIRECT("Input!A"&amp;4+9*$T$1),FIND("=",INDIRECT("Input!A"&amp;4+9*$T$1),1)+2,14))</f>
        <v>#VALUE!</v>
      </c>
      <c r="U9" t="e">
        <f ca="1">VALUE(MID(INDIRECT("Input!A"&amp;4+9*$U$1),FIND("=",INDIRECT("Input!A"&amp;4+9*$U$1),1)+2,14))</f>
        <v>#VALUE!</v>
      </c>
      <c r="V9" t="e">
        <f ca="1">VALUE(MID(INDIRECT("Input!A"&amp;4+9*$V$1),FIND("=",INDIRECT("Input!A"&amp;4+9*$V$1),1)+2,14))</f>
        <v>#VALUE!</v>
      </c>
      <c r="W9" t="e">
        <f ca="1">VALUE(MID(INDIRECT("Input!A"&amp;4+9*$W$1),FIND("=",INDIRECT("Input!A"&amp;4+9*$W$1),1)+2,14))</f>
        <v>#VALUE!</v>
      </c>
      <c r="X9" t="e">
        <f ca="1">VALUE(MID(INDIRECT("Input!A"&amp;4+9*$X$1),FIND("=",INDIRECT("Input!A"&amp;4+9*$X$1),1)+2,14))</f>
        <v>#VALUE!</v>
      </c>
      <c r="Y9" t="e">
        <f ca="1">VALUE(MID(INDIRECT("Input!A"&amp;4+9*$Y$1),FIND("=",INDIRECT("Input!A"&amp;4+9*$Y$1),1)+2,14))</f>
        <v>#VALUE!</v>
      </c>
      <c r="Z9" t="e">
        <f ca="1">VALUE(MID(INDIRECT("Input!A"&amp;4+9*$Z$1),FIND("=",INDIRECT("Input!A"&amp;4+9*$Z$1),1)+2,14))</f>
        <v>#VALUE!</v>
      </c>
      <c r="AA9" t="e">
        <f ca="1">VALUE(MID(INDIRECT("Input!A"&amp;4+9*$AA$1),FIND("=",INDIRECT("Input!A"&amp;4+9*$AA$1),1)+2,14))</f>
        <v>#VALUE!</v>
      </c>
      <c r="AB9" t="e">
        <f ca="1">VALUE(MID(INDIRECT("Input!A"&amp;4+9*$AB$1),FIND("=",INDIRECT("Input!A"&amp;4+9*$AB$1),1)+2,14))</f>
        <v>#VALUE!</v>
      </c>
      <c r="AC9" t="e">
        <f ca="1">VALUE(MID(INDIRECT("Input!A"&amp;4+9*$AC$1),FIND("=",INDIRECT("Input!A"&amp;4+9*$AC$1),1)+2,14))</f>
        <v>#VALUE!</v>
      </c>
      <c r="AD9" t="e">
        <f ca="1">VALUE(MID(INDIRECT("Input!A"&amp;4+9*$AD$1),FIND("=",INDIRECT("Input!A"&amp;4+9*$AD$1),1)+2,14))</f>
        <v>#VALUE!</v>
      </c>
      <c r="AE9" t="e">
        <f ca="1">VALUE(MID(INDIRECT("Input!A"&amp;4+9*$AE$1),FIND("=",INDIRECT("Input!A"&amp;4+9*$AE$1),1)+2,14))</f>
        <v>#VALUE!</v>
      </c>
      <c r="AF9" t="e">
        <f ca="1">VALUE(MID(INDIRECT("Input!A"&amp;4+9*$AF$1),FIND("=",INDIRECT("Input!A"&amp;4+9*$AF$1),1)+2,14))</f>
        <v>#VALUE!</v>
      </c>
      <c r="AG9" t="e">
        <f ca="1">VALUE(MID(INDIRECT("Input!A"&amp;4+9*$AG$1),FIND("=",INDIRECT("Input!A"&amp;4+9*$AG$1),1)+2,14))</f>
        <v>#VALUE!</v>
      </c>
    </row>
    <row r="10" spans="1:33" x14ac:dyDescent="0.25">
      <c r="A10" t="str">
        <f>LEFT(Input!A6,FIND("=",Input!A6,1)-1)</f>
        <v xml:space="preserve">updateVelAndPos()  </v>
      </c>
      <c r="B10">
        <f ca="1">VALUE(MID(INDIRECT("Input!A"&amp;6+9*$B$1),FIND("=",INDIRECT("Input!A"&amp;6+9*$B$1),1)+2,14))</f>
        <v>4830</v>
      </c>
      <c r="C10">
        <f ca="1">VALUE(MID(INDIRECT("Input!A"&amp;6+9*$C$1),FIND("=",INDIRECT("Input!A"&amp;6+9*$C$1),1)+2,14))</f>
        <v>6339</v>
      </c>
      <c r="D10">
        <f ca="1">VALUE(MID(INDIRECT("Input!A"&amp;6+9*$D$1),FIND("=",INDIRECT("Input!A"&amp;6+9*$D$1),1)+2,14))</f>
        <v>9055</v>
      </c>
      <c r="E10">
        <f ca="1">VALUE(MID(INDIRECT("Input!A"&amp;6+9*$E$1),FIND("=",INDIRECT("Input!A"&amp;6+9*$E$1),1)+2,14))</f>
        <v>11772</v>
      </c>
      <c r="F10">
        <f ca="1">VALUE(MID(INDIRECT("Input!A"&amp;6+9*$F$1),FIND("=",INDIRECT("Input!A"&amp;6+9*$F$1),1)+2,14))</f>
        <v>15998</v>
      </c>
      <c r="G10">
        <f ca="1">VALUE(MID(INDIRECT("Input!A"&amp;6+9*$G$1),FIND("=",INDIRECT("Input!A"&amp;6+9*$G$1),1)+2,14))</f>
        <v>23847</v>
      </c>
      <c r="H10">
        <f ca="1">VALUE(MID(INDIRECT("Input!A"&amp;6+9*$H$1),FIND("=",INDIRECT("Input!A"&amp;6+9*$H$1),1)+2,14))</f>
        <v>45582</v>
      </c>
      <c r="I10">
        <f ca="1">VALUE(MID(INDIRECT("Input!A"&amp;6+9*$I$1),FIND("=",INDIRECT("Input!A"&amp;6+9*$I$1),1)+2,14))</f>
        <v>108069</v>
      </c>
      <c r="J10">
        <f ca="1">VALUE(MID(INDIRECT("Input!A"&amp;6+9*$J$1),FIND("=",INDIRECT("Input!A"&amp;6+9*$J$1),1)+2,14))</f>
        <v>137048</v>
      </c>
      <c r="K10">
        <f ca="1">VALUE(MID(INDIRECT("Input!A"&amp;6+9*$K$1),FIND("=",INDIRECT("Input!A"&amp;6+9*$K$1),1)+2,14))</f>
        <v>227006</v>
      </c>
      <c r="L10">
        <f ca="1">VALUE(MID(INDIRECT("Input!A"&amp;6+9*$L$1),FIND("=",INDIRECT("Input!A"&amp;6+9*$L$1),1)+2,14))</f>
        <v>333265</v>
      </c>
      <c r="M10">
        <f ca="1">VALUE(MID(INDIRECT("Input!A"&amp;6+9*$M$1),FIND("=",INDIRECT("Input!A"&amp;6+9*$M$1),1)+2,14))</f>
        <v>575367</v>
      </c>
      <c r="N10">
        <f ca="1">VALUE(MID(INDIRECT("Input!A"&amp;6+9*$N$1),FIND("=",INDIRECT("Input!A"&amp;6+9*$N$1),1)+2,14))</f>
        <v>998894</v>
      </c>
      <c r="O10">
        <f ca="1">VALUE(MID(INDIRECT("Input!A"&amp;6+9*$O$1),FIND("=",INDIRECT("Input!A"&amp;6+9*$O$1),1)+2,14))</f>
        <v>1849873</v>
      </c>
      <c r="P10">
        <f ca="1">VALUE(MID(INDIRECT("Input!A"&amp;6+9*$P$1),FIND("=",INDIRECT("Input!A"&amp;6+9*$P$1),1)+2,14))</f>
        <v>3596809</v>
      </c>
      <c r="Q10">
        <f ca="1">VALUE(MID(INDIRECT("Input!A"&amp;6+9*$Q$1),FIND("=",INDIRECT("Input!A"&amp;6+9*$Q$1),1)+2,14))</f>
        <v>4613818</v>
      </c>
      <c r="R10">
        <f ca="1">VALUE(MID(INDIRECT("Input!A"&amp;6+9*$R$1),FIND("=",INDIRECT("Input!A"&amp;6+9*$R$1),1)+2,14))</f>
        <v>6261438</v>
      </c>
      <c r="S10">
        <f ca="1">VALUE(MID(INDIRECT("Input!A"&amp;6+9*$S$1),FIND("=",INDIRECT("Input!A"&amp;6+9*$S$1),1)+2,14))</f>
        <v>8860862</v>
      </c>
      <c r="T10" t="e">
        <f ca="1">VALUE(MID(INDIRECT("Input!A"&amp;6+9*$T$1),FIND("=",INDIRECT("Input!A"&amp;6+9*$T$1),1)+2,14))</f>
        <v>#VALUE!</v>
      </c>
      <c r="U10" t="e">
        <f ca="1">VALUE(MID(INDIRECT("Input!A"&amp;6+9*$U$1),FIND("=",INDIRECT("Input!A"&amp;6+9*$U$1),1)+2,14))</f>
        <v>#VALUE!</v>
      </c>
      <c r="V10" t="e">
        <f ca="1">VALUE(MID(INDIRECT("Input!A"&amp;6+9*$V$1),FIND("=",INDIRECT("Input!A"&amp;6+9*$V$1),1)+2,14))</f>
        <v>#VALUE!</v>
      </c>
      <c r="W10" t="e">
        <f ca="1">VALUE(MID(INDIRECT("Input!A"&amp;6+9*$W$1),FIND("=",INDIRECT("Input!A"&amp;6+9*$W$1),1)+2,14))</f>
        <v>#VALUE!</v>
      </c>
      <c r="X10" t="e">
        <f ca="1">VALUE(MID(INDIRECT("Input!A"&amp;6+9*$X$1),FIND("=",INDIRECT("Input!A"&amp;6+9*$X$1),1)+2,14))</f>
        <v>#VALUE!</v>
      </c>
      <c r="Y10" t="e">
        <f ca="1">VALUE(MID(INDIRECT("Input!A"&amp;6+9*$Y$1),FIND("=",INDIRECT("Input!A"&amp;6+9*$Y$1),1)+2,14))</f>
        <v>#VALUE!</v>
      </c>
      <c r="Z10" t="e">
        <f ca="1">VALUE(MID(INDIRECT("Input!A"&amp;6+9*$Z$1),FIND("=",INDIRECT("Input!A"&amp;6+9*$Z$1),1)+2,14))</f>
        <v>#VALUE!</v>
      </c>
      <c r="AA10" t="e">
        <f ca="1">VALUE(MID(INDIRECT("Input!A"&amp;6+9*$AA$1),FIND("=",INDIRECT("Input!A"&amp;6+9*$AA$1),1)+2,14))</f>
        <v>#VALUE!</v>
      </c>
      <c r="AB10" t="e">
        <f ca="1">VALUE(MID(INDIRECT("Input!A"&amp;6+9*$AB$1),FIND("=",INDIRECT("Input!A"&amp;6+9*$AB$1),1)+2,14))</f>
        <v>#VALUE!</v>
      </c>
      <c r="AC10" t="e">
        <f ca="1">VALUE(MID(INDIRECT("Input!A"&amp;6+9*$AC$1),FIND("=",INDIRECT("Input!A"&amp;6+9*$AC$1),1)+2,14))</f>
        <v>#VALUE!</v>
      </c>
      <c r="AD10" t="e">
        <f ca="1">VALUE(MID(INDIRECT("Input!A"&amp;6+9*$AD$1),FIND("=",INDIRECT("Input!A"&amp;6+9*$AD$1),1)+2,14))</f>
        <v>#VALUE!</v>
      </c>
      <c r="AE10" t="e">
        <f ca="1">VALUE(MID(INDIRECT("Input!A"&amp;6+9*$AE$1),FIND("=",INDIRECT("Input!A"&amp;6+9*$AE$1),1)+2,14))</f>
        <v>#VALUE!</v>
      </c>
      <c r="AF10" t="e">
        <f ca="1">VALUE(MID(INDIRECT("Input!A"&amp;6+9*$AF$1),FIND("=",INDIRECT("Input!A"&amp;6+9*$AF$1),1)+2,14))</f>
        <v>#VALUE!</v>
      </c>
      <c r="AG10" t="e">
        <f ca="1">VALUE(MID(INDIRECT("Input!A"&amp;6+9*$AG$1),FIND("=",INDIRECT("Input!A"&amp;6+9*$AG$1),1)+2,14))</f>
        <v>#VALUE!</v>
      </c>
    </row>
    <row r="14" spans="1:33" x14ac:dyDescent="0.25">
      <c r="A14" s="1"/>
    </row>
    <row r="15" spans="1:33" x14ac:dyDescent="0.25">
      <c r="A15" s="1"/>
    </row>
    <row r="16" spans="1:3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sortState ref="A4:AG10">
    <sortCondition descending="1" ref="R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35"/>
  <sheetViews>
    <sheetView topLeftCell="E1" workbookViewId="0">
      <selection activeCell="V35" sqref="V35"/>
    </sheetView>
  </sheetViews>
  <sheetFormatPr defaultRowHeight="15" x14ac:dyDescent="0.25"/>
  <cols>
    <col min="1" max="1" width="9.140625" customWidth="1"/>
  </cols>
  <sheetData>
    <row r="35" spans="22:22" x14ac:dyDescent="0.25">
      <c r="V35" t="s">
        <v>146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5:U6"/>
  <sheetViews>
    <sheetView zoomScale="115" zoomScaleNormal="115" workbookViewId="0">
      <selection activeCell="U5" sqref="U5"/>
    </sheetView>
  </sheetViews>
  <sheetFormatPr defaultRowHeight="15" x14ac:dyDescent="0.25"/>
  <cols>
    <col min="1" max="1" width="9.140625" customWidth="1"/>
  </cols>
  <sheetData>
    <row r="5" spans="21:21" x14ac:dyDescent="0.25">
      <c r="U5" t="e">
        <f>Table!$A$4:$A$10,Table!$N$4:$N$10</f>
        <v>#VALUE!</v>
      </c>
    </row>
    <row r="6" spans="21:21" x14ac:dyDescent="0.25">
      <c r="U6" t="e">
        <f>Table!$A$4:$A$10,Table!$P$4:$P$10</f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Table</vt:lpstr>
      <vt:lpstr>Line Graphs</vt:lpstr>
      <vt:lpstr>Charts</vt:lpstr>
    </vt:vector>
  </TitlesOfParts>
  <Company>Lake Travis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Kenneth</cp:lastModifiedBy>
  <dcterms:created xsi:type="dcterms:W3CDTF">2016-09-15T18:19:51Z</dcterms:created>
  <dcterms:modified xsi:type="dcterms:W3CDTF">2016-09-16T07:59:01Z</dcterms:modified>
</cp:coreProperties>
</file>