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 activeTab="1"/>
  </bookViews>
  <sheets>
    <sheet name="Stk Data" sheetId="1" r:id="rId1"/>
    <sheet name="Dec Buy" sheetId="20" r:id="rId2"/>
    <sheet name="Sept Buy" sheetId="19" r:id="rId3"/>
    <sheet name="Jun Buy" sheetId="18" r:id="rId4"/>
    <sheet name="Stock List" sheetId="3" r:id="rId5"/>
    <sheet name="BuySell Guide" sheetId="4" r:id="rId6"/>
    <sheet name="Analysis 6up" sheetId="6" r:id="rId7"/>
    <sheet name="6up (No loss - 60SMA)" sheetId="13" r:id="rId8"/>
    <sheet name="6up(NoLoss-20SMA)" sheetId="17" r:id="rId9"/>
  </sheets>
  <calcPr calcId="124519"/>
</workbook>
</file>

<file path=xl/calcChain.xml><?xml version="1.0" encoding="utf-8"?>
<calcChain xmlns="http://schemas.openxmlformats.org/spreadsheetml/2006/main">
  <c r="E75" i="20"/>
  <c r="O68"/>
  <c r="N68"/>
  <c r="M68"/>
  <c r="L68"/>
  <c r="K68"/>
  <c r="J68"/>
  <c r="I68"/>
  <c r="H68"/>
  <c r="G68"/>
  <c r="F68"/>
  <c r="E68"/>
  <c r="D68"/>
  <c r="R67"/>
  <c r="Q67"/>
  <c r="P67"/>
  <c r="O67"/>
  <c r="N67"/>
  <c r="M67"/>
  <c r="L67"/>
  <c r="K67"/>
  <c r="J67"/>
  <c r="I67"/>
  <c r="H67"/>
  <c r="G67"/>
  <c r="F67"/>
  <c r="E67"/>
  <c r="D67"/>
  <c r="W61"/>
  <c r="V61"/>
  <c r="U61"/>
  <c r="T61"/>
  <c r="S61"/>
  <c r="R61"/>
  <c r="Q61"/>
  <c r="P61"/>
  <c r="O61"/>
  <c r="N61"/>
  <c r="M61"/>
  <c r="L61"/>
  <c r="K61"/>
  <c r="J61"/>
  <c r="I61"/>
  <c r="H61"/>
  <c r="S60"/>
  <c r="S66" s="1"/>
  <c r="R60"/>
  <c r="R66" s="1"/>
  <c r="Q60"/>
  <c r="Q66" s="1"/>
  <c r="P60"/>
  <c r="P66" s="1"/>
  <c r="O60"/>
  <c r="O66" s="1"/>
  <c r="N60"/>
  <c r="N66" s="1"/>
  <c r="M60"/>
  <c r="M66" s="1"/>
  <c r="L60"/>
  <c r="L66" s="1"/>
  <c r="K60"/>
  <c r="K66" s="1"/>
  <c r="J60"/>
  <c r="J66" s="1"/>
  <c r="I60"/>
  <c r="I66" s="1"/>
  <c r="H60"/>
  <c r="H66" s="1"/>
  <c r="G60"/>
  <c r="G66" s="1"/>
  <c r="F60"/>
  <c r="F63" s="1"/>
  <c r="E60"/>
  <c r="E66" s="1"/>
  <c r="D60"/>
  <c r="D66" s="1"/>
  <c r="O54"/>
  <c r="N54"/>
  <c r="M54"/>
  <c r="L54"/>
  <c r="K54"/>
  <c r="J54"/>
  <c r="I54"/>
  <c r="H54"/>
  <c r="G54"/>
  <c r="F54"/>
  <c r="E54"/>
  <c r="D54"/>
  <c r="R53"/>
  <c r="Q53"/>
  <c r="P53"/>
  <c r="O53"/>
  <c r="N53"/>
  <c r="M53"/>
  <c r="L53"/>
  <c r="K53"/>
  <c r="J53"/>
  <c r="I53"/>
  <c r="H53"/>
  <c r="G53"/>
  <c r="F53"/>
  <c r="E53"/>
  <c r="D53"/>
  <c r="W47"/>
  <c r="V47"/>
  <c r="U47"/>
  <c r="T47"/>
  <c r="S47"/>
  <c r="R47"/>
  <c r="Q47"/>
  <c r="P47"/>
  <c r="O47"/>
  <c r="N47"/>
  <c r="M47"/>
  <c r="L47"/>
  <c r="K47"/>
  <c r="J47"/>
  <c r="I47"/>
  <c r="H47"/>
  <c r="S46"/>
  <c r="S52" s="1"/>
  <c r="R46"/>
  <c r="R52" s="1"/>
  <c r="Q46"/>
  <c r="Q52" s="1"/>
  <c r="P46"/>
  <c r="P52" s="1"/>
  <c r="O46"/>
  <c r="O52" s="1"/>
  <c r="N46"/>
  <c r="N52" s="1"/>
  <c r="M46"/>
  <c r="M52" s="1"/>
  <c r="L46"/>
  <c r="L52" s="1"/>
  <c r="K46"/>
  <c r="K52" s="1"/>
  <c r="J46"/>
  <c r="J52" s="1"/>
  <c r="I46"/>
  <c r="I52" s="1"/>
  <c r="H46"/>
  <c r="H52" s="1"/>
  <c r="G46"/>
  <c r="G52" s="1"/>
  <c r="F46"/>
  <c r="F48" s="1"/>
  <c r="E46"/>
  <c r="E52" s="1"/>
  <c r="D46"/>
  <c r="D52" s="1"/>
  <c r="O40"/>
  <c r="N40"/>
  <c r="M40"/>
  <c r="L40"/>
  <c r="K40"/>
  <c r="J40"/>
  <c r="I40"/>
  <c r="H40"/>
  <c r="G40"/>
  <c r="F40"/>
  <c r="E40"/>
  <c r="D40"/>
  <c r="R39"/>
  <c r="Q39"/>
  <c r="P39"/>
  <c r="O39"/>
  <c r="N39"/>
  <c r="M39"/>
  <c r="L39"/>
  <c r="K39"/>
  <c r="J39"/>
  <c r="I39"/>
  <c r="H39"/>
  <c r="G39"/>
  <c r="F39"/>
  <c r="E39"/>
  <c r="D39"/>
  <c r="W33"/>
  <c r="V33"/>
  <c r="U33"/>
  <c r="T33"/>
  <c r="S33"/>
  <c r="R33"/>
  <c r="Q33"/>
  <c r="P33"/>
  <c r="O33"/>
  <c r="N33"/>
  <c r="M33"/>
  <c r="L33"/>
  <c r="K33"/>
  <c r="J33"/>
  <c r="I33"/>
  <c r="H33"/>
  <c r="S32"/>
  <c r="S38" s="1"/>
  <c r="R32"/>
  <c r="R38" s="1"/>
  <c r="Q32"/>
  <c r="Q38" s="1"/>
  <c r="P32"/>
  <c r="P38" s="1"/>
  <c r="O32"/>
  <c r="O38" s="1"/>
  <c r="N32"/>
  <c r="N38" s="1"/>
  <c r="M32"/>
  <c r="M38" s="1"/>
  <c r="L32"/>
  <c r="L38" s="1"/>
  <c r="K32"/>
  <c r="K38" s="1"/>
  <c r="J32"/>
  <c r="J38" s="1"/>
  <c r="I32"/>
  <c r="I38" s="1"/>
  <c r="H32"/>
  <c r="H38" s="1"/>
  <c r="G32"/>
  <c r="G38" s="1"/>
  <c r="F32"/>
  <c r="F38" s="1"/>
  <c r="E32"/>
  <c r="E38" s="1"/>
  <c r="D32"/>
  <c r="D38" s="1"/>
  <c r="O26"/>
  <c r="N26"/>
  <c r="M26"/>
  <c r="L26"/>
  <c r="K26"/>
  <c r="J26"/>
  <c r="I26"/>
  <c r="H26"/>
  <c r="G26"/>
  <c r="F26"/>
  <c r="E26"/>
  <c r="D26"/>
  <c r="R25"/>
  <c r="Q25"/>
  <c r="P25"/>
  <c r="O25"/>
  <c r="N25"/>
  <c r="M25"/>
  <c r="L25"/>
  <c r="K25"/>
  <c r="J25"/>
  <c r="I25"/>
  <c r="H25"/>
  <c r="G25"/>
  <c r="F25"/>
  <c r="E25"/>
  <c r="D25"/>
  <c r="W19"/>
  <c r="V19"/>
  <c r="U19"/>
  <c r="T19"/>
  <c r="S19"/>
  <c r="R19"/>
  <c r="Q19"/>
  <c r="P19"/>
  <c r="O19"/>
  <c r="N19"/>
  <c r="M19"/>
  <c r="L19"/>
  <c r="K19"/>
  <c r="J19"/>
  <c r="I19"/>
  <c r="H19"/>
  <c r="S18"/>
  <c r="S24" s="1"/>
  <c r="R18"/>
  <c r="R24" s="1"/>
  <c r="Q18"/>
  <c r="Q24" s="1"/>
  <c r="P18"/>
  <c r="P24" s="1"/>
  <c r="O18"/>
  <c r="O24" s="1"/>
  <c r="N18"/>
  <c r="N24" s="1"/>
  <c r="M18"/>
  <c r="M24" s="1"/>
  <c r="L18"/>
  <c r="L24" s="1"/>
  <c r="K18"/>
  <c r="K24" s="1"/>
  <c r="J18"/>
  <c r="J24" s="1"/>
  <c r="I18"/>
  <c r="I24" s="1"/>
  <c r="H18"/>
  <c r="H24" s="1"/>
  <c r="G18"/>
  <c r="G24" s="1"/>
  <c r="F18"/>
  <c r="F24" s="1"/>
  <c r="E18"/>
  <c r="E24" s="1"/>
  <c r="D18"/>
  <c r="D24" s="1"/>
  <c r="D293" i="1"/>
  <c r="O12" i="20"/>
  <c r="N12"/>
  <c r="M12"/>
  <c r="L12"/>
  <c r="K12"/>
  <c r="J12"/>
  <c r="I12"/>
  <c r="H12"/>
  <c r="G12"/>
  <c r="F12"/>
  <c r="E12"/>
  <c r="D12"/>
  <c r="R11"/>
  <c r="Q11"/>
  <c r="P11"/>
  <c r="O11"/>
  <c r="N11"/>
  <c r="M11"/>
  <c r="L11"/>
  <c r="K11"/>
  <c r="J11"/>
  <c r="I11"/>
  <c r="H11"/>
  <c r="G11"/>
  <c r="F11"/>
  <c r="E11"/>
  <c r="D11"/>
  <c r="W5"/>
  <c r="V5"/>
  <c r="U5"/>
  <c r="T5"/>
  <c r="S5"/>
  <c r="R5"/>
  <c r="Q5"/>
  <c r="P5"/>
  <c r="O5"/>
  <c r="N5"/>
  <c r="M5"/>
  <c r="L5"/>
  <c r="K5"/>
  <c r="J5"/>
  <c r="I5"/>
  <c r="H5"/>
  <c r="S4"/>
  <c r="S10" s="1"/>
  <c r="R4"/>
  <c r="R10" s="1"/>
  <c r="Q4"/>
  <c r="Q10" s="1"/>
  <c r="P4"/>
  <c r="P10" s="1"/>
  <c r="O4"/>
  <c r="O10" s="1"/>
  <c r="N4"/>
  <c r="N10" s="1"/>
  <c r="M4"/>
  <c r="M10" s="1"/>
  <c r="L4"/>
  <c r="L10" s="1"/>
  <c r="K4"/>
  <c r="K10" s="1"/>
  <c r="J4"/>
  <c r="J10" s="1"/>
  <c r="I4"/>
  <c r="I10" s="1"/>
  <c r="H4"/>
  <c r="H10" s="1"/>
  <c r="G4"/>
  <c r="G10" s="1"/>
  <c r="F4"/>
  <c r="F7" s="1"/>
  <c r="E4"/>
  <c r="E10" s="1"/>
  <c r="D4"/>
  <c r="D10" s="1"/>
  <c r="D1004" i="1"/>
  <c r="D1007" s="1"/>
  <c r="D1005"/>
  <c r="D1006"/>
  <c r="D990"/>
  <c r="D993" s="1"/>
  <c r="D991"/>
  <c r="D992"/>
  <c r="D976"/>
  <c r="D979" s="1"/>
  <c r="D977"/>
  <c r="D978"/>
  <c r="D962"/>
  <c r="D965" s="1"/>
  <c r="D963"/>
  <c r="D964"/>
  <c r="D948"/>
  <c r="D951" s="1"/>
  <c r="D949"/>
  <c r="D950"/>
  <c r="D934"/>
  <c r="D937" s="1"/>
  <c r="D935"/>
  <c r="D936"/>
  <c r="D920"/>
  <c r="D923" s="1"/>
  <c r="D921"/>
  <c r="D922"/>
  <c r="D906"/>
  <c r="D909" s="1"/>
  <c r="D907"/>
  <c r="D908"/>
  <c r="D895"/>
  <c r="D894"/>
  <c r="D893"/>
  <c r="D892"/>
  <c r="D878"/>
  <c r="D881" s="1"/>
  <c r="D879"/>
  <c r="D880"/>
  <c r="D864"/>
  <c r="D867" s="1"/>
  <c r="D865"/>
  <c r="D866"/>
  <c r="D850"/>
  <c r="D853" s="1"/>
  <c r="D851"/>
  <c r="D852"/>
  <c r="D836"/>
  <c r="D839" s="1"/>
  <c r="D837"/>
  <c r="D838"/>
  <c r="D822"/>
  <c r="D825" s="1"/>
  <c r="D823"/>
  <c r="D824"/>
  <c r="D808"/>
  <c r="D809"/>
  <c r="D810"/>
  <c r="D811"/>
  <c r="D794"/>
  <c r="D797" s="1"/>
  <c r="D795"/>
  <c r="D796"/>
  <c r="D780"/>
  <c r="D783" s="1"/>
  <c r="D781"/>
  <c r="D782"/>
  <c r="D766"/>
  <c r="D769" s="1"/>
  <c r="D767"/>
  <c r="D768"/>
  <c r="D752"/>
  <c r="D755" s="1"/>
  <c r="D753"/>
  <c r="D754"/>
  <c r="D738"/>
  <c r="D741" s="1"/>
  <c r="D739"/>
  <c r="D740"/>
  <c r="D724"/>
  <c r="D727" s="1"/>
  <c r="D725"/>
  <c r="D726"/>
  <c r="D710"/>
  <c r="D713" s="1"/>
  <c r="D711"/>
  <c r="D712"/>
  <c r="D696"/>
  <c r="D699" s="1"/>
  <c r="D697"/>
  <c r="D698"/>
  <c r="D682"/>
  <c r="D685" s="1"/>
  <c r="D683"/>
  <c r="D684"/>
  <c r="D668"/>
  <c r="D671" s="1"/>
  <c r="D669"/>
  <c r="D670"/>
  <c r="D654"/>
  <c r="D655"/>
  <c r="D656"/>
  <c r="D657"/>
  <c r="D640"/>
  <c r="D643" s="1"/>
  <c r="D641"/>
  <c r="D642"/>
  <c r="D626"/>
  <c r="D629" s="1"/>
  <c r="D627"/>
  <c r="D628"/>
  <c r="D612"/>
  <c r="D613"/>
  <c r="D614"/>
  <c r="D615"/>
  <c r="D598"/>
  <c r="D601" s="1"/>
  <c r="D599"/>
  <c r="D600"/>
  <c r="D584"/>
  <c r="D587" s="1"/>
  <c r="D585"/>
  <c r="D586"/>
  <c r="D556"/>
  <c r="D559" s="1"/>
  <c r="D557"/>
  <c r="D558"/>
  <c r="D542"/>
  <c r="D545" s="1"/>
  <c r="D543"/>
  <c r="D544"/>
  <c r="D528"/>
  <c r="D531" s="1"/>
  <c r="D529"/>
  <c r="D530"/>
  <c r="D514"/>
  <c r="D517" s="1"/>
  <c r="D515"/>
  <c r="D516"/>
  <c r="D500"/>
  <c r="D503" s="1"/>
  <c r="D501"/>
  <c r="D502"/>
  <c r="D486"/>
  <c r="D489" s="1"/>
  <c r="D487"/>
  <c r="D488"/>
  <c r="D472"/>
  <c r="D475" s="1"/>
  <c r="D473"/>
  <c r="D474"/>
  <c r="D458"/>
  <c r="D459"/>
  <c r="D460"/>
  <c r="D461"/>
  <c r="D444"/>
  <c r="D447" s="1"/>
  <c r="D445"/>
  <c r="D446"/>
  <c r="D430"/>
  <c r="D433" s="1"/>
  <c r="D431"/>
  <c r="D432"/>
  <c r="D416"/>
  <c r="D419" s="1"/>
  <c r="D417"/>
  <c r="D418"/>
  <c r="D402"/>
  <c r="D403"/>
  <c r="D404"/>
  <c r="D405"/>
  <c r="D388"/>
  <c r="D391" s="1"/>
  <c r="D389"/>
  <c r="D390"/>
  <c r="D374"/>
  <c r="D377" s="1"/>
  <c r="D375"/>
  <c r="D376"/>
  <c r="D363"/>
  <c r="D362"/>
  <c r="D361"/>
  <c r="D360"/>
  <c r="D346"/>
  <c r="D349" s="1"/>
  <c r="D347"/>
  <c r="D348"/>
  <c r="D332"/>
  <c r="D335" s="1"/>
  <c r="D333"/>
  <c r="D334"/>
  <c r="D318"/>
  <c r="D321" s="1"/>
  <c r="D319"/>
  <c r="D320"/>
  <c r="D304"/>
  <c r="D307" s="1"/>
  <c r="D305"/>
  <c r="D306"/>
  <c r="D290"/>
  <c r="D291"/>
  <c r="D292"/>
  <c r="D276"/>
  <c r="D279" s="1"/>
  <c r="D277"/>
  <c r="D278"/>
  <c r="D262"/>
  <c r="D265" s="1"/>
  <c r="D263"/>
  <c r="D264"/>
  <c r="D248"/>
  <c r="D251" s="1"/>
  <c r="D249"/>
  <c r="D250"/>
  <c r="D234"/>
  <c r="D237" s="1"/>
  <c r="D235"/>
  <c r="D236"/>
  <c r="D220"/>
  <c r="D223" s="1"/>
  <c r="D221"/>
  <c r="D222"/>
  <c r="D206"/>
  <c r="D209" s="1"/>
  <c r="D207"/>
  <c r="D208"/>
  <c r="D192"/>
  <c r="D195" s="1"/>
  <c r="D193"/>
  <c r="D194"/>
  <c r="D178"/>
  <c r="D181" s="1"/>
  <c r="D179"/>
  <c r="D180"/>
  <c r="D164"/>
  <c r="D167" s="1"/>
  <c r="D165"/>
  <c r="D166"/>
  <c r="D150"/>
  <c r="D153" s="1"/>
  <c r="D151"/>
  <c r="D152"/>
  <c r="D136"/>
  <c r="D139" s="1"/>
  <c r="D137"/>
  <c r="D138"/>
  <c r="D122"/>
  <c r="D125" s="1"/>
  <c r="D123"/>
  <c r="D124"/>
  <c r="D108"/>
  <c r="D111" s="1"/>
  <c r="D109"/>
  <c r="D110"/>
  <c r="D94"/>
  <c r="D97" s="1"/>
  <c r="D95"/>
  <c r="D96"/>
  <c r="D80"/>
  <c r="D83" s="1"/>
  <c r="D81"/>
  <c r="D82"/>
  <c r="D66"/>
  <c r="D69" s="1"/>
  <c r="D67"/>
  <c r="D68"/>
  <c r="D52"/>
  <c r="D55" s="1"/>
  <c r="D53"/>
  <c r="D54"/>
  <c r="D38"/>
  <c r="D41" s="1"/>
  <c r="D39"/>
  <c r="D40"/>
  <c r="D24"/>
  <c r="D25"/>
  <c r="D26"/>
  <c r="D27"/>
  <c r="D10"/>
  <c r="D13" s="1"/>
  <c r="D11"/>
  <c r="D12"/>
  <c r="D1000"/>
  <c r="D1001"/>
  <c r="H999"/>
  <c r="D998"/>
  <c r="D986"/>
  <c r="D987"/>
  <c r="D984"/>
  <c r="H985"/>
  <c r="D972"/>
  <c r="D973"/>
  <c r="D970"/>
  <c r="H971"/>
  <c r="D958"/>
  <c r="D959"/>
  <c r="H957"/>
  <c r="D956"/>
  <c r="D944"/>
  <c r="D945"/>
  <c r="H943"/>
  <c r="D942"/>
  <c r="D930"/>
  <c r="D931"/>
  <c r="H929"/>
  <c r="D928"/>
  <c r="D916"/>
  <c r="D917"/>
  <c r="H915"/>
  <c r="D914"/>
  <c r="D902"/>
  <c r="D903"/>
  <c r="D900"/>
  <c r="H901"/>
  <c r="D889"/>
  <c r="D888"/>
  <c r="H887"/>
  <c r="D886"/>
  <c r="D874"/>
  <c r="D875"/>
  <c r="H873"/>
  <c r="D872"/>
  <c r="D860"/>
  <c r="D861"/>
  <c r="H859"/>
  <c r="D858"/>
  <c r="D846"/>
  <c r="D847"/>
  <c r="H845"/>
  <c r="D844"/>
  <c r="D832"/>
  <c r="D833"/>
  <c r="H831"/>
  <c r="D830"/>
  <c r="D818"/>
  <c r="D819"/>
  <c r="H817"/>
  <c r="D816"/>
  <c r="D804"/>
  <c r="D805"/>
  <c r="H803"/>
  <c r="D802"/>
  <c r="D790"/>
  <c r="D791"/>
  <c r="H789"/>
  <c r="D788"/>
  <c r="D776"/>
  <c r="D777"/>
  <c r="H775"/>
  <c r="D774"/>
  <c r="D762"/>
  <c r="D763"/>
  <c r="H761"/>
  <c r="D760"/>
  <c r="D748"/>
  <c r="D749"/>
  <c r="H747"/>
  <c r="D746"/>
  <c r="D734"/>
  <c r="D735"/>
  <c r="H733"/>
  <c r="D732"/>
  <c r="D720"/>
  <c r="D721"/>
  <c r="H719"/>
  <c r="D718"/>
  <c r="D706"/>
  <c r="D707"/>
  <c r="H705"/>
  <c r="D704"/>
  <c r="D692"/>
  <c r="D693"/>
  <c r="H691"/>
  <c r="D690"/>
  <c r="D678"/>
  <c r="D679"/>
  <c r="H677"/>
  <c r="D676"/>
  <c r="D664"/>
  <c r="D665"/>
  <c r="H663"/>
  <c r="D662"/>
  <c r="D650"/>
  <c r="D651"/>
  <c r="H649"/>
  <c r="D648"/>
  <c r="D636"/>
  <c r="D637"/>
  <c r="H635"/>
  <c r="D634"/>
  <c r="D622"/>
  <c r="D623"/>
  <c r="H621"/>
  <c r="D620"/>
  <c r="D608"/>
  <c r="D609"/>
  <c r="H607"/>
  <c r="D606"/>
  <c r="D594"/>
  <c r="D595"/>
  <c r="H593"/>
  <c r="D592"/>
  <c r="D580"/>
  <c r="D581"/>
  <c r="H579"/>
  <c r="D578"/>
  <c r="D552"/>
  <c r="D553"/>
  <c r="H551"/>
  <c r="D550"/>
  <c r="D538"/>
  <c r="D539"/>
  <c r="H537"/>
  <c r="D536"/>
  <c r="D524"/>
  <c r="D525"/>
  <c r="H523"/>
  <c r="D522"/>
  <c r="D510"/>
  <c r="D511"/>
  <c r="H509"/>
  <c r="D508"/>
  <c r="D496"/>
  <c r="D497"/>
  <c r="H495"/>
  <c r="D494"/>
  <c r="D482"/>
  <c r="D483"/>
  <c r="H481"/>
  <c r="D480"/>
  <c r="D468"/>
  <c r="D469"/>
  <c r="H467"/>
  <c r="D466"/>
  <c r="D454"/>
  <c r="D455"/>
  <c r="H453"/>
  <c r="D452"/>
  <c r="D440"/>
  <c r="D441"/>
  <c r="H439"/>
  <c r="D438"/>
  <c r="D426"/>
  <c r="D427"/>
  <c r="H425"/>
  <c r="D424"/>
  <c r="D412"/>
  <c r="D413"/>
  <c r="H411"/>
  <c r="D410"/>
  <c r="D398"/>
  <c r="D399"/>
  <c r="H397"/>
  <c r="D396"/>
  <c r="D384"/>
  <c r="D385"/>
  <c r="H383"/>
  <c r="D382"/>
  <c r="D370"/>
  <c r="D371"/>
  <c r="H369"/>
  <c r="D368"/>
  <c r="D356"/>
  <c r="D357"/>
  <c r="H355"/>
  <c r="D354"/>
  <c r="D342"/>
  <c r="D343"/>
  <c r="H341"/>
  <c r="D340"/>
  <c r="D328"/>
  <c r="D329"/>
  <c r="H327"/>
  <c r="D326"/>
  <c r="D314"/>
  <c r="D315"/>
  <c r="H313"/>
  <c r="D312"/>
  <c r="D300"/>
  <c r="D301"/>
  <c r="H299"/>
  <c r="D298"/>
  <c r="D286"/>
  <c r="D287"/>
  <c r="H285"/>
  <c r="D284"/>
  <c r="D272"/>
  <c r="D273"/>
  <c r="H271"/>
  <c r="D270"/>
  <c r="D258"/>
  <c r="D259"/>
  <c r="H257"/>
  <c r="D256"/>
  <c r="D244"/>
  <c r="D245"/>
  <c r="H243"/>
  <c r="D242"/>
  <c r="D230"/>
  <c r="D231"/>
  <c r="H229"/>
  <c r="D228"/>
  <c r="D216"/>
  <c r="D217"/>
  <c r="H215"/>
  <c r="D214"/>
  <c r="D202"/>
  <c r="D203"/>
  <c r="H201"/>
  <c r="D200"/>
  <c r="D188"/>
  <c r="D189"/>
  <c r="H187"/>
  <c r="D186"/>
  <c r="D174"/>
  <c r="D175"/>
  <c r="H173"/>
  <c r="D172"/>
  <c r="D160"/>
  <c r="D161"/>
  <c r="H159"/>
  <c r="D158"/>
  <c r="D146"/>
  <c r="D147"/>
  <c r="H145"/>
  <c r="D144"/>
  <c r="D132"/>
  <c r="D133"/>
  <c r="H131"/>
  <c r="D130"/>
  <c r="D118"/>
  <c r="D119"/>
  <c r="H117"/>
  <c r="D116"/>
  <c r="D104"/>
  <c r="D105"/>
  <c r="H103"/>
  <c r="D102"/>
  <c r="D90"/>
  <c r="D91"/>
  <c r="H89"/>
  <c r="D88"/>
  <c r="D76"/>
  <c r="D77"/>
  <c r="H75"/>
  <c r="D74"/>
  <c r="D62"/>
  <c r="D63"/>
  <c r="H61"/>
  <c r="D60"/>
  <c r="D48"/>
  <c r="D49"/>
  <c r="H47"/>
  <c r="D46"/>
  <c r="D34"/>
  <c r="D35"/>
  <c r="H33"/>
  <c r="D32"/>
  <c r="D20"/>
  <c r="D21"/>
  <c r="H19"/>
  <c r="D18"/>
  <c r="D6"/>
  <c r="D7"/>
  <c r="H5"/>
  <c r="D4"/>
  <c r="C41" i="6"/>
  <c r="D41"/>
  <c r="E41"/>
  <c r="F41"/>
  <c r="D69" i="20" l="1"/>
  <c r="R69"/>
  <c r="H69"/>
  <c r="P69"/>
  <c r="F62"/>
  <c r="F66"/>
  <c r="E62"/>
  <c r="M62"/>
  <c r="E63"/>
  <c r="E69" s="1"/>
  <c r="M63"/>
  <c r="M69" s="1"/>
  <c r="N62"/>
  <c r="D62"/>
  <c r="L62"/>
  <c r="L69" s="1"/>
  <c r="D63"/>
  <c r="L63"/>
  <c r="N63"/>
  <c r="N69" s="1"/>
  <c r="K62"/>
  <c r="S62"/>
  <c r="K63"/>
  <c r="K69" s="1"/>
  <c r="S63"/>
  <c r="S69" s="1"/>
  <c r="J62"/>
  <c r="J69" s="1"/>
  <c r="R62"/>
  <c r="J63"/>
  <c r="R63"/>
  <c r="I62"/>
  <c r="Q62"/>
  <c r="I63"/>
  <c r="I69" s="1"/>
  <c r="Q63"/>
  <c r="Q69" s="1"/>
  <c r="H62"/>
  <c r="P62"/>
  <c r="H63"/>
  <c r="P63"/>
  <c r="G62"/>
  <c r="O62"/>
  <c r="G63"/>
  <c r="G69" s="1"/>
  <c r="O63"/>
  <c r="O69" s="1"/>
  <c r="E55"/>
  <c r="D55"/>
  <c r="J55"/>
  <c r="I55"/>
  <c r="H55"/>
  <c r="F49"/>
  <c r="F52"/>
  <c r="F55" s="1"/>
  <c r="E48"/>
  <c r="M48"/>
  <c r="M55" s="1"/>
  <c r="E49"/>
  <c r="M49"/>
  <c r="D48"/>
  <c r="L48"/>
  <c r="D49"/>
  <c r="L49"/>
  <c r="L55" s="1"/>
  <c r="K48"/>
  <c r="S48"/>
  <c r="K49"/>
  <c r="K55" s="1"/>
  <c r="S49"/>
  <c r="S55" s="1"/>
  <c r="J48"/>
  <c r="R48"/>
  <c r="J49"/>
  <c r="R49"/>
  <c r="R55" s="1"/>
  <c r="I48"/>
  <c r="Q48"/>
  <c r="Q55" s="1"/>
  <c r="I49"/>
  <c r="Q49"/>
  <c r="N48"/>
  <c r="N49"/>
  <c r="N55" s="1"/>
  <c r="H48"/>
  <c r="P48"/>
  <c r="H49"/>
  <c r="P49"/>
  <c r="P55" s="1"/>
  <c r="G48"/>
  <c r="O48"/>
  <c r="G49"/>
  <c r="G55" s="1"/>
  <c r="O49"/>
  <c r="O55" s="1"/>
  <c r="E41"/>
  <c r="M41"/>
  <c r="S41"/>
  <c r="R41"/>
  <c r="I41"/>
  <c r="Q41"/>
  <c r="F34"/>
  <c r="N34"/>
  <c r="F35"/>
  <c r="F41" s="1"/>
  <c r="N35"/>
  <c r="N41" s="1"/>
  <c r="E34"/>
  <c r="M34"/>
  <c r="E35"/>
  <c r="M35"/>
  <c r="D34"/>
  <c r="L34"/>
  <c r="D35"/>
  <c r="D41" s="1"/>
  <c r="L35"/>
  <c r="L41" s="1"/>
  <c r="K34"/>
  <c r="S34"/>
  <c r="K35"/>
  <c r="K41" s="1"/>
  <c r="S35"/>
  <c r="J34"/>
  <c r="R34"/>
  <c r="J35"/>
  <c r="J41" s="1"/>
  <c r="R35"/>
  <c r="I34"/>
  <c r="Q34"/>
  <c r="I35"/>
  <c r="Q35"/>
  <c r="H34"/>
  <c r="P34"/>
  <c r="H35"/>
  <c r="H41" s="1"/>
  <c r="P35"/>
  <c r="P41" s="1"/>
  <c r="G34"/>
  <c r="O34"/>
  <c r="G35"/>
  <c r="G41" s="1"/>
  <c r="O35"/>
  <c r="O41" s="1"/>
  <c r="O27"/>
  <c r="F27"/>
  <c r="F20"/>
  <c r="N20"/>
  <c r="F21"/>
  <c r="N21"/>
  <c r="N27" s="1"/>
  <c r="E20"/>
  <c r="M20"/>
  <c r="E21"/>
  <c r="E27" s="1"/>
  <c r="M21"/>
  <c r="M27" s="1"/>
  <c r="D20"/>
  <c r="D27" s="1"/>
  <c r="L20"/>
  <c r="D21"/>
  <c r="L21"/>
  <c r="L27" s="1"/>
  <c r="K20"/>
  <c r="S20"/>
  <c r="K21"/>
  <c r="K27" s="1"/>
  <c r="S21"/>
  <c r="S27" s="1"/>
  <c r="J20"/>
  <c r="J27" s="1"/>
  <c r="R20"/>
  <c r="J21"/>
  <c r="R21"/>
  <c r="R27" s="1"/>
  <c r="I20"/>
  <c r="Q20"/>
  <c r="I21"/>
  <c r="I27" s="1"/>
  <c r="Q21"/>
  <c r="Q27" s="1"/>
  <c r="H20"/>
  <c r="H27" s="1"/>
  <c r="P20"/>
  <c r="H21"/>
  <c r="P21"/>
  <c r="P27" s="1"/>
  <c r="G20"/>
  <c r="O20"/>
  <c r="G21"/>
  <c r="G27" s="1"/>
  <c r="O21"/>
  <c r="S13"/>
  <c r="F10"/>
  <c r="F13" s="1"/>
  <c r="E6"/>
  <c r="M6"/>
  <c r="E7"/>
  <c r="E13" s="1"/>
  <c r="M7"/>
  <c r="M13" s="1"/>
  <c r="D6"/>
  <c r="L6"/>
  <c r="D7"/>
  <c r="D13" s="1"/>
  <c r="L7"/>
  <c r="L13" s="1"/>
  <c r="F6"/>
  <c r="N7"/>
  <c r="K6"/>
  <c r="S6"/>
  <c r="K7"/>
  <c r="K13" s="1"/>
  <c r="S7"/>
  <c r="J6"/>
  <c r="R6"/>
  <c r="J7"/>
  <c r="J13" s="1"/>
  <c r="R7"/>
  <c r="R13" s="1"/>
  <c r="N6"/>
  <c r="N13" s="1"/>
  <c r="I6"/>
  <c r="Q6"/>
  <c r="I7"/>
  <c r="I13" s="1"/>
  <c r="Q7"/>
  <c r="Q13" s="1"/>
  <c r="H6"/>
  <c r="H13" s="1"/>
  <c r="P6"/>
  <c r="H7"/>
  <c r="P7"/>
  <c r="P13" s="1"/>
  <c r="G6"/>
  <c r="O6"/>
  <c r="G7"/>
  <c r="G13" s="1"/>
  <c r="O7"/>
  <c r="O13" s="1"/>
  <c r="C46" i="6"/>
  <c r="C47"/>
  <c r="C48"/>
  <c r="C43"/>
  <c r="C40"/>
  <c r="C39"/>
  <c r="C36"/>
  <c r="D36"/>
  <c r="E36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4"/>
  <c r="F69" i="20" l="1"/>
  <c r="F1004" i="1"/>
  <c r="G1004"/>
  <c r="F1005"/>
  <c r="G1005"/>
  <c r="F1006"/>
  <c r="G1006"/>
  <c r="F1007"/>
  <c r="G1007"/>
  <c r="E1006"/>
  <c r="E1005"/>
  <c r="E1004"/>
  <c r="E1007" s="1"/>
  <c r="E992"/>
  <c r="E991"/>
  <c r="E990"/>
  <c r="E993" s="1"/>
  <c r="E978"/>
  <c r="E977"/>
  <c r="E976"/>
  <c r="E979" s="1"/>
  <c r="E964"/>
  <c r="E963"/>
  <c r="E962"/>
  <c r="E965" s="1"/>
  <c r="E936"/>
  <c r="E935"/>
  <c r="E934"/>
  <c r="E937" s="1"/>
  <c r="E922"/>
  <c r="E921"/>
  <c r="E920"/>
  <c r="E923" s="1"/>
  <c r="E909"/>
  <c r="E908"/>
  <c r="E907"/>
  <c r="E906"/>
  <c r="E878"/>
  <c r="E881" s="1"/>
  <c r="E879"/>
  <c r="E880"/>
  <c r="E864"/>
  <c r="E867" s="1"/>
  <c r="E865"/>
  <c r="E866"/>
  <c r="E836"/>
  <c r="E839" s="1"/>
  <c r="E837"/>
  <c r="E838"/>
  <c r="E822"/>
  <c r="E823"/>
  <c r="E824"/>
  <c r="E825"/>
  <c r="E808"/>
  <c r="E811" s="1"/>
  <c r="E809"/>
  <c r="E810"/>
  <c r="E794"/>
  <c r="E795"/>
  <c r="E796"/>
  <c r="E797"/>
  <c r="E780"/>
  <c r="E783" s="1"/>
  <c r="E781"/>
  <c r="E782"/>
  <c r="E766"/>
  <c r="E769" s="1"/>
  <c r="E767"/>
  <c r="E768"/>
  <c r="E738"/>
  <c r="E739"/>
  <c r="E740"/>
  <c r="E741"/>
  <c r="E724"/>
  <c r="E725"/>
  <c r="E726"/>
  <c r="E727"/>
  <c r="E710"/>
  <c r="E711"/>
  <c r="E712"/>
  <c r="E713"/>
  <c r="E706"/>
  <c r="E707"/>
  <c r="E704"/>
  <c r="I705"/>
  <c r="E696"/>
  <c r="E697"/>
  <c r="E698"/>
  <c r="E699"/>
  <c r="E682"/>
  <c r="E685" s="1"/>
  <c r="E683"/>
  <c r="E684"/>
  <c r="E668"/>
  <c r="E669"/>
  <c r="E670"/>
  <c r="E671"/>
  <c r="E654"/>
  <c r="E657" s="1"/>
  <c r="E655"/>
  <c r="E656"/>
  <c r="E640"/>
  <c r="E643" s="1"/>
  <c r="E641"/>
  <c r="E642"/>
  <c r="E612"/>
  <c r="E613"/>
  <c r="E614"/>
  <c r="E615"/>
  <c r="E598"/>
  <c r="E599"/>
  <c r="E600"/>
  <c r="E601"/>
  <c r="E584"/>
  <c r="E587" s="1"/>
  <c r="E585"/>
  <c r="E586"/>
  <c r="E556"/>
  <c r="E557"/>
  <c r="E558"/>
  <c r="E559"/>
  <c r="E542"/>
  <c r="E543"/>
  <c r="E544"/>
  <c r="E545"/>
  <c r="E528"/>
  <c r="E529"/>
  <c r="E530"/>
  <c r="E531"/>
  <c r="E514"/>
  <c r="E517" s="1"/>
  <c r="E515"/>
  <c r="E516"/>
  <c r="E500"/>
  <c r="E501"/>
  <c r="E502"/>
  <c r="E503"/>
  <c r="E486"/>
  <c r="E489" s="1"/>
  <c r="E487"/>
  <c r="E488"/>
  <c r="E472"/>
  <c r="E473"/>
  <c r="E474"/>
  <c r="E475"/>
  <c r="E458"/>
  <c r="E461" s="1"/>
  <c r="E459"/>
  <c r="E460"/>
  <c r="E444"/>
  <c r="E447" s="1"/>
  <c r="E445"/>
  <c r="E446"/>
  <c r="E430"/>
  <c r="E433" s="1"/>
  <c r="E431"/>
  <c r="E432"/>
  <c r="E416"/>
  <c r="E417"/>
  <c r="E418"/>
  <c r="E419"/>
  <c r="E388"/>
  <c r="E391" s="1"/>
  <c r="E389"/>
  <c r="E390"/>
  <c r="E374"/>
  <c r="E377" s="1"/>
  <c r="E375"/>
  <c r="E376"/>
  <c r="E360"/>
  <c r="E361"/>
  <c r="E362"/>
  <c r="E363"/>
  <c r="E346"/>
  <c r="E349" s="1"/>
  <c r="E347"/>
  <c r="E348"/>
  <c r="E332"/>
  <c r="E333"/>
  <c r="E334"/>
  <c r="E335"/>
  <c r="E318"/>
  <c r="E319"/>
  <c r="E320"/>
  <c r="E321"/>
  <c r="E304"/>
  <c r="E305"/>
  <c r="E306"/>
  <c r="E307"/>
  <c r="E290"/>
  <c r="E291"/>
  <c r="E292"/>
  <c r="E293"/>
  <c r="E276"/>
  <c r="E279" s="1"/>
  <c r="E277"/>
  <c r="E278"/>
  <c r="E234"/>
  <c r="E237" s="1"/>
  <c r="E235"/>
  <c r="E236"/>
  <c r="E220"/>
  <c r="E223" s="1"/>
  <c r="E221"/>
  <c r="E222"/>
  <c r="E192"/>
  <c r="E193"/>
  <c r="E194"/>
  <c r="E195"/>
  <c r="E178"/>
  <c r="E179"/>
  <c r="E180"/>
  <c r="E181"/>
  <c r="E164"/>
  <c r="E167" s="1"/>
  <c r="E165"/>
  <c r="E166"/>
  <c r="E150"/>
  <c r="E153" s="1"/>
  <c r="E151"/>
  <c r="E152"/>
  <c r="E136"/>
  <c r="E137"/>
  <c r="E138"/>
  <c r="E139"/>
  <c r="E122"/>
  <c r="E125" s="1"/>
  <c r="E123"/>
  <c r="E124"/>
  <c r="E108"/>
  <c r="E109"/>
  <c r="E110"/>
  <c r="E111"/>
  <c r="E80"/>
  <c r="E83" s="1"/>
  <c r="E81"/>
  <c r="E82"/>
  <c r="E66"/>
  <c r="E67"/>
  <c r="E68"/>
  <c r="E69"/>
  <c r="E52"/>
  <c r="E55" s="1"/>
  <c r="E53"/>
  <c r="E54"/>
  <c r="E38"/>
  <c r="E41" s="1"/>
  <c r="E39"/>
  <c r="E40"/>
  <c r="F1000" l="1"/>
  <c r="G1000"/>
  <c r="F1001"/>
  <c r="G1001"/>
  <c r="F998"/>
  <c r="G998"/>
  <c r="J999"/>
  <c r="K999"/>
  <c r="I999"/>
  <c r="E998"/>
  <c r="E1000" s="1"/>
  <c r="E987"/>
  <c r="E986"/>
  <c r="I985"/>
  <c r="E984"/>
  <c r="E972"/>
  <c r="I971"/>
  <c r="E973" s="1"/>
  <c r="E970"/>
  <c r="I957"/>
  <c r="E956"/>
  <c r="E959" s="1"/>
  <c r="E1001" l="1"/>
  <c r="E958"/>
  <c r="E20" i="18"/>
  <c r="E10"/>
  <c r="E13" s="1"/>
  <c r="E11"/>
  <c r="E12"/>
  <c r="I89"/>
  <c r="E96"/>
  <c r="E95"/>
  <c r="E91"/>
  <c r="E88"/>
  <c r="E94" s="1"/>
  <c r="I75"/>
  <c r="E82"/>
  <c r="E81"/>
  <c r="E74"/>
  <c r="E80" s="1"/>
  <c r="I47"/>
  <c r="E46"/>
  <c r="I5"/>
  <c r="I19"/>
  <c r="E26"/>
  <c r="E25"/>
  <c r="E24"/>
  <c r="E18"/>
  <c r="E21" s="1"/>
  <c r="E4"/>
  <c r="E7" s="1"/>
  <c r="N68" i="19"/>
  <c r="M68"/>
  <c r="L68"/>
  <c r="K68"/>
  <c r="J68"/>
  <c r="I68"/>
  <c r="H68"/>
  <c r="G68"/>
  <c r="F68"/>
  <c r="E68"/>
  <c r="D68"/>
  <c r="Q67"/>
  <c r="P67"/>
  <c r="O67"/>
  <c r="N67"/>
  <c r="M67"/>
  <c r="L67"/>
  <c r="K67"/>
  <c r="J67"/>
  <c r="I67"/>
  <c r="H67"/>
  <c r="G67"/>
  <c r="F67"/>
  <c r="E67"/>
  <c r="D67"/>
  <c r="P63"/>
  <c r="O63"/>
  <c r="K63"/>
  <c r="H63"/>
  <c r="O62"/>
  <c r="N62"/>
  <c r="K62"/>
  <c r="J62"/>
  <c r="G62"/>
  <c r="F62"/>
  <c r="V61"/>
  <c r="U61"/>
  <c r="T61"/>
  <c r="S61"/>
  <c r="R61"/>
  <c r="Q61"/>
  <c r="P61"/>
  <c r="O61"/>
  <c r="N61"/>
  <c r="M61"/>
  <c r="L61"/>
  <c r="K61"/>
  <c r="G63" s="1"/>
  <c r="J61"/>
  <c r="I61"/>
  <c r="H61"/>
  <c r="R60"/>
  <c r="R62" s="1"/>
  <c r="Q60"/>
  <c r="Q63" s="1"/>
  <c r="P60"/>
  <c r="P66" s="1"/>
  <c r="O60"/>
  <c r="O66" s="1"/>
  <c r="O69" s="1"/>
  <c r="N60"/>
  <c r="N63" s="1"/>
  <c r="M60"/>
  <c r="M62" s="1"/>
  <c r="L60"/>
  <c r="L62" s="1"/>
  <c r="K60"/>
  <c r="K66" s="1"/>
  <c r="K69" s="1"/>
  <c r="J60"/>
  <c r="J63" s="1"/>
  <c r="I60"/>
  <c r="I66" s="1"/>
  <c r="H60"/>
  <c r="H62" s="1"/>
  <c r="G60"/>
  <c r="G66" s="1"/>
  <c r="F60"/>
  <c r="F63" s="1"/>
  <c r="E60"/>
  <c r="E62" s="1"/>
  <c r="D60"/>
  <c r="D63" s="1"/>
  <c r="N54"/>
  <c r="M54"/>
  <c r="L54"/>
  <c r="K54"/>
  <c r="J54"/>
  <c r="I54"/>
  <c r="H54"/>
  <c r="G54"/>
  <c r="F54"/>
  <c r="E54"/>
  <c r="D54"/>
  <c r="Q53"/>
  <c r="P53"/>
  <c r="O53"/>
  <c r="N53"/>
  <c r="M53"/>
  <c r="L53"/>
  <c r="K53"/>
  <c r="J53"/>
  <c r="I53"/>
  <c r="H53"/>
  <c r="G53"/>
  <c r="F53"/>
  <c r="E53"/>
  <c r="D53"/>
  <c r="O49"/>
  <c r="K49"/>
  <c r="G49"/>
  <c r="R48"/>
  <c r="O48"/>
  <c r="N48"/>
  <c r="K48"/>
  <c r="J48"/>
  <c r="G48"/>
  <c r="F48"/>
  <c r="V47"/>
  <c r="U47"/>
  <c r="T47"/>
  <c r="S47"/>
  <c r="R47"/>
  <c r="Q47"/>
  <c r="P47"/>
  <c r="O47"/>
  <c r="N47"/>
  <c r="M47"/>
  <c r="L47"/>
  <c r="K47"/>
  <c r="J47"/>
  <c r="I47"/>
  <c r="H47"/>
  <c r="R46"/>
  <c r="R49" s="1"/>
  <c r="Q46"/>
  <c r="Q48" s="1"/>
  <c r="P46"/>
  <c r="P52" s="1"/>
  <c r="O46"/>
  <c r="O52" s="1"/>
  <c r="O55" s="1"/>
  <c r="N46"/>
  <c r="N49" s="1"/>
  <c r="M46"/>
  <c r="M48" s="1"/>
  <c r="L46"/>
  <c r="L48" s="1"/>
  <c r="K46"/>
  <c r="K52" s="1"/>
  <c r="K55" s="1"/>
  <c r="J46"/>
  <c r="J49" s="1"/>
  <c r="I46"/>
  <c r="I48" s="1"/>
  <c r="H46"/>
  <c r="H52" s="1"/>
  <c r="G46"/>
  <c r="G52" s="1"/>
  <c r="G55" s="1"/>
  <c r="F46"/>
  <c r="F49" s="1"/>
  <c r="E46"/>
  <c r="E48" s="1"/>
  <c r="D46"/>
  <c r="D48" s="1"/>
  <c r="N40"/>
  <c r="M40"/>
  <c r="L40"/>
  <c r="K40"/>
  <c r="J40"/>
  <c r="I40"/>
  <c r="H40"/>
  <c r="G40"/>
  <c r="F40"/>
  <c r="E40"/>
  <c r="D40"/>
  <c r="Q39"/>
  <c r="P39"/>
  <c r="O39"/>
  <c r="N39"/>
  <c r="M39"/>
  <c r="L39"/>
  <c r="K39"/>
  <c r="J39"/>
  <c r="I39"/>
  <c r="H39"/>
  <c r="G39"/>
  <c r="F39"/>
  <c r="E39"/>
  <c r="D39"/>
  <c r="N38"/>
  <c r="N41" s="1"/>
  <c r="K38"/>
  <c r="F38"/>
  <c r="F41" s="1"/>
  <c r="R35"/>
  <c r="N35"/>
  <c r="J35"/>
  <c r="F35"/>
  <c r="Q34"/>
  <c r="N34"/>
  <c r="M34"/>
  <c r="I34"/>
  <c r="F34"/>
  <c r="E34"/>
  <c r="V33"/>
  <c r="U33"/>
  <c r="T33"/>
  <c r="S33"/>
  <c r="R33"/>
  <c r="Q33"/>
  <c r="P33"/>
  <c r="O33"/>
  <c r="N33"/>
  <c r="M33"/>
  <c r="L33"/>
  <c r="K33"/>
  <c r="J33"/>
  <c r="I33"/>
  <c r="H33"/>
  <c r="R32"/>
  <c r="R38" s="1"/>
  <c r="Q32"/>
  <c r="Q35" s="1"/>
  <c r="P32"/>
  <c r="P34" s="1"/>
  <c r="O32"/>
  <c r="O34" s="1"/>
  <c r="N32"/>
  <c r="M32"/>
  <c r="M35" s="1"/>
  <c r="L32"/>
  <c r="L34" s="1"/>
  <c r="K32"/>
  <c r="K34" s="1"/>
  <c r="J32"/>
  <c r="J38" s="1"/>
  <c r="I32"/>
  <c r="I35" s="1"/>
  <c r="H32"/>
  <c r="H34" s="1"/>
  <c r="G32"/>
  <c r="G34" s="1"/>
  <c r="F32"/>
  <c r="E32"/>
  <c r="E35" s="1"/>
  <c r="D32"/>
  <c r="D34" s="1"/>
  <c r="N26"/>
  <c r="M26"/>
  <c r="L26"/>
  <c r="K26"/>
  <c r="J26"/>
  <c r="I26"/>
  <c r="H26"/>
  <c r="G26"/>
  <c r="F26"/>
  <c r="E26"/>
  <c r="D26"/>
  <c r="Q25"/>
  <c r="P25"/>
  <c r="O25"/>
  <c r="N25"/>
  <c r="M25"/>
  <c r="L25"/>
  <c r="K25"/>
  <c r="J25"/>
  <c r="I25"/>
  <c r="H25"/>
  <c r="G25"/>
  <c r="F25"/>
  <c r="E25"/>
  <c r="D25"/>
  <c r="O21"/>
  <c r="K21"/>
  <c r="G21"/>
  <c r="R20"/>
  <c r="O20"/>
  <c r="N20"/>
  <c r="K20"/>
  <c r="J20"/>
  <c r="G20"/>
  <c r="F20"/>
  <c r="V19"/>
  <c r="U19"/>
  <c r="T19"/>
  <c r="S19"/>
  <c r="R19"/>
  <c r="Q19"/>
  <c r="P19"/>
  <c r="O19"/>
  <c r="N19"/>
  <c r="M19"/>
  <c r="L19"/>
  <c r="K19"/>
  <c r="J19"/>
  <c r="I19"/>
  <c r="H19"/>
  <c r="R18"/>
  <c r="R21" s="1"/>
  <c r="Q18"/>
  <c r="Q24" s="1"/>
  <c r="P18"/>
  <c r="P21" s="1"/>
  <c r="O18"/>
  <c r="O24" s="1"/>
  <c r="O27" s="1"/>
  <c r="N18"/>
  <c r="N21" s="1"/>
  <c r="M18"/>
  <c r="M20" s="1"/>
  <c r="L18"/>
  <c r="L20" s="1"/>
  <c r="K18"/>
  <c r="K24" s="1"/>
  <c r="K27" s="1"/>
  <c r="J18"/>
  <c r="J21" s="1"/>
  <c r="I18"/>
  <c r="I24" s="1"/>
  <c r="H18"/>
  <c r="H21" s="1"/>
  <c r="G18"/>
  <c r="G24" s="1"/>
  <c r="G27" s="1"/>
  <c r="F18"/>
  <c r="F21" s="1"/>
  <c r="E18"/>
  <c r="E20" s="1"/>
  <c r="D18"/>
  <c r="D20" s="1"/>
  <c r="N12"/>
  <c r="M12"/>
  <c r="L12"/>
  <c r="K12"/>
  <c r="J12"/>
  <c r="I12"/>
  <c r="H12"/>
  <c r="G12"/>
  <c r="F12"/>
  <c r="E12"/>
  <c r="D12"/>
  <c r="Q11"/>
  <c r="P11"/>
  <c r="O11"/>
  <c r="N11"/>
  <c r="M11"/>
  <c r="L11"/>
  <c r="K11"/>
  <c r="J11"/>
  <c r="I11"/>
  <c r="H11"/>
  <c r="G11"/>
  <c r="F11"/>
  <c r="E11"/>
  <c r="D11"/>
  <c r="R10"/>
  <c r="Q10"/>
  <c r="Q13" s="1"/>
  <c r="P10"/>
  <c r="P13" s="1"/>
  <c r="K10"/>
  <c r="J10"/>
  <c r="I10"/>
  <c r="I13" s="1"/>
  <c r="H10"/>
  <c r="H13" s="1"/>
  <c r="Q7"/>
  <c r="P7"/>
  <c r="J7"/>
  <c r="I7"/>
  <c r="H7"/>
  <c r="Q6"/>
  <c r="P6"/>
  <c r="O6"/>
  <c r="N6"/>
  <c r="K6"/>
  <c r="I6"/>
  <c r="H6"/>
  <c r="G6"/>
  <c r="F6"/>
  <c r="V5"/>
  <c r="R7" s="1"/>
  <c r="U5"/>
  <c r="T5"/>
  <c r="S5"/>
  <c r="O7" s="1"/>
  <c r="R5"/>
  <c r="Q5"/>
  <c r="P5"/>
  <c r="O5"/>
  <c r="N5"/>
  <c r="M5"/>
  <c r="L5"/>
  <c r="K5"/>
  <c r="G7" s="1"/>
  <c r="J5"/>
  <c r="I5"/>
  <c r="H5"/>
  <c r="R4"/>
  <c r="R6" s="1"/>
  <c r="Q4"/>
  <c r="P4"/>
  <c r="O4"/>
  <c r="O10" s="1"/>
  <c r="N4"/>
  <c r="N7" s="1"/>
  <c r="M4"/>
  <c r="M6" s="1"/>
  <c r="L4"/>
  <c r="L7" s="1"/>
  <c r="K4"/>
  <c r="K7" s="1"/>
  <c r="J4"/>
  <c r="J6" s="1"/>
  <c r="I4"/>
  <c r="H4"/>
  <c r="G4"/>
  <c r="G10" s="1"/>
  <c r="F4"/>
  <c r="F7" s="1"/>
  <c r="E4"/>
  <c r="E6" s="1"/>
  <c r="D4"/>
  <c r="D6" s="1"/>
  <c r="E90" i="18" l="1"/>
  <c r="E97" s="1"/>
  <c r="E76"/>
  <c r="E77"/>
  <c r="E83" s="1"/>
  <c r="E49"/>
  <c r="E48"/>
  <c r="E27"/>
  <c r="G69" i="19"/>
  <c r="P69"/>
  <c r="I69"/>
  <c r="Q66"/>
  <c r="P62"/>
  <c r="I63"/>
  <c r="J66"/>
  <c r="J69" s="1"/>
  <c r="R66"/>
  <c r="I62"/>
  <c r="Q62"/>
  <c r="R63"/>
  <c r="D66"/>
  <c r="L66"/>
  <c r="L69" s="1"/>
  <c r="D62"/>
  <c r="M63"/>
  <c r="L63"/>
  <c r="E66"/>
  <c r="M66"/>
  <c r="E63"/>
  <c r="F66"/>
  <c r="F69" s="1"/>
  <c r="N66"/>
  <c r="N69" s="1"/>
  <c r="H66"/>
  <c r="H69" s="1"/>
  <c r="H55"/>
  <c r="H49"/>
  <c r="P49"/>
  <c r="P55" s="1"/>
  <c r="I52"/>
  <c r="Q52"/>
  <c r="Q55" s="1"/>
  <c r="H48"/>
  <c r="P48"/>
  <c r="I49"/>
  <c r="Q49"/>
  <c r="J52"/>
  <c r="J55" s="1"/>
  <c r="R52"/>
  <c r="R55" s="1"/>
  <c r="D52"/>
  <c r="D55" s="1"/>
  <c r="L52"/>
  <c r="L55" s="1"/>
  <c r="D49"/>
  <c r="L49"/>
  <c r="E52"/>
  <c r="E55" s="1"/>
  <c r="M52"/>
  <c r="E49"/>
  <c r="M49"/>
  <c r="F52"/>
  <c r="F55" s="1"/>
  <c r="N52"/>
  <c r="N55" s="1"/>
  <c r="R41"/>
  <c r="J34"/>
  <c r="J41" s="1"/>
  <c r="R34"/>
  <c r="K35"/>
  <c r="K41" s="1"/>
  <c r="D38"/>
  <c r="L38"/>
  <c r="D35"/>
  <c r="L35"/>
  <c r="E38"/>
  <c r="E41" s="1"/>
  <c r="M38"/>
  <c r="M41" s="1"/>
  <c r="G38"/>
  <c r="G41" s="1"/>
  <c r="O38"/>
  <c r="O41" s="1"/>
  <c r="G35"/>
  <c r="O35"/>
  <c r="H38"/>
  <c r="H41" s="1"/>
  <c r="P38"/>
  <c r="P41" s="1"/>
  <c r="H35"/>
  <c r="P35"/>
  <c r="I38"/>
  <c r="I41" s="1"/>
  <c r="Q38"/>
  <c r="Q41" s="1"/>
  <c r="H24"/>
  <c r="H20"/>
  <c r="P20"/>
  <c r="I21"/>
  <c r="Q21"/>
  <c r="J24"/>
  <c r="J27" s="1"/>
  <c r="R24"/>
  <c r="R27" s="1"/>
  <c r="I20"/>
  <c r="I27" s="1"/>
  <c r="Q20"/>
  <c r="Q27" s="1"/>
  <c r="D21"/>
  <c r="L21"/>
  <c r="E24"/>
  <c r="M24"/>
  <c r="D24"/>
  <c r="L24"/>
  <c r="E21"/>
  <c r="M21"/>
  <c r="F24"/>
  <c r="F27" s="1"/>
  <c r="N24"/>
  <c r="N27" s="1"/>
  <c r="P24"/>
  <c r="J13"/>
  <c r="K13"/>
  <c r="R13"/>
  <c r="G13"/>
  <c r="O13"/>
  <c r="D10"/>
  <c r="D13" s="1"/>
  <c r="L10"/>
  <c r="L13" s="1"/>
  <c r="D7"/>
  <c r="E10"/>
  <c r="L6"/>
  <c r="E7"/>
  <c r="M7"/>
  <c r="F10"/>
  <c r="F13" s="1"/>
  <c r="N10"/>
  <c r="N13" s="1"/>
  <c r="M10"/>
  <c r="M13" s="1"/>
  <c r="E948" i="1"/>
  <c r="E949"/>
  <c r="E950"/>
  <c r="E951"/>
  <c r="E944"/>
  <c r="I943"/>
  <c r="E945" s="1"/>
  <c r="E942"/>
  <c r="I929"/>
  <c r="E928"/>
  <c r="E931" s="1"/>
  <c r="E916"/>
  <c r="I915"/>
  <c r="E917" s="1"/>
  <c r="E914"/>
  <c r="E903"/>
  <c r="E902"/>
  <c r="I901"/>
  <c r="E900"/>
  <c r="M69" i="19" l="1"/>
  <c r="E69"/>
  <c r="R69"/>
  <c r="D69"/>
  <c r="Q69"/>
  <c r="I55"/>
  <c r="M55"/>
  <c r="L41"/>
  <c r="D41"/>
  <c r="H27"/>
  <c r="L27"/>
  <c r="D27"/>
  <c r="M27"/>
  <c r="P27"/>
  <c r="E27"/>
  <c r="E13"/>
  <c r="E930" i="1"/>
  <c r="G539" l="1"/>
  <c r="G796" l="1"/>
  <c r="G795"/>
  <c r="H795"/>
  <c r="I795"/>
  <c r="J795"/>
  <c r="G794"/>
  <c r="F796"/>
  <c r="F795"/>
  <c r="F794"/>
  <c r="F797" s="1"/>
  <c r="F791"/>
  <c r="F790"/>
  <c r="G790"/>
  <c r="E791"/>
  <c r="E790"/>
  <c r="J789"/>
  <c r="K789"/>
  <c r="I789"/>
  <c r="F788"/>
  <c r="G788"/>
  <c r="G791" s="1"/>
  <c r="G797" s="1"/>
  <c r="E788"/>
  <c r="F710" l="1"/>
  <c r="G710"/>
  <c r="H710"/>
  <c r="I710"/>
  <c r="J710"/>
  <c r="K710"/>
  <c r="F711"/>
  <c r="G711"/>
  <c r="H711"/>
  <c r="I711"/>
  <c r="J711"/>
  <c r="K711"/>
  <c r="F712"/>
  <c r="G712"/>
  <c r="H712"/>
  <c r="I712"/>
  <c r="J712"/>
  <c r="K712"/>
  <c r="F713"/>
  <c r="G713"/>
  <c r="H713"/>
  <c r="I713"/>
  <c r="J713"/>
  <c r="K713"/>
  <c r="F416"/>
  <c r="G416"/>
  <c r="H416"/>
  <c r="I416"/>
  <c r="J416"/>
  <c r="K416"/>
  <c r="L416"/>
  <c r="M416"/>
  <c r="F417"/>
  <c r="G417"/>
  <c r="H417"/>
  <c r="I417"/>
  <c r="J417"/>
  <c r="K417"/>
  <c r="L417"/>
  <c r="M417"/>
  <c r="F418"/>
  <c r="G418"/>
  <c r="H418"/>
  <c r="I418"/>
  <c r="J418"/>
  <c r="K418"/>
  <c r="L418"/>
  <c r="M418"/>
  <c r="F419"/>
  <c r="G419"/>
  <c r="H419"/>
  <c r="I419"/>
  <c r="J419"/>
  <c r="K419"/>
  <c r="L419"/>
  <c r="M419"/>
  <c r="E412"/>
  <c r="F412"/>
  <c r="G412"/>
  <c r="H412"/>
  <c r="I412"/>
  <c r="J412"/>
  <c r="K412"/>
  <c r="L412"/>
  <c r="M412"/>
  <c r="N412"/>
  <c r="E413"/>
  <c r="F413"/>
  <c r="G413"/>
  <c r="H413"/>
  <c r="I413"/>
  <c r="J413"/>
  <c r="K413"/>
  <c r="L413"/>
  <c r="M413"/>
  <c r="N413"/>
  <c r="I411"/>
  <c r="J411"/>
  <c r="K411"/>
  <c r="L411"/>
  <c r="M411"/>
  <c r="N411"/>
  <c r="O411"/>
  <c r="P411"/>
  <c r="Q411"/>
  <c r="E410"/>
  <c r="F410"/>
  <c r="G410"/>
  <c r="H410"/>
  <c r="I410"/>
  <c r="J410"/>
  <c r="K410"/>
  <c r="L410"/>
  <c r="M410"/>
  <c r="N410"/>
  <c r="E314" l="1"/>
  <c r="F314"/>
  <c r="E315"/>
  <c r="F315"/>
  <c r="I313"/>
  <c r="E312"/>
  <c r="F312"/>
  <c r="J313"/>
  <c r="E206" l="1"/>
  <c r="E207"/>
  <c r="E208"/>
  <c r="E209"/>
  <c r="E850" l="1"/>
  <c r="E853" s="1"/>
  <c r="E851"/>
  <c r="E852"/>
  <c r="E752"/>
  <c r="E755" s="1"/>
  <c r="E753"/>
  <c r="E754"/>
  <c r="E626"/>
  <c r="E629" s="1"/>
  <c r="E627"/>
  <c r="E628"/>
  <c r="E402"/>
  <c r="E403"/>
  <c r="E404"/>
  <c r="E405"/>
  <c r="E262"/>
  <c r="E265" s="1"/>
  <c r="E263"/>
  <c r="E264"/>
  <c r="E248"/>
  <c r="E251" s="1"/>
  <c r="E249"/>
  <c r="E250"/>
  <c r="E94"/>
  <c r="E97" s="1"/>
  <c r="E95"/>
  <c r="E96"/>
  <c r="E24"/>
  <c r="E27" s="1"/>
  <c r="E25"/>
  <c r="E26"/>
  <c r="E10"/>
  <c r="E13" s="1"/>
  <c r="E11"/>
  <c r="E12"/>
  <c r="E874"/>
  <c r="E875"/>
  <c r="I873"/>
  <c r="E872"/>
  <c r="E860"/>
  <c r="E861"/>
  <c r="I859"/>
  <c r="E858"/>
  <c r="E846"/>
  <c r="E847"/>
  <c r="I845"/>
  <c r="E844"/>
  <c r="E832"/>
  <c r="E833"/>
  <c r="I831"/>
  <c r="E830"/>
  <c r="E818"/>
  <c r="E819"/>
  <c r="I817"/>
  <c r="E816"/>
  <c r="E804"/>
  <c r="E805"/>
  <c r="I803"/>
  <c r="E802"/>
  <c r="E776"/>
  <c r="E777"/>
  <c r="I775"/>
  <c r="E774"/>
  <c r="E762"/>
  <c r="E763"/>
  <c r="I761"/>
  <c r="E760"/>
  <c r="E748"/>
  <c r="E749"/>
  <c r="I747"/>
  <c r="E746"/>
  <c r="E734"/>
  <c r="E735"/>
  <c r="I733"/>
  <c r="E732"/>
  <c r="E720"/>
  <c r="E721"/>
  <c r="I719"/>
  <c r="E718"/>
  <c r="E692"/>
  <c r="E693"/>
  <c r="I691"/>
  <c r="E690"/>
  <c r="E678"/>
  <c r="E679"/>
  <c r="I677"/>
  <c r="E676"/>
  <c r="E664"/>
  <c r="E665"/>
  <c r="I663"/>
  <c r="E662"/>
  <c r="E650"/>
  <c r="E651"/>
  <c r="I649"/>
  <c r="E648"/>
  <c r="E636"/>
  <c r="E637"/>
  <c r="I635"/>
  <c r="E634"/>
  <c r="E622"/>
  <c r="E623"/>
  <c r="I621"/>
  <c r="E620"/>
  <c r="E608"/>
  <c r="E609"/>
  <c r="I607"/>
  <c r="E606"/>
  <c r="E594"/>
  <c r="E595"/>
  <c r="I593"/>
  <c r="E592"/>
  <c r="E580"/>
  <c r="E581"/>
  <c r="I579"/>
  <c r="E578"/>
  <c r="E552"/>
  <c r="E553"/>
  <c r="I551"/>
  <c r="E550"/>
  <c r="E538"/>
  <c r="E539"/>
  <c r="I537"/>
  <c r="E536"/>
  <c r="E524"/>
  <c r="E525"/>
  <c r="I523"/>
  <c r="E522"/>
  <c r="E510"/>
  <c r="E511"/>
  <c r="I509"/>
  <c r="E508"/>
  <c r="E496"/>
  <c r="E497"/>
  <c r="I495"/>
  <c r="E494"/>
  <c r="E482"/>
  <c r="E483"/>
  <c r="I481"/>
  <c r="E480"/>
  <c r="E468"/>
  <c r="E469"/>
  <c r="I467"/>
  <c r="E466"/>
  <c r="E454"/>
  <c r="E455"/>
  <c r="I453"/>
  <c r="E452"/>
  <c r="E441"/>
  <c r="E440"/>
  <c r="I439"/>
  <c r="E438"/>
  <c r="E426"/>
  <c r="E427"/>
  <c r="I425"/>
  <c r="E424"/>
  <c r="E398"/>
  <c r="E399"/>
  <c r="I397"/>
  <c r="E396"/>
  <c r="E384"/>
  <c r="E385"/>
  <c r="I383"/>
  <c r="E382"/>
  <c r="E370"/>
  <c r="E371"/>
  <c r="I369"/>
  <c r="E368"/>
  <c r="E356"/>
  <c r="E357"/>
  <c r="I355"/>
  <c r="E354"/>
  <c r="E342"/>
  <c r="E343"/>
  <c r="I341"/>
  <c r="E340"/>
  <c r="E328"/>
  <c r="E329"/>
  <c r="I327"/>
  <c r="E326"/>
  <c r="E300"/>
  <c r="E301"/>
  <c r="I299"/>
  <c r="E298"/>
  <c r="E286"/>
  <c r="E287"/>
  <c r="I285"/>
  <c r="E284"/>
  <c r="E272"/>
  <c r="E273"/>
  <c r="I271"/>
  <c r="E270"/>
  <c r="E258"/>
  <c r="E259"/>
  <c r="I257"/>
  <c r="E256"/>
  <c r="E244"/>
  <c r="E245"/>
  <c r="I243"/>
  <c r="E242"/>
  <c r="E230"/>
  <c r="E231"/>
  <c r="I229"/>
  <c r="E228"/>
  <c r="E216"/>
  <c r="E217"/>
  <c r="I215"/>
  <c r="E214"/>
  <c r="E202"/>
  <c r="E203"/>
  <c r="I201"/>
  <c r="E200"/>
  <c r="E188"/>
  <c r="E189"/>
  <c r="I187"/>
  <c r="E186"/>
  <c r="E174"/>
  <c r="E175"/>
  <c r="I173"/>
  <c r="E172"/>
  <c r="E160"/>
  <c r="E161"/>
  <c r="I159"/>
  <c r="E158"/>
  <c r="E146"/>
  <c r="E147"/>
  <c r="I145"/>
  <c r="E144"/>
  <c r="E132"/>
  <c r="E133"/>
  <c r="I131"/>
  <c r="E130"/>
  <c r="E118"/>
  <c r="E119"/>
  <c r="I117"/>
  <c r="E116"/>
  <c r="E104"/>
  <c r="E105"/>
  <c r="I103"/>
  <c r="E102"/>
  <c r="E91"/>
  <c r="I89"/>
  <c r="E90"/>
  <c r="E88"/>
  <c r="E76"/>
  <c r="E77"/>
  <c r="I75"/>
  <c r="E74"/>
  <c r="E62"/>
  <c r="E63"/>
  <c r="I61"/>
  <c r="E60"/>
  <c r="E48"/>
  <c r="E49"/>
  <c r="I47"/>
  <c r="E46"/>
  <c r="E34"/>
  <c r="E35"/>
  <c r="I33"/>
  <c r="E32"/>
  <c r="E20"/>
  <c r="E21"/>
  <c r="I19"/>
  <c r="E18"/>
  <c r="E6"/>
  <c r="E7"/>
  <c r="I5"/>
  <c r="E4"/>
  <c r="D39" i="6" l="1"/>
  <c r="D40" s="1"/>
  <c r="D47" s="1"/>
  <c r="D48"/>
  <c r="E48"/>
  <c r="E47"/>
  <c r="E46"/>
  <c r="E43"/>
  <c r="E40"/>
  <c r="E39"/>
  <c r="U5"/>
  <c r="U6"/>
  <c r="U7"/>
  <c r="U8"/>
  <c r="U9"/>
  <c r="U10"/>
  <c r="U11"/>
  <c r="U12"/>
  <c r="U13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4"/>
  <c r="D46" l="1"/>
  <c r="D43"/>
  <c r="O96" i="18"/>
  <c r="N96"/>
  <c r="M96"/>
  <c r="L96"/>
  <c r="K96"/>
  <c r="J96"/>
  <c r="I96"/>
  <c r="H96"/>
  <c r="G96"/>
  <c r="F96"/>
  <c r="R95"/>
  <c r="Q95"/>
  <c r="P95"/>
  <c r="O95"/>
  <c r="N95"/>
  <c r="M95"/>
  <c r="L95"/>
  <c r="K95"/>
  <c r="J95"/>
  <c r="I95"/>
  <c r="H95"/>
  <c r="G95"/>
  <c r="F95"/>
  <c r="O91"/>
  <c r="G91"/>
  <c r="M90"/>
  <c r="W89"/>
  <c r="V89"/>
  <c r="U89"/>
  <c r="T89"/>
  <c r="S89"/>
  <c r="R89"/>
  <c r="Q89"/>
  <c r="P89"/>
  <c r="O89"/>
  <c r="N89"/>
  <c r="M89"/>
  <c r="L89"/>
  <c r="K89"/>
  <c r="J89"/>
  <c r="S88"/>
  <c r="S90" s="1"/>
  <c r="R88"/>
  <c r="R90" s="1"/>
  <c r="Q88"/>
  <c r="Q94" s="1"/>
  <c r="P88"/>
  <c r="P94" s="1"/>
  <c r="O88"/>
  <c r="O94" s="1"/>
  <c r="N88"/>
  <c r="N91" s="1"/>
  <c r="M88"/>
  <c r="M91" s="1"/>
  <c r="L88"/>
  <c r="L90" s="1"/>
  <c r="K88"/>
  <c r="K90" s="1"/>
  <c r="J88"/>
  <c r="J90" s="1"/>
  <c r="I88"/>
  <c r="I94" s="1"/>
  <c r="H88"/>
  <c r="H94" s="1"/>
  <c r="G88"/>
  <c r="G94" s="1"/>
  <c r="F88"/>
  <c r="F91" s="1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AB77"/>
  <c r="AA77"/>
  <c r="Z77"/>
  <c r="T77"/>
  <c r="S77"/>
  <c r="R77"/>
  <c r="L77"/>
  <c r="K77"/>
  <c r="J77"/>
  <c r="AD76"/>
  <c r="AC76"/>
  <c r="AB76"/>
  <c r="AA76"/>
  <c r="V76"/>
  <c r="U76"/>
  <c r="T76"/>
  <c r="S76"/>
  <c r="N76"/>
  <c r="M76"/>
  <c r="L76"/>
  <c r="K76"/>
  <c r="F76"/>
  <c r="AI75"/>
  <c r="AH75"/>
  <c r="AG75"/>
  <c r="AC77" s="1"/>
  <c r="AF75"/>
  <c r="AE75"/>
  <c r="AD75"/>
  <c r="AC75"/>
  <c r="AB75"/>
  <c r="AA75"/>
  <c r="Z75"/>
  <c r="Y75"/>
  <c r="U77" s="1"/>
  <c r="X75"/>
  <c r="W75"/>
  <c r="V75"/>
  <c r="U75"/>
  <c r="T75"/>
  <c r="S75"/>
  <c r="R75"/>
  <c r="Q75"/>
  <c r="M77" s="1"/>
  <c r="P75"/>
  <c r="O75"/>
  <c r="N75"/>
  <c r="M75"/>
  <c r="L75"/>
  <c r="K75"/>
  <c r="J75"/>
  <c r="AE74"/>
  <c r="AE80" s="1"/>
  <c r="AD74"/>
  <c r="AD80" s="1"/>
  <c r="AC74"/>
  <c r="AC80" s="1"/>
  <c r="AB74"/>
  <c r="AB80" s="1"/>
  <c r="AB83" s="1"/>
  <c r="AA74"/>
  <c r="AA80" s="1"/>
  <c r="AA83" s="1"/>
  <c r="Z74"/>
  <c r="Z76" s="1"/>
  <c r="Y74"/>
  <c r="Y77" s="1"/>
  <c r="X74"/>
  <c r="X80" s="1"/>
  <c r="W74"/>
  <c r="W80" s="1"/>
  <c r="V74"/>
  <c r="V80" s="1"/>
  <c r="U74"/>
  <c r="U80" s="1"/>
  <c r="T74"/>
  <c r="T80" s="1"/>
  <c r="T83" s="1"/>
  <c r="S74"/>
  <c r="S80" s="1"/>
  <c r="S83" s="1"/>
  <c r="R74"/>
  <c r="R76" s="1"/>
  <c r="Q74"/>
  <c r="Q77" s="1"/>
  <c r="P74"/>
  <c r="P80" s="1"/>
  <c r="O74"/>
  <c r="O80" s="1"/>
  <c r="N74"/>
  <c r="N80" s="1"/>
  <c r="M74"/>
  <c r="M80" s="1"/>
  <c r="L74"/>
  <c r="L80" s="1"/>
  <c r="L83" s="1"/>
  <c r="K74"/>
  <c r="K80" s="1"/>
  <c r="K83" s="1"/>
  <c r="J74"/>
  <c r="J76" s="1"/>
  <c r="I74"/>
  <c r="I77" s="1"/>
  <c r="H74"/>
  <c r="H77" s="1"/>
  <c r="G74"/>
  <c r="G80" s="1"/>
  <c r="F74"/>
  <c r="F80" s="1"/>
  <c r="O68"/>
  <c r="N68"/>
  <c r="M68"/>
  <c r="L68"/>
  <c r="K68"/>
  <c r="J68"/>
  <c r="I68"/>
  <c r="H68"/>
  <c r="G68"/>
  <c r="F68"/>
  <c r="R67"/>
  <c r="Q67"/>
  <c r="P67"/>
  <c r="O67"/>
  <c r="N67"/>
  <c r="M67"/>
  <c r="L67"/>
  <c r="K67"/>
  <c r="J67"/>
  <c r="I67"/>
  <c r="H67"/>
  <c r="G67"/>
  <c r="F67"/>
  <c r="O63"/>
  <c r="G63"/>
  <c r="M62"/>
  <c r="W61"/>
  <c r="V61"/>
  <c r="U61"/>
  <c r="T61"/>
  <c r="S61"/>
  <c r="R61"/>
  <c r="Q61"/>
  <c r="P61"/>
  <c r="O61"/>
  <c r="N61"/>
  <c r="M61"/>
  <c r="L61"/>
  <c r="K61"/>
  <c r="J61"/>
  <c r="S60"/>
  <c r="S62" s="1"/>
  <c r="R60"/>
  <c r="R62" s="1"/>
  <c r="Q60"/>
  <c r="Q66" s="1"/>
  <c r="P60"/>
  <c r="P66" s="1"/>
  <c r="O60"/>
  <c r="O66" s="1"/>
  <c r="N60"/>
  <c r="N63" s="1"/>
  <c r="M60"/>
  <c r="M63" s="1"/>
  <c r="L60"/>
  <c r="L62" s="1"/>
  <c r="K60"/>
  <c r="K62" s="1"/>
  <c r="J60"/>
  <c r="J62" s="1"/>
  <c r="I60"/>
  <c r="I66" s="1"/>
  <c r="H60"/>
  <c r="H66" s="1"/>
  <c r="G60"/>
  <c r="G66" s="1"/>
  <c r="F60"/>
  <c r="F63" s="1"/>
  <c r="O54"/>
  <c r="N54"/>
  <c r="M54"/>
  <c r="L54"/>
  <c r="K54"/>
  <c r="J54"/>
  <c r="I54"/>
  <c r="H54"/>
  <c r="G54"/>
  <c r="F54"/>
  <c r="R53"/>
  <c r="Q53"/>
  <c r="P53"/>
  <c r="O53"/>
  <c r="N53"/>
  <c r="M53"/>
  <c r="L53"/>
  <c r="K53"/>
  <c r="J53"/>
  <c r="I53"/>
  <c r="H53"/>
  <c r="G53"/>
  <c r="F53"/>
  <c r="P49"/>
  <c r="O49"/>
  <c r="H49"/>
  <c r="G49"/>
  <c r="N48"/>
  <c r="M48"/>
  <c r="F48"/>
  <c r="W47"/>
  <c r="V47"/>
  <c r="U47"/>
  <c r="T47"/>
  <c r="S47"/>
  <c r="R47"/>
  <c r="Q47"/>
  <c r="P47"/>
  <c r="O47"/>
  <c r="N47"/>
  <c r="M47"/>
  <c r="L47"/>
  <c r="K47"/>
  <c r="J47"/>
  <c r="S46"/>
  <c r="S48" s="1"/>
  <c r="R46"/>
  <c r="R48" s="1"/>
  <c r="Q46"/>
  <c r="Q48" s="1"/>
  <c r="P46"/>
  <c r="P52" s="1"/>
  <c r="O46"/>
  <c r="O52" s="1"/>
  <c r="N46"/>
  <c r="N49" s="1"/>
  <c r="M46"/>
  <c r="M49" s="1"/>
  <c r="L46"/>
  <c r="L48" s="1"/>
  <c r="K46"/>
  <c r="K48" s="1"/>
  <c r="J46"/>
  <c r="J48" s="1"/>
  <c r="I46"/>
  <c r="I52" s="1"/>
  <c r="H46"/>
  <c r="H52" s="1"/>
  <c r="G46"/>
  <c r="G52" s="1"/>
  <c r="F46"/>
  <c r="F49" s="1"/>
  <c r="O40"/>
  <c r="N40"/>
  <c r="M40"/>
  <c r="L40"/>
  <c r="K40"/>
  <c r="J40"/>
  <c r="I40"/>
  <c r="H40"/>
  <c r="G40"/>
  <c r="F40"/>
  <c r="R39"/>
  <c r="Q39"/>
  <c r="P39"/>
  <c r="O39"/>
  <c r="N39"/>
  <c r="M39"/>
  <c r="L39"/>
  <c r="K39"/>
  <c r="J39"/>
  <c r="I39"/>
  <c r="H39"/>
  <c r="G39"/>
  <c r="F39"/>
  <c r="O35"/>
  <c r="G35"/>
  <c r="M34"/>
  <c r="W33"/>
  <c r="V33"/>
  <c r="U33"/>
  <c r="T33"/>
  <c r="S33"/>
  <c r="R33"/>
  <c r="Q33"/>
  <c r="P33"/>
  <c r="O33"/>
  <c r="N33"/>
  <c r="M33"/>
  <c r="L33"/>
  <c r="K33"/>
  <c r="J33"/>
  <c r="S32"/>
  <c r="S34" s="1"/>
  <c r="R32"/>
  <c r="R34" s="1"/>
  <c r="Q32"/>
  <c r="Q34" s="1"/>
  <c r="P32"/>
  <c r="P38" s="1"/>
  <c r="O32"/>
  <c r="O38" s="1"/>
  <c r="N32"/>
  <c r="N35" s="1"/>
  <c r="M32"/>
  <c r="M35" s="1"/>
  <c r="L32"/>
  <c r="L34" s="1"/>
  <c r="K32"/>
  <c r="K34" s="1"/>
  <c r="J32"/>
  <c r="J34" s="1"/>
  <c r="I32"/>
  <c r="I38" s="1"/>
  <c r="H32"/>
  <c r="H38" s="1"/>
  <c r="G32"/>
  <c r="G38" s="1"/>
  <c r="F32"/>
  <c r="F35" s="1"/>
  <c r="O26"/>
  <c r="N26"/>
  <c r="M26"/>
  <c r="L26"/>
  <c r="K26"/>
  <c r="J26"/>
  <c r="I26"/>
  <c r="H26"/>
  <c r="G26"/>
  <c r="F26"/>
  <c r="R25"/>
  <c r="Q25"/>
  <c r="P25"/>
  <c r="O25"/>
  <c r="N25"/>
  <c r="M25"/>
  <c r="L25"/>
  <c r="K25"/>
  <c r="J25"/>
  <c r="I25"/>
  <c r="H25"/>
  <c r="G25"/>
  <c r="F25"/>
  <c r="O21"/>
  <c r="G21"/>
  <c r="N20"/>
  <c r="M20"/>
  <c r="F20"/>
  <c r="W19"/>
  <c r="V19"/>
  <c r="U19"/>
  <c r="T19"/>
  <c r="S19"/>
  <c r="R19"/>
  <c r="Q19"/>
  <c r="P19"/>
  <c r="O19"/>
  <c r="N19"/>
  <c r="M19"/>
  <c r="L19"/>
  <c r="K19"/>
  <c r="J19"/>
  <c r="S18"/>
  <c r="S20" s="1"/>
  <c r="R18"/>
  <c r="R20" s="1"/>
  <c r="Q18"/>
  <c r="Q20" s="1"/>
  <c r="P18"/>
  <c r="P24" s="1"/>
  <c r="O18"/>
  <c r="O24" s="1"/>
  <c r="N18"/>
  <c r="N21" s="1"/>
  <c r="M18"/>
  <c r="M21" s="1"/>
  <c r="L18"/>
  <c r="L20" s="1"/>
  <c r="K18"/>
  <c r="K20" s="1"/>
  <c r="J18"/>
  <c r="J20" s="1"/>
  <c r="I18"/>
  <c r="I20" s="1"/>
  <c r="H18"/>
  <c r="H24" s="1"/>
  <c r="G18"/>
  <c r="G24" s="1"/>
  <c r="F18"/>
  <c r="F21" s="1"/>
  <c r="O12"/>
  <c r="N12"/>
  <c r="M12"/>
  <c r="L12"/>
  <c r="K12"/>
  <c r="J12"/>
  <c r="I12"/>
  <c r="H12"/>
  <c r="G12"/>
  <c r="F12"/>
  <c r="R11"/>
  <c r="Q11"/>
  <c r="P11"/>
  <c r="O11"/>
  <c r="N11"/>
  <c r="M11"/>
  <c r="L11"/>
  <c r="K11"/>
  <c r="J11"/>
  <c r="I11"/>
  <c r="H11"/>
  <c r="G11"/>
  <c r="F11"/>
  <c r="O7"/>
  <c r="N7"/>
  <c r="G7"/>
  <c r="F7"/>
  <c r="O6"/>
  <c r="N6"/>
  <c r="M6"/>
  <c r="L6"/>
  <c r="G6"/>
  <c r="F6"/>
  <c r="W5"/>
  <c r="V5"/>
  <c r="U5"/>
  <c r="T5"/>
  <c r="S5"/>
  <c r="R5"/>
  <c r="Q5"/>
  <c r="M7" s="1"/>
  <c r="P5"/>
  <c r="O5"/>
  <c r="N5"/>
  <c r="M5"/>
  <c r="L5"/>
  <c r="K5"/>
  <c r="J5"/>
  <c r="S4"/>
  <c r="S6" s="1"/>
  <c r="R4"/>
  <c r="R6" s="1"/>
  <c r="Q4"/>
  <c r="Q7" s="1"/>
  <c r="P4"/>
  <c r="P7" s="1"/>
  <c r="O4"/>
  <c r="O10" s="1"/>
  <c r="O13" s="1"/>
  <c r="N4"/>
  <c r="N10" s="1"/>
  <c r="N13" s="1"/>
  <c r="M4"/>
  <c r="M10" s="1"/>
  <c r="L4"/>
  <c r="L7" s="1"/>
  <c r="K4"/>
  <c r="K6" s="1"/>
  <c r="J4"/>
  <c r="J10" s="1"/>
  <c r="I4"/>
  <c r="I7" s="1"/>
  <c r="H4"/>
  <c r="H10" s="1"/>
  <c r="G4"/>
  <c r="G10" s="1"/>
  <c r="G13" s="1"/>
  <c r="F4"/>
  <c r="F10" s="1"/>
  <c r="F13" s="1"/>
  <c r="F776" i="1"/>
  <c r="F777"/>
  <c r="J775"/>
  <c r="F774"/>
  <c r="F748"/>
  <c r="F749"/>
  <c r="J747"/>
  <c r="F746"/>
  <c r="F720"/>
  <c r="F721"/>
  <c r="J719"/>
  <c r="F718"/>
  <c r="F692"/>
  <c r="F693"/>
  <c r="J691"/>
  <c r="F690"/>
  <c r="F678"/>
  <c r="F679"/>
  <c r="J677"/>
  <c r="F676"/>
  <c r="F636"/>
  <c r="F637"/>
  <c r="J635"/>
  <c r="F634"/>
  <c r="F594"/>
  <c r="F595"/>
  <c r="J593"/>
  <c r="F592"/>
  <c r="F552"/>
  <c r="F553"/>
  <c r="J551"/>
  <c r="F550"/>
  <c r="F538"/>
  <c r="F539"/>
  <c r="J537"/>
  <c r="F536"/>
  <c r="F542" s="1"/>
  <c r="F545" s="1"/>
  <c r="G542"/>
  <c r="F543"/>
  <c r="G543"/>
  <c r="F544"/>
  <c r="G544"/>
  <c r="G545"/>
  <c r="F426"/>
  <c r="F427"/>
  <c r="J425"/>
  <c r="F424"/>
  <c r="J383"/>
  <c r="F385" s="1"/>
  <c r="F384"/>
  <c r="F382"/>
  <c r="F230"/>
  <c r="F231"/>
  <c r="J229"/>
  <c r="F228"/>
  <c r="F202"/>
  <c r="F203"/>
  <c r="J201"/>
  <c r="F200"/>
  <c r="F132"/>
  <c r="F133"/>
  <c r="J131"/>
  <c r="F130"/>
  <c r="F90"/>
  <c r="G90"/>
  <c r="F91"/>
  <c r="G91"/>
  <c r="J89"/>
  <c r="K89"/>
  <c r="F88"/>
  <c r="G88"/>
  <c r="J47"/>
  <c r="F48"/>
  <c r="F49"/>
  <c r="F46"/>
  <c r="F90" i="18" l="1"/>
  <c r="N90"/>
  <c r="H91"/>
  <c r="H97" s="1"/>
  <c r="P91"/>
  <c r="J94"/>
  <c r="R94"/>
  <c r="G90"/>
  <c r="G97" s="1"/>
  <c r="O90"/>
  <c r="O97" s="1"/>
  <c r="I91"/>
  <c r="I97" s="1"/>
  <c r="Q91"/>
  <c r="Q97" s="1"/>
  <c r="K94"/>
  <c r="S94"/>
  <c r="H90"/>
  <c r="P90"/>
  <c r="P97" s="1"/>
  <c r="J91"/>
  <c r="R91"/>
  <c r="L94"/>
  <c r="L97" s="1"/>
  <c r="I90"/>
  <c r="Q90"/>
  <c r="K91"/>
  <c r="S91"/>
  <c r="M94"/>
  <c r="M97" s="1"/>
  <c r="L91"/>
  <c r="F94"/>
  <c r="N94"/>
  <c r="U83"/>
  <c r="AC83"/>
  <c r="M83"/>
  <c r="H80"/>
  <c r="Q80"/>
  <c r="Y80"/>
  <c r="J80"/>
  <c r="J83" s="1"/>
  <c r="R80"/>
  <c r="R83" s="1"/>
  <c r="G76"/>
  <c r="O76"/>
  <c r="W76"/>
  <c r="AE76"/>
  <c r="H76"/>
  <c r="P76"/>
  <c r="X76"/>
  <c r="F77"/>
  <c r="F83" s="1"/>
  <c r="N77"/>
  <c r="N83" s="1"/>
  <c r="V77"/>
  <c r="V83" s="1"/>
  <c r="AD77"/>
  <c r="AD83" s="1"/>
  <c r="I76"/>
  <c r="Q76"/>
  <c r="Y76"/>
  <c r="G77"/>
  <c r="G83" s="1"/>
  <c r="O77"/>
  <c r="O83" s="1"/>
  <c r="W77"/>
  <c r="W83" s="1"/>
  <c r="AE77"/>
  <c r="AE83" s="1"/>
  <c r="I80"/>
  <c r="Z80"/>
  <c r="Z83" s="1"/>
  <c r="P77"/>
  <c r="P83" s="1"/>
  <c r="X77"/>
  <c r="X83" s="1"/>
  <c r="H69"/>
  <c r="F62"/>
  <c r="N62"/>
  <c r="H63"/>
  <c r="P63"/>
  <c r="P69" s="1"/>
  <c r="J66"/>
  <c r="R66"/>
  <c r="R69" s="1"/>
  <c r="G62"/>
  <c r="G69" s="1"/>
  <c r="O62"/>
  <c r="O69" s="1"/>
  <c r="I63"/>
  <c r="I69" s="1"/>
  <c r="Q63"/>
  <c r="Q69" s="1"/>
  <c r="K66"/>
  <c r="S66"/>
  <c r="S69" s="1"/>
  <c r="H62"/>
  <c r="P62"/>
  <c r="J63"/>
  <c r="R63"/>
  <c r="L66"/>
  <c r="L69" s="1"/>
  <c r="I62"/>
  <c r="Q62"/>
  <c r="K63"/>
  <c r="S63"/>
  <c r="M66"/>
  <c r="M69" s="1"/>
  <c r="L63"/>
  <c r="F66"/>
  <c r="N66"/>
  <c r="H55"/>
  <c r="O55"/>
  <c r="Q52"/>
  <c r="J52"/>
  <c r="R52"/>
  <c r="R55" s="1"/>
  <c r="G48"/>
  <c r="G55" s="1"/>
  <c r="O48"/>
  <c r="I49"/>
  <c r="I55" s="1"/>
  <c r="Q49"/>
  <c r="K52"/>
  <c r="S52"/>
  <c r="H48"/>
  <c r="P48"/>
  <c r="P55" s="1"/>
  <c r="J49"/>
  <c r="R49"/>
  <c r="L52"/>
  <c r="L55" s="1"/>
  <c r="I48"/>
  <c r="K49"/>
  <c r="S49"/>
  <c r="M52"/>
  <c r="M55" s="1"/>
  <c r="L49"/>
  <c r="F52"/>
  <c r="F55" s="1"/>
  <c r="N52"/>
  <c r="N55" s="1"/>
  <c r="F34"/>
  <c r="N34"/>
  <c r="H35"/>
  <c r="H41" s="1"/>
  <c r="P35"/>
  <c r="J38"/>
  <c r="R38"/>
  <c r="G34"/>
  <c r="G41" s="1"/>
  <c r="O34"/>
  <c r="O41" s="1"/>
  <c r="I35"/>
  <c r="I41" s="1"/>
  <c r="Q35"/>
  <c r="K38"/>
  <c r="K41" s="1"/>
  <c r="S38"/>
  <c r="H34"/>
  <c r="P34"/>
  <c r="P41" s="1"/>
  <c r="J35"/>
  <c r="R35"/>
  <c r="L38"/>
  <c r="L41" s="1"/>
  <c r="Q38"/>
  <c r="Q41" s="1"/>
  <c r="I34"/>
  <c r="K35"/>
  <c r="S35"/>
  <c r="M38"/>
  <c r="M41" s="1"/>
  <c r="L35"/>
  <c r="F38"/>
  <c r="F41" s="1"/>
  <c r="N38"/>
  <c r="N41" s="1"/>
  <c r="I24"/>
  <c r="H21"/>
  <c r="H27" s="1"/>
  <c r="P21"/>
  <c r="P27" s="1"/>
  <c r="J24"/>
  <c r="J27" s="1"/>
  <c r="R24"/>
  <c r="Q24"/>
  <c r="G20"/>
  <c r="G27" s="1"/>
  <c r="O20"/>
  <c r="O27" s="1"/>
  <c r="I21"/>
  <c r="Q21"/>
  <c r="K24"/>
  <c r="K27" s="1"/>
  <c r="S24"/>
  <c r="S27" s="1"/>
  <c r="H20"/>
  <c r="P20"/>
  <c r="J21"/>
  <c r="R21"/>
  <c r="L24"/>
  <c r="L27" s="1"/>
  <c r="K21"/>
  <c r="S21"/>
  <c r="M24"/>
  <c r="M27" s="1"/>
  <c r="L21"/>
  <c r="F24"/>
  <c r="F27" s="1"/>
  <c r="N24"/>
  <c r="N27" s="1"/>
  <c r="M13"/>
  <c r="I10"/>
  <c r="Q10"/>
  <c r="P10"/>
  <c r="P13" s="1"/>
  <c r="H7"/>
  <c r="H13" s="1"/>
  <c r="R10"/>
  <c r="R13" s="1"/>
  <c r="K10"/>
  <c r="H6"/>
  <c r="P6"/>
  <c r="J7"/>
  <c r="J13" s="1"/>
  <c r="R7"/>
  <c r="L10"/>
  <c r="L13" s="1"/>
  <c r="I6"/>
  <c r="Q6"/>
  <c r="K7"/>
  <c r="S7"/>
  <c r="S10"/>
  <c r="J6"/>
  <c r="F879" i="1"/>
  <c r="G879"/>
  <c r="F880"/>
  <c r="G880"/>
  <c r="F865"/>
  <c r="G865"/>
  <c r="F866"/>
  <c r="G866"/>
  <c r="F851"/>
  <c r="F852"/>
  <c r="F837"/>
  <c r="G837"/>
  <c r="F838"/>
  <c r="G838"/>
  <c r="F823"/>
  <c r="F824"/>
  <c r="G823"/>
  <c r="G824"/>
  <c r="F809"/>
  <c r="F810"/>
  <c r="F780"/>
  <c r="F783" s="1"/>
  <c r="F781"/>
  <c r="G781"/>
  <c r="F782"/>
  <c r="G782"/>
  <c r="F767"/>
  <c r="G767"/>
  <c r="F768"/>
  <c r="G768"/>
  <c r="F752"/>
  <c r="F755" s="1"/>
  <c r="F753"/>
  <c r="G753"/>
  <c r="F754"/>
  <c r="G754"/>
  <c r="F739"/>
  <c r="G739"/>
  <c r="F740"/>
  <c r="G740"/>
  <c r="F724"/>
  <c r="F727" s="1"/>
  <c r="F725"/>
  <c r="F726"/>
  <c r="F696"/>
  <c r="F699" s="1"/>
  <c r="F697"/>
  <c r="G697"/>
  <c r="F698"/>
  <c r="G698"/>
  <c r="F682"/>
  <c r="F685" s="1"/>
  <c r="F683"/>
  <c r="G683"/>
  <c r="F684"/>
  <c r="G684"/>
  <c r="F669"/>
  <c r="G669"/>
  <c r="F670"/>
  <c r="G670"/>
  <c r="F655"/>
  <c r="G655"/>
  <c r="F656"/>
  <c r="G656"/>
  <c r="F640"/>
  <c r="F643" s="1"/>
  <c r="F641"/>
  <c r="G641"/>
  <c r="F642"/>
  <c r="G642"/>
  <c r="F627"/>
  <c r="G627"/>
  <c r="F628"/>
  <c r="G628"/>
  <c r="F613"/>
  <c r="G613"/>
  <c r="F614"/>
  <c r="G614"/>
  <c r="F598"/>
  <c r="F601" s="1"/>
  <c r="F599"/>
  <c r="G599"/>
  <c r="F600"/>
  <c r="G600"/>
  <c r="F585"/>
  <c r="G585"/>
  <c r="F586"/>
  <c r="G586"/>
  <c r="F556"/>
  <c r="F559" s="1"/>
  <c r="F557"/>
  <c r="G557"/>
  <c r="F558"/>
  <c r="G558"/>
  <c r="F529"/>
  <c r="G529"/>
  <c r="F530"/>
  <c r="G530"/>
  <c r="F515"/>
  <c r="G515"/>
  <c r="F516"/>
  <c r="G516"/>
  <c r="F501"/>
  <c r="G501"/>
  <c r="F502"/>
  <c r="G502"/>
  <c r="F487"/>
  <c r="G487"/>
  <c r="F488"/>
  <c r="G488"/>
  <c r="F473"/>
  <c r="G473"/>
  <c r="F474"/>
  <c r="G474"/>
  <c r="F459"/>
  <c r="F460"/>
  <c r="F445"/>
  <c r="G445"/>
  <c r="F446"/>
  <c r="G446"/>
  <c r="F430"/>
  <c r="F433" s="1"/>
  <c r="F431"/>
  <c r="G431"/>
  <c r="F432"/>
  <c r="G432"/>
  <c r="F403"/>
  <c r="F404"/>
  <c r="F388"/>
  <c r="F391" s="1"/>
  <c r="F389"/>
  <c r="G389"/>
  <c r="F390"/>
  <c r="G390"/>
  <c r="F375"/>
  <c r="G375"/>
  <c r="F376"/>
  <c r="G376"/>
  <c r="F361"/>
  <c r="G361"/>
  <c r="F362"/>
  <c r="G362"/>
  <c r="F347"/>
  <c r="G347"/>
  <c r="F348"/>
  <c r="G348"/>
  <c r="F333"/>
  <c r="G333"/>
  <c r="F334"/>
  <c r="G334"/>
  <c r="F318"/>
  <c r="F321" s="1"/>
  <c r="F319"/>
  <c r="G319"/>
  <c r="F320"/>
  <c r="G320"/>
  <c r="F305"/>
  <c r="G305"/>
  <c r="F306"/>
  <c r="G306"/>
  <c r="F291"/>
  <c r="G291"/>
  <c r="F292"/>
  <c r="G292"/>
  <c r="F277"/>
  <c r="G277"/>
  <c r="F278"/>
  <c r="G278"/>
  <c r="F263"/>
  <c r="G263"/>
  <c r="F264"/>
  <c r="G264"/>
  <c r="F249"/>
  <c r="G249"/>
  <c r="F250"/>
  <c r="G250"/>
  <c r="F234"/>
  <c r="F237" s="1"/>
  <c r="F235"/>
  <c r="G235"/>
  <c r="F236"/>
  <c r="G236"/>
  <c r="F221"/>
  <c r="G221"/>
  <c r="F222"/>
  <c r="G222"/>
  <c r="F206"/>
  <c r="F209" s="1"/>
  <c r="F207"/>
  <c r="G207"/>
  <c r="F208"/>
  <c r="G208"/>
  <c r="F193"/>
  <c r="G193"/>
  <c r="F194"/>
  <c r="G194"/>
  <c r="F179"/>
  <c r="G179"/>
  <c r="F180"/>
  <c r="G180"/>
  <c r="F97" i="18" l="1"/>
  <c r="R97"/>
  <c r="N97"/>
  <c r="J97"/>
  <c r="S97"/>
  <c r="K97"/>
  <c r="Y83"/>
  <c r="Q83"/>
  <c r="H83"/>
  <c r="I83"/>
  <c r="N69"/>
  <c r="F69"/>
  <c r="J69"/>
  <c r="K69"/>
  <c r="J55"/>
  <c r="S55"/>
  <c r="Q55"/>
  <c r="K55"/>
  <c r="R41"/>
  <c r="J41"/>
  <c r="S41"/>
  <c r="I27"/>
  <c r="Q27"/>
  <c r="R27"/>
  <c r="Q13"/>
  <c r="I13"/>
  <c r="S13"/>
  <c r="K13"/>
  <c r="F165" i="1"/>
  <c r="G165"/>
  <c r="F166"/>
  <c r="G166"/>
  <c r="F151"/>
  <c r="G151"/>
  <c r="F152"/>
  <c r="G152"/>
  <c r="F136"/>
  <c r="F139" s="1"/>
  <c r="F137"/>
  <c r="G137"/>
  <c r="F138"/>
  <c r="G138"/>
  <c r="F123"/>
  <c r="G123"/>
  <c r="F124"/>
  <c r="G124"/>
  <c r="F109"/>
  <c r="G109"/>
  <c r="F110"/>
  <c r="G110"/>
  <c r="F94"/>
  <c r="F97" s="1"/>
  <c r="G94"/>
  <c r="G97" s="1"/>
  <c r="F95"/>
  <c r="G95"/>
  <c r="F96"/>
  <c r="G96"/>
  <c r="F81"/>
  <c r="G81"/>
  <c r="F82"/>
  <c r="G82"/>
  <c r="F67" l="1"/>
  <c r="G67"/>
  <c r="F68"/>
  <c r="G68"/>
  <c r="F52"/>
  <c r="F55" s="1"/>
  <c r="F53"/>
  <c r="G53"/>
  <c r="F54"/>
  <c r="G54"/>
  <c r="F39"/>
  <c r="G39"/>
  <c r="F40"/>
  <c r="G40"/>
  <c r="F25"/>
  <c r="G25"/>
  <c r="F26"/>
  <c r="G26"/>
  <c r="F11"/>
  <c r="G11"/>
  <c r="F12"/>
  <c r="G12"/>
  <c r="J509"/>
  <c r="F508"/>
  <c r="F514" s="1"/>
  <c r="F482"/>
  <c r="J481"/>
  <c r="F483" s="1"/>
  <c r="F480"/>
  <c r="F486" s="1"/>
  <c r="J299"/>
  <c r="F298"/>
  <c r="F304" s="1"/>
  <c r="F286"/>
  <c r="J285"/>
  <c r="F287" s="1"/>
  <c r="F284"/>
  <c r="F290" s="1"/>
  <c r="J271"/>
  <c r="F270"/>
  <c r="F276" s="1"/>
  <c r="J173"/>
  <c r="F172"/>
  <c r="F178" s="1"/>
  <c r="J159"/>
  <c r="F158"/>
  <c r="F164" s="1"/>
  <c r="F175" l="1"/>
  <c r="F510"/>
  <c r="F301"/>
  <c r="F307" s="1"/>
  <c r="F511"/>
  <c r="F517" s="1"/>
  <c r="F174"/>
  <c r="F161"/>
  <c r="F273"/>
  <c r="F160"/>
  <c r="F167" s="1"/>
  <c r="F272"/>
  <c r="F279" s="1"/>
  <c r="F300"/>
  <c r="F181"/>
  <c r="F293"/>
  <c r="F489"/>
  <c r="J33"/>
  <c r="F32"/>
  <c r="F38" s="1"/>
  <c r="J19"/>
  <c r="F18"/>
  <c r="F24" s="1"/>
  <c r="J873"/>
  <c r="K873"/>
  <c r="F872"/>
  <c r="F878" s="1"/>
  <c r="G872"/>
  <c r="G878" s="1"/>
  <c r="J859"/>
  <c r="K859"/>
  <c r="F858"/>
  <c r="F864" s="1"/>
  <c r="G858"/>
  <c r="G864" s="1"/>
  <c r="J845"/>
  <c r="F844"/>
  <c r="F850" s="1"/>
  <c r="F832"/>
  <c r="G832"/>
  <c r="F833"/>
  <c r="G833"/>
  <c r="J831"/>
  <c r="K831"/>
  <c r="F830"/>
  <c r="F836" s="1"/>
  <c r="G830"/>
  <c r="G836" s="1"/>
  <c r="G818"/>
  <c r="F819"/>
  <c r="G819"/>
  <c r="J817"/>
  <c r="K817"/>
  <c r="F816"/>
  <c r="F822" s="1"/>
  <c r="G816"/>
  <c r="G822" s="1"/>
  <c r="J803"/>
  <c r="F802"/>
  <c r="F808" s="1"/>
  <c r="K775"/>
  <c r="G774"/>
  <c r="G780" s="1"/>
  <c r="G762"/>
  <c r="F763"/>
  <c r="G763"/>
  <c r="J761"/>
  <c r="K761"/>
  <c r="F760"/>
  <c r="F766" s="1"/>
  <c r="G760"/>
  <c r="G766" s="1"/>
  <c r="K747"/>
  <c r="G746"/>
  <c r="G752" s="1"/>
  <c r="J733"/>
  <c r="K733"/>
  <c r="F732"/>
  <c r="F738" s="1"/>
  <c r="G732"/>
  <c r="G738" s="1"/>
  <c r="J705"/>
  <c r="K705"/>
  <c r="F704"/>
  <c r="F706" s="1"/>
  <c r="G704"/>
  <c r="G706" s="1"/>
  <c r="K691"/>
  <c r="G690"/>
  <c r="G696" s="1"/>
  <c r="K677"/>
  <c r="G676"/>
  <c r="G682" s="1"/>
  <c r="J663"/>
  <c r="K663"/>
  <c r="F662"/>
  <c r="F668" s="1"/>
  <c r="G662"/>
  <c r="G668" s="1"/>
  <c r="J649"/>
  <c r="K649"/>
  <c r="F648"/>
  <c r="F654" s="1"/>
  <c r="G648"/>
  <c r="G654" s="1"/>
  <c r="K635"/>
  <c r="G634"/>
  <c r="G640" s="1"/>
  <c r="G622"/>
  <c r="F623"/>
  <c r="G623"/>
  <c r="J621"/>
  <c r="K621"/>
  <c r="F620"/>
  <c r="F626" s="1"/>
  <c r="G620"/>
  <c r="G626" s="1"/>
  <c r="G608"/>
  <c r="F609"/>
  <c r="G609"/>
  <c r="J607"/>
  <c r="K607"/>
  <c r="F606"/>
  <c r="F612" s="1"/>
  <c r="G606"/>
  <c r="G612" s="1"/>
  <c r="K593"/>
  <c r="G592"/>
  <c r="G598" s="1"/>
  <c r="F805" l="1"/>
  <c r="F21"/>
  <c r="G594"/>
  <c r="F608"/>
  <c r="F622"/>
  <c r="G678"/>
  <c r="G748"/>
  <c r="F762"/>
  <c r="F804"/>
  <c r="F818"/>
  <c r="F20"/>
  <c r="G665"/>
  <c r="G707"/>
  <c r="G735"/>
  <c r="G741" s="1"/>
  <c r="G825"/>
  <c r="G839"/>
  <c r="G861"/>
  <c r="G875"/>
  <c r="G595"/>
  <c r="G601" s="1"/>
  <c r="G629"/>
  <c r="G651"/>
  <c r="F615"/>
  <c r="F651"/>
  <c r="F657" s="1"/>
  <c r="F707"/>
  <c r="F769"/>
  <c r="F825"/>
  <c r="F839"/>
  <c r="F861"/>
  <c r="F867" s="1"/>
  <c r="F875"/>
  <c r="F881" s="1"/>
  <c r="G679"/>
  <c r="G685" s="1"/>
  <c r="G749"/>
  <c r="F629"/>
  <c r="G637"/>
  <c r="G643" s="1"/>
  <c r="G650"/>
  <c r="G657" s="1"/>
  <c r="G664"/>
  <c r="G671" s="1"/>
  <c r="G693"/>
  <c r="G734"/>
  <c r="G777"/>
  <c r="G783" s="1"/>
  <c r="F847"/>
  <c r="F853" s="1"/>
  <c r="G860"/>
  <c r="G867" s="1"/>
  <c r="G874"/>
  <c r="F35"/>
  <c r="F41" s="1"/>
  <c r="F811"/>
  <c r="G615"/>
  <c r="G769"/>
  <c r="F665"/>
  <c r="F671" s="1"/>
  <c r="F735"/>
  <c r="F741" s="1"/>
  <c r="G636"/>
  <c r="F650"/>
  <c r="F664"/>
  <c r="G692"/>
  <c r="G699" s="1"/>
  <c r="F734"/>
  <c r="G776"/>
  <c r="F846"/>
  <c r="F860"/>
  <c r="F874"/>
  <c r="F34"/>
  <c r="G755"/>
  <c r="G881"/>
  <c r="F27"/>
  <c r="J579"/>
  <c r="K579"/>
  <c r="F578"/>
  <c r="F584" s="1"/>
  <c r="G578"/>
  <c r="G584" s="1"/>
  <c r="K551"/>
  <c r="G550"/>
  <c r="G556" s="1"/>
  <c r="F581" l="1"/>
  <c r="G581"/>
  <c r="G553"/>
  <c r="G559" s="1"/>
  <c r="G580"/>
  <c r="G552"/>
  <c r="F580"/>
  <c r="F587" s="1"/>
  <c r="G587"/>
  <c r="K537"/>
  <c r="G536"/>
  <c r="G538" s="1"/>
  <c r="F524"/>
  <c r="G524"/>
  <c r="F525"/>
  <c r="J523"/>
  <c r="K523"/>
  <c r="F522"/>
  <c r="F528" s="1"/>
  <c r="G522"/>
  <c r="G528" s="1"/>
  <c r="G510"/>
  <c r="K509"/>
  <c r="G511" s="1"/>
  <c r="G508"/>
  <c r="G514" s="1"/>
  <c r="J495"/>
  <c r="K495"/>
  <c r="F494"/>
  <c r="F500" s="1"/>
  <c r="G494"/>
  <c r="G500" s="1"/>
  <c r="K481"/>
  <c r="G480"/>
  <c r="G486" s="1"/>
  <c r="G497" l="1"/>
  <c r="G503" s="1"/>
  <c r="F531"/>
  <c r="G496"/>
  <c r="G531"/>
  <c r="F497"/>
  <c r="G483"/>
  <c r="G489" s="1"/>
  <c r="G482"/>
  <c r="F496"/>
  <c r="F503" s="1"/>
  <c r="G517"/>
  <c r="G525"/>
  <c r="F466"/>
  <c r="F472" s="1"/>
  <c r="G466"/>
  <c r="G472" s="1"/>
  <c r="J467"/>
  <c r="K467"/>
  <c r="F454"/>
  <c r="J453"/>
  <c r="F455" s="1"/>
  <c r="F452"/>
  <c r="F458" s="1"/>
  <c r="F440"/>
  <c r="G440"/>
  <c r="J439"/>
  <c r="K439"/>
  <c r="G441" s="1"/>
  <c r="F438"/>
  <c r="F444" s="1"/>
  <c r="G438"/>
  <c r="G444" s="1"/>
  <c r="G426"/>
  <c r="K425"/>
  <c r="G427" s="1"/>
  <c r="G424"/>
  <c r="G430" s="1"/>
  <c r="F398"/>
  <c r="J397"/>
  <c r="F399" s="1"/>
  <c r="F396"/>
  <c r="F402" s="1"/>
  <c r="G384"/>
  <c r="K383"/>
  <c r="G385" s="1"/>
  <c r="G382"/>
  <c r="G388" s="1"/>
  <c r="F370"/>
  <c r="J369"/>
  <c r="F371" s="1"/>
  <c r="K369"/>
  <c r="F368"/>
  <c r="F374" s="1"/>
  <c r="G368"/>
  <c r="G374" s="1"/>
  <c r="F356"/>
  <c r="J355"/>
  <c r="F357" s="1"/>
  <c r="K355"/>
  <c r="F354"/>
  <c r="F360" s="1"/>
  <c r="G354"/>
  <c r="G360" s="1"/>
  <c r="F342"/>
  <c r="J341"/>
  <c r="F343" s="1"/>
  <c r="K341"/>
  <c r="F340"/>
  <c r="F346" s="1"/>
  <c r="G340"/>
  <c r="G346" s="1"/>
  <c r="F328"/>
  <c r="J327"/>
  <c r="F329" s="1"/>
  <c r="K327"/>
  <c r="F326"/>
  <c r="F332" s="1"/>
  <c r="G326"/>
  <c r="G332" s="1"/>
  <c r="G314"/>
  <c r="K313"/>
  <c r="G315" s="1"/>
  <c r="G312"/>
  <c r="G318" s="1"/>
  <c r="G300"/>
  <c r="K299"/>
  <c r="G298"/>
  <c r="G304" s="1"/>
  <c r="G286"/>
  <c r="K285"/>
  <c r="G284"/>
  <c r="G290" s="1"/>
  <c r="G272"/>
  <c r="K271"/>
  <c r="G270"/>
  <c r="G276" s="1"/>
  <c r="F258"/>
  <c r="J257"/>
  <c r="F259" s="1"/>
  <c r="K257"/>
  <c r="F256"/>
  <c r="F262" s="1"/>
  <c r="G256"/>
  <c r="G262" s="1"/>
  <c r="F244"/>
  <c r="J243"/>
  <c r="F245" s="1"/>
  <c r="K243"/>
  <c r="F242"/>
  <c r="F248" s="1"/>
  <c r="G242"/>
  <c r="G248" s="1"/>
  <c r="G230"/>
  <c r="K229"/>
  <c r="G228"/>
  <c r="G234" s="1"/>
  <c r="F216"/>
  <c r="J215"/>
  <c r="K215"/>
  <c r="F214"/>
  <c r="F220" s="1"/>
  <c r="G214"/>
  <c r="G220" s="1"/>
  <c r="G202"/>
  <c r="G200"/>
  <c r="G206" s="1"/>
  <c r="K201"/>
  <c r="F469" l="1"/>
  <c r="G231"/>
  <c r="G237" s="1"/>
  <c r="G244"/>
  <c r="G258"/>
  <c r="G287"/>
  <c r="G293" s="1"/>
  <c r="G328"/>
  <c r="G342"/>
  <c r="G356"/>
  <c r="G370"/>
  <c r="G468"/>
  <c r="G217"/>
  <c r="G223" s="1"/>
  <c r="G279"/>
  <c r="G377"/>
  <c r="G391"/>
  <c r="G433"/>
  <c r="F468"/>
  <c r="F265"/>
  <c r="F335"/>
  <c r="F349"/>
  <c r="F363"/>
  <c r="F377"/>
  <c r="F441"/>
  <c r="F447" s="1"/>
  <c r="F475"/>
  <c r="F217"/>
  <c r="F223" s="1"/>
  <c r="F251"/>
  <c r="G203"/>
  <c r="G209" s="1"/>
  <c r="G216"/>
  <c r="G273"/>
  <c r="G301"/>
  <c r="G307" s="1"/>
  <c r="G475"/>
  <c r="G245"/>
  <c r="G251" s="1"/>
  <c r="G259"/>
  <c r="G265" s="1"/>
  <c r="G321"/>
  <c r="G329"/>
  <c r="G335" s="1"/>
  <c r="G343"/>
  <c r="G349" s="1"/>
  <c r="G357"/>
  <c r="G363" s="1"/>
  <c r="G371"/>
  <c r="F405"/>
  <c r="G447"/>
  <c r="F461"/>
  <c r="G469"/>
  <c r="F188"/>
  <c r="F189"/>
  <c r="J187"/>
  <c r="K187"/>
  <c r="F186"/>
  <c r="F192" s="1"/>
  <c r="G186"/>
  <c r="G192" s="1"/>
  <c r="G172"/>
  <c r="G178" s="1"/>
  <c r="K173"/>
  <c r="K159"/>
  <c r="G158"/>
  <c r="G164" s="1"/>
  <c r="F146"/>
  <c r="F147"/>
  <c r="J145"/>
  <c r="K145"/>
  <c r="F144"/>
  <c r="F150" s="1"/>
  <c r="G144"/>
  <c r="G150" s="1"/>
  <c r="G130"/>
  <c r="G136" s="1"/>
  <c r="K131"/>
  <c r="G118"/>
  <c r="G119"/>
  <c r="J117"/>
  <c r="K117"/>
  <c r="F116"/>
  <c r="F122" s="1"/>
  <c r="G116"/>
  <c r="G122" s="1"/>
  <c r="G104"/>
  <c r="G105"/>
  <c r="J103"/>
  <c r="K103"/>
  <c r="F102"/>
  <c r="F108" s="1"/>
  <c r="G102"/>
  <c r="G108" s="1"/>
  <c r="G76"/>
  <c r="G77"/>
  <c r="J75"/>
  <c r="K75"/>
  <c r="F74"/>
  <c r="F80" s="1"/>
  <c r="G74"/>
  <c r="G80" s="1"/>
  <c r="J61"/>
  <c r="F60"/>
  <c r="F66" s="1"/>
  <c r="G62"/>
  <c r="K61"/>
  <c r="G63" s="1"/>
  <c r="G60"/>
  <c r="G66" s="1"/>
  <c r="K47"/>
  <c r="G46"/>
  <c r="G52" s="1"/>
  <c r="G34"/>
  <c r="K33"/>
  <c r="G35" s="1"/>
  <c r="G32"/>
  <c r="G38" s="1"/>
  <c r="K19"/>
  <c r="G18"/>
  <c r="G24" s="1"/>
  <c r="F7"/>
  <c r="F6"/>
  <c r="J5"/>
  <c r="K5"/>
  <c r="F4"/>
  <c r="F10" s="1"/>
  <c r="G4"/>
  <c r="G10" s="1"/>
  <c r="G7" l="1"/>
  <c r="G133"/>
  <c r="G146"/>
  <c r="G175"/>
  <c r="G181" s="1"/>
  <c r="G188"/>
  <c r="F111"/>
  <c r="G132"/>
  <c r="G174"/>
  <c r="F13"/>
  <c r="F77"/>
  <c r="F83" s="1"/>
  <c r="F105"/>
  <c r="F119"/>
  <c r="F125" s="1"/>
  <c r="F153"/>
  <c r="F195"/>
  <c r="G161"/>
  <c r="G139"/>
  <c r="G13"/>
  <c r="G21"/>
  <c r="G27" s="1"/>
  <c r="G20"/>
  <c r="F62"/>
  <c r="F76"/>
  <c r="F104"/>
  <c r="F118"/>
  <c r="G160"/>
  <c r="G167" s="1"/>
  <c r="G49"/>
  <c r="F63"/>
  <c r="F69" s="1"/>
  <c r="G48"/>
  <c r="G55" s="1"/>
  <c r="G6"/>
  <c r="G41"/>
  <c r="G69"/>
  <c r="G83"/>
  <c r="G111"/>
  <c r="G125"/>
  <c r="G147"/>
  <c r="G153" s="1"/>
  <c r="G189"/>
  <c r="G195" s="1"/>
  <c r="G403"/>
  <c r="G404"/>
  <c r="G851"/>
  <c r="G852"/>
  <c r="G809"/>
  <c r="G810"/>
  <c r="G458"/>
  <c r="G459"/>
  <c r="G460"/>
  <c r="G725"/>
  <c r="G726"/>
  <c r="G846"/>
  <c r="G847"/>
  <c r="K845"/>
  <c r="G844"/>
  <c r="G850" s="1"/>
  <c r="G853" s="1"/>
  <c r="K803"/>
  <c r="G802"/>
  <c r="G804" s="1"/>
  <c r="G720"/>
  <c r="G721"/>
  <c r="K719"/>
  <c r="G718"/>
  <c r="G724" s="1"/>
  <c r="G727" s="1"/>
  <c r="K453"/>
  <c r="G452"/>
  <c r="G454" s="1"/>
  <c r="K397"/>
  <c r="G399"/>
  <c r="G396"/>
  <c r="G398" s="1"/>
  <c r="G402" l="1"/>
  <c r="G405" s="1"/>
  <c r="G805"/>
  <c r="G808"/>
  <c r="G811" s="1"/>
  <c r="G455"/>
  <c r="G461" s="1"/>
  <c r="H879"/>
  <c r="I879"/>
  <c r="H880"/>
  <c r="I880"/>
  <c r="H865"/>
  <c r="I865"/>
  <c r="H866"/>
  <c r="I866"/>
  <c r="H837"/>
  <c r="I837"/>
  <c r="H838"/>
  <c r="I838"/>
  <c r="H823"/>
  <c r="I823"/>
  <c r="H824"/>
  <c r="I824"/>
  <c r="H781"/>
  <c r="I781"/>
  <c r="H782"/>
  <c r="I782"/>
  <c r="H753"/>
  <c r="I753"/>
  <c r="H754"/>
  <c r="I754"/>
  <c r="H739"/>
  <c r="I739"/>
  <c r="H740"/>
  <c r="I740"/>
  <c r="H683"/>
  <c r="I683"/>
  <c r="H684"/>
  <c r="I684"/>
  <c r="H669"/>
  <c r="I669"/>
  <c r="H670"/>
  <c r="I670"/>
  <c r="H655"/>
  <c r="I655"/>
  <c r="H656"/>
  <c r="I656"/>
  <c r="H627"/>
  <c r="I627"/>
  <c r="H628"/>
  <c r="I628"/>
  <c r="H613"/>
  <c r="I613"/>
  <c r="H614"/>
  <c r="I614"/>
  <c r="H599"/>
  <c r="I599"/>
  <c r="H600"/>
  <c r="I600"/>
  <c r="H585"/>
  <c r="I585"/>
  <c r="H586"/>
  <c r="I586"/>
  <c r="I571"/>
  <c r="I572"/>
  <c r="H557"/>
  <c r="I557"/>
  <c r="H558"/>
  <c r="I558"/>
  <c r="H543"/>
  <c r="I543"/>
  <c r="H544"/>
  <c r="I544"/>
  <c r="L537"/>
  <c r="M537"/>
  <c r="N537"/>
  <c r="H536"/>
  <c r="H538" s="1"/>
  <c r="I536"/>
  <c r="I538" s="1"/>
  <c r="J536"/>
  <c r="J538" s="1"/>
  <c r="H515"/>
  <c r="I515"/>
  <c r="H516"/>
  <c r="I516"/>
  <c r="L509"/>
  <c r="M509"/>
  <c r="N509"/>
  <c r="H508"/>
  <c r="H510" s="1"/>
  <c r="I508"/>
  <c r="I510" s="1"/>
  <c r="J508"/>
  <c r="J510" s="1"/>
  <c r="H501"/>
  <c r="I501"/>
  <c r="H502"/>
  <c r="I502"/>
  <c r="H487"/>
  <c r="I487"/>
  <c r="H488"/>
  <c r="I488"/>
  <c r="H445"/>
  <c r="H446"/>
  <c r="H431"/>
  <c r="H432"/>
  <c r="H389"/>
  <c r="I389"/>
  <c r="H390"/>
  <c r="I390"/>
  <c r="H375"/>
  <c r="I375"/>
  <c r="H376"/>
  <c r="I376"/>
  <c r="H361"/>
  <c r="I361"/>
  <c r="H362"/>
  <c r="I362"/>
  <c r="J511" l="1"/>
  <c r="I511"/>
  <c r="I539"/>
  <c r="H511"/>
  <c r="I514"/>
  <c r="I517" s="1"/>
  <c r="J539"/>
  <c r="H514"/>
  <c r="H517" s="1"/>
  <c r="H539"/>
  <c r="I542"/>
  <c r="I545" s="1"/>
  <c r="H542"/>
  <c r="H347"/>
  <c r="I347"/>
  <c r="H348"/>
  <c r="I348"/>
  <c r="H333"/>
  <c r="I333"/>
  <c r="H334"/>
  <c r="I334"/>
  <c r="H319"/>
  <c r="H320"/>
  <c r="H305"/>
  <c r="I305"/>
  <c r="H306"/>
  <c r="I306"/>
  <c r="H291"/>
  <c r="I291"/>
  <c r="H292"/>
  <c r="I292"/>
  <c r="H277"/>
  <c r="I277"/>
  <c r="H278"/>
  <c r="I278"/>
  <c r="H263"/>
  <c r="I263"/>
  <c r="H264"/>
  <c r="I264"/>
  <c r="H235"/>
  <c r="I235"/>
  <c r="H236"/>
  <c r="I236"/>
  <c r="H221"/>
  <c r="I221"/>
  <c r="H222"/>
  <c r="I222"/>
  <c r="H207"/>
  <c r="H208"/>
  <c r="H193"/>
  <c r="I193"/>
  <c r="H194"/>
  <c r="I194"/>
  <c r="H545" l="1"/>
  <c r="H179"/>
  <c r="I179"/>
  <c r="H180"/>
  <c r="I180"/>
  <c r="H165"/>
  <c r="I165"/>
  <c r="H166"/>
  <c r="I166"/>
  <c r="H137"/>
  <c r="I137"/>
  <c r="H138"/>
  <c r="I138"/>
  <c r="H123"/>
  <c r="I123"/>
  <c r="H124"/>
  <c r="I124"/>
  <c r="H95"/>
  <c r="I95"/>
  <c r="H96"/>
  <c r="I96"/>
  <c r="H81"/>
  <c r="I81"/>
  <c r="H82"/>
  <c r="I82"/>
  <c r="AK48" i="6" l="1"/>
  <c r="AS48"/>
  <c r="BA48"/>
  <c r="AG41"/>
  <c r="AG48" s="1"/>
  <c r="AH41"/>
  <c r="AH48" s="1"/>
  <c r="AI41"/>
  <c r="AI48" s="1"/>
  <c r="AJ41"/>
  <c r="AJ48" s="1"/>
  <c r="AK41"/>
  <c r="AL41"/>
  <c r="AL48" s="1"/>
  <c r="AM41"/>
  <c r="AM48" s="1"/>
  <c r="AN41"/>
  <c r="AN48" s="1"/>
  <c r="AO41"/>
  <c r="AO48" s="1"/>
  <c r="AP41"/>
  <c r="AP48" s="1"/>
  <c r="AQ41"/>
  <c r="AQ48" s="1"/>
  <c r="AR41"/>
  <c r="AR48" s="1"/>
  <c r="AS41"/>
  <c r="AT41"/>
  <c r="AT48" s="1"/>
  <c r="AU41"/>
  <c r="AU48" s="1"/>
  <c r="AV41"/>
  <c r="AV48" s="1"/>
  <c r="AW41"/>
  <c r="AW48" s="1"/>
  <c r="AX41"/>
  <c r="AX48" s="1"/>
  <c r="AY41"/>
  <c r="AY48" s="1"/>
  <c r="AZ41"/>
  <c r="AZ48" s="1"/>
  <c r="BA41"/>
  <c r="BB41"/>
  <c r="BB48" s="1"/>
  <c r="BC41"/>
  <c r="BC48" s="1"/>
  <c r="BD41"/>
  <c r="BD48" s="1"/>
  <c r="BE41"/>
  <c r="BE48" s="1"/>
  <c r="BF41"/>
  <c r="BG41"/>
  <c r="BH41"/>
  <c r="J42" i="13" l="1"/>
  <c r="K42"/>
  <c r="L42"/>
  <c r="M42"/>
  <c r="N42"/>
  <c r="O42"/>
  <c r="P42"/>
  <c r="Q42"/>
  <c r="R42"/>
  <c r="S42"/>
  <c r="T42"/>
  <c r="U42"/>
  <c r="V42"/>
  <c r="W42"/>
  <c r="X42"/>
  <c r="Y42"/>
  <c r="H39" i="1" l="1"/>
  <c r="I39"/>
  <c r="H40"/>
  <c r="I40"/>
  <c r="H11"/>
  <c r="I11"/>
  <c r="H12"/>
  <c r="I12"/>
  <c r="B38" i="13"/>
  <c r="C38"/>
  <c r="D38"/>
  <c r="E38"/>
  <c r="F38"/>
  <c r="G38"/>
  <c r="H38"/>
  <c r="I38"/>
  <c r="J38"/>
  <c r="K38"/>
  <c r="L38"/>
  <c r="B41"/>
  <c r="B32"/>
  <c r="B35"/>
  <c r="B42"/>
  <c r="B36"/>
  <c r="F39" i="6" l="1"/>
  <c r="F36"/>
  <c r="F40" l="1"/>
  <c r="L705" i="1"/>
  <c r="M705"/>
  <c r="N705"/>
  <c r="O705"/>
  <c r="H704"/>
  <c r="H706" s="1"/>
  <c r="I704"/>
  <c r="I706" s="1"/>
  <c r="J704"/>
  <c r="J706" s="1"/>
  <c r="K704"/>
  <c r="K706" s="1"/>
  <c r="L747"/>
  <c r="H746"/>
  <c r="L677"/>
  <c r="H676"/>
  <c r="L565"/>
  <c r="M565"/>
  <c r="N565"/>
  <c r="H564"/>
  <c r="H566" s="1"/>
  <c r="I564"/>
  <c r="J564"/>
  <c r="J566" s="1"/>
  <c r="L355"/>
  <c r="M355"/>
  <c r="N355"/>
  <c r="H354"/>
  <c r="I354"/>
  <c r="J354"/>
  <c r="L229"/>
  <c r="H228"/>
  <c r="L173"/>
  <c r="H172"/>
  <c r="H678" l="1"/>
  <c r="H682"/>
  <c r="H748"/>
  <c r="H752"/>
  <c r="H356"/>
  <c r="H360"/>
  <c r="I357"/>
  <c r="I360"/>
  <c r="I566"/>
  <c r="I570"/>
  <c r="J357"/>
  <c r="H230"/>
  <c r="H234"/>
  <c r="I567"/>
  <c r="H174"/>
  <c r="H178"/>
  <c r="J356"/>
  <c r="I356"/>
  <c r="J567"/>
  <c r="K707"/>
  <c r="J707"/>
  <c r="H567"/>
  <c r="H679"/>
  <c r="I707"/>
  <c r="H707"/>
  <c r="H357"/>
  <c r="H231"/>
  <c r="H749"/>
  <c r="H175"/>
  <c r="H851"/>
  <c r="H852"/>
  <c r="H767"/>
  <c r="I767"/>
  <c r="H768"/>
  <c r="I768"/>
  <c r="H725"/>
  <c r="H726"/>
  <c r="H697"/>
  <c r="H698"/>
  <c r="H641"/>
  <c r="H642"/>
  <c r="H529"/>
  <c r="H530"/>
  <c r="H403"/>
  <c r="H404"/>
  <c r="H270"/>
  <c r="H276" s="1"/>
  <c r="H249"/>
  <c r="H250"/>
  <c r="H151"/>
  <c r="H152"/>
  <c r="H109"/>
  <c r="H110"/>
  <c r="H67"/>
  <c r="H68"/>
  <c r="H53"/>
  <c r="I53"/>
  <c r="H54"/>
  <c r="I54"/>
  <c r="H755" l="1"/>
  <c r="H685"/>
  <c r="I573"/>
  <c r="I363"/>
  <c r="H363"/>
  <c r="H237"/>
  <c r="H181"/>
  <c r="L873"/>
  <c r="H872"/>
  <c r="L859"/>
  <c r="H858"/>
  <c r="L845"/>
  <c r="H844"/>
  <c r="H850" s="1"/>
  <c r="L831"/>
  <c r="H830"/>
  <c r="L817"/>
  <c r="H816"/>
  <c r="L775"/>
  <c r="H774"/>
  <c r="L761"/>
  <c r="M761"/>
  <c r="H760"/>
  <c r="H766" s="1"/>
  <c r="L733"/>
  <c r="H732"/>
  <c r="L719"/>
  <c r="H718"/>
  <c r="H724" s="1"/>
  <c r="L691"/>
  <c r="H690"/>
  <c r="H696" s="1"/>
  <c r="L663"/>
  <c r="H662"/>
  <c r="H668" s="1"/>
  <c r="H734" l="1"/>
  <c r="H738"/>
  <c r="H832"/>
  <c r="H836"/>
  <c r="H776"/>
  <c r="H780"/>
  <c r="H783" s="1"/>
  <c r="H860"/>
  <c r="H864"/>
  <c r="H818"/>
  <c r="H822"/>
  <c r="H874"/>
  <c r="H878"/>
  <c r="H693"/>
  <c r="H692"/>
  <c r="H665"/>
  <c r="H671" s="1"/>
  <c r="H735"/>
  <c r="H777"/>
  <c r="H833"/>
  <c r="H861"/>
  <c r="H664"/>
  <c r="H721"/>
  <c r="H720"/>
  <c r="H763"/>
  <c r="H819"/>
  <c r="H847"/>
  <c r="H875"/>
  <c r="H762"/>
  <c r="H846"/>
  <c r="L649"/>
  <c r="H648"/>
  <c r="H654" s="1"/>
  <c r="L635"/>
  <c r="H634"/>
  <c r="H640" s="1"/>
  <c r="L621"/>
  <c r="H620"/>
  <c r="H626" s="1"/>
  <c r="L607"/>
  <c r="H606"/>
  <c r="L593"/>
  <c r="H592"/>
  <c r="L579"/>
  <c r="H578"/>
  <c r="L551"/>
  <c r="H550"/>
  <c r="L523"/>
  <c r="H522"/>
  <c r="H528" s="1"/>
  <c r="L495"/>
  <c r="H494"/>
  <c r="L481"/>
  <c r="H480"/>
  <c r="L439"/>
  <c r="H438"/>
  <c r="H444" s="1"/>
  <c r="L425"/>
  <c r="H424"/>
  <c r="L397"/>
  <c r="H396"/>
  <c r="H402" s="1"/>
  <c r="L383"/>
  <c r="H382"/>
  <c r="L369"/>
  <c r="H368"/>
  <c r="L341"/>
  <c r="H340"/>
  <c r="L327"/>
  <c r="H326"/>
  <c r="L313"/>
  <c r="H312"/>
  <c r="L299"/>
  <c r="H298"/>
  <c r="H304" s="1"/>
  <c r="L285"/>
  <c r="H284"/>
  <c r="H272"/>
  <c r="L271"/>
  <c r="H273" s="1"/>
  <c r="H279" s="1"/>
  <c r="H881" l="1"/>
  <c r="H839"/>
  <c r="H825"/>
  <c r="H741"/>
  <c r="H867"/>
  <c r="H342"/>
  <c r="H346"/>
  <c r="H426"/>
  <c r="H430"/>
  <c r="H608"/>
  <c r="H612"/>
  <c r="H370"/>
  <c r="H374"/>
  <c r="H384"/>
  <c r="H388"/>
  <c r="H482"/>
  <c r="H486"/>
  <c r="H580"/>
  <c r="H584"/>
  <c r="H552"/>
  <c r="H556"/>
  <c r="H328"/>
  <c r="H332"/>
  <c r="H496"/>
  <c r="H500"/>
  <c r="H594"/>
  <c r="H598"/>
  <c r="H286"/>
  <c r="H290"/>
  <c r="H314"/>
  <c r="H318"/>
  <c r="H329"/>
  <c r="H699"/>
  <c r="H623"/>
  <c r="H301"/>
  <c r="H553"/>
  <c r="H497"/>
  <c r="H441"/>
  <c r="H371"/>
  <c r="H853"/>
  <c r="H727"/>
  <c r="H300"/>
  <c r="H440"/>
  <c r="H622"/>
  <c r="H399"/>
  <c r="H595"/>
  <c r="H398"/>
  <c r="H769"/>
  <c r="H287"/>
  <c r="H315"/>
  <c r="H343"/>
  <c r="H385"/>
  <c r="H427"/>
  <c r="H483"/>
  <c r="H489" s="1"/>
  <c r="H525"/>
  <c r="H581"/>
  <c r="H609"/>
  <c r="H615" s="1"/>
  <c r="H637"/>
  <c r="H524"/>
  <c r="H636"/>
  <c r="H405"/>
  <c r="H651"/>
  <c r="H657" s="1"/>
  <c r="H650"/>
  <c r="H473"/>
  <c r="H474"/>
  <c r="L467"/>
  <c r="H466"/>
  <c r="H468" s="1"/>
  <c r="H25"/>
  <c r="H26"/>
  <c r="H809"/>
  <c r="H810"/>
  <c r="L803"/>
  <c r="H802"/>
  <c r="H808" s="1"/>
  <c r="H459"/>
  <c r="H460"/>
  <c r="L453"/>
  <c r="H452"/>
  <c r="H454" s="1"/>
  <c r="H503" l="1"/>
  <c r="H447"/>
  <c r="H307"/>
  <c r="H629"/>
  <c r="H472"/>
  <c r="H335"/>
  <c r="H587"/>
  <c r="H321"/>
  <c r="H433"/>
  <c r="H601"/>
  <c r="H391"/>
  <c r="H349"/>
  <c r="H559"/>
  <c r="H293"/>
  <c r="H377"/>
  <c r="H531"/>
  <c r="H458"/>
  <c r="H469"/>
  <c r="H475" s="1"/>
  <c r="H643"/>
  <c r="H805"/>
  <c r="H804"/>
  <c r="H455"/>
  <c r="L257"/>
  <c r="H256"/>
  <c r="L243"/>
  <c r="H242"/>
  <c r="H248" s="1"/>
  <c r="L215"/>
  <c r="H214"/>
  <c r="L201"/>
  <c r="H200"/>
  <c r="L187"/>
  <c r="H186"/>
  <c r="L159"/>
  <c r="H158"/>
  <c r="H164" s="1"/>
  <c r="L145"/>
  <c r="H144"/>
  <c r="H150" s="1"/>
  <c r="L131"/>
  <c r="H130"/>
  <c r="H136" s="1"/>
  <c r="L117"/>
  <c r="H116"/>
  <c r="H122" s="1"/>
  <c r="L103"/>
  <c r="H102"/>
  <c r="H108" s="1"/>
  <c r="L89"/>
  <c r="H88"/>
  <c r="H94" s="1"/>
  <c r="L75"/>
  <c r="H74"/>
  <c r="H80" s="1"/>
  <c r="L61"/>
  <c r="H60"/>
  <c r="H66" s="1"/>
  <c r="L47"/>
  <c r="H46"/>
  <c r="H52" s="1"/>
  <c r="L33"/>
  <c r="H32"/>
  <c r="H38" s="1"/>
  <c r="L19"/>
  <c r="H18"/>
  <c r="H24" s="1"/>
  <c r="L5"/>
  <c r="H4"/>
  <c r="H10" s="1"/>
  <c r="H258" l="1"/>
  <c r="H262"/>
  <c r="H461"/>
  <c r="H147"/>
  <c r="H146"/>
  <c r="H202"/>
  <c r="H206"/>
  <c r="H216"/>
  <c r="H220"/>
  <c r="H188"/>
  <c r="H192"/>
  <c r="H217"/>
  <c r="H811"/>
  <c r="H35"/>
  <c r="H91"/>
  <c r="H90"/>
  <c r="H63"/>
  <c r="H189"/>
  <c r="H62"/>
  <c r="H34"/>
  <c r="H7"/>
  <c r="H119"/>
  <c r="H259"/>
  <c r="H6"/>
  <c r="H118"/>
  <c r="H20"/>
  <c r="H49"/>
  <c r="H77"/>
  <c r="H105"/>
  <c r="H133"/>
  <c r="H161"/>
  <c r="H203"/>
  <c r="H245"/>
  <c r="H21"/>
  <c r="H27" s="1"/>
  <c r="H48"/>
  <c r="H76"/>
  <c r="H104"/>
  <c r="H132"/>
  <c r="H160"/>
  <c r="H244"/>
  <c r="C42" i="13"/>
  <c r="C36"/>
  <c r="H41" i="1" l="1"/>
  <c r="H153"/>
  <c r="H97"/>
  <c r="H265"/>
  <c r="H125"/>
  <c r="H251"/>
  <c r="H223"/>
  <c r="H69"/>
  <c r="H195"/>
  <c r="H209"/>
  <c r="H55"/>
  <c r="H13"/>
  <c r="H167"/>
  <c r="H139"/>
  <c r="H111"/>
  <c r="H83"/>
  <c r="C35" i="13"/>
  <c r="C41" s="1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4"/>
  <c r="C32"/>
  <c r="G41" i="6" l="1"/>
  <c r="G39"/>
  <c r="G36"/>
  <c r="G40" l="1"/>
  <c r="I851" i="1"/>
  <c r="I852"/>
  <c r="I809"/>
  <c r="I810"/>
  <c r="I697"/>
  <c r="I698"/>
  <c r="I641"/>
  <c r="I642"/>
  <c r="I529"/>
  <c r="I530"/>
  <c r="I445"/>
  <c r="I446"/>
  <c r="I431"/>
  <c r="I432"/>
  <c r="I403"/>
  <c r="I404"/>
  <c r="I319"/>
  <c r="I320"/>
  <c r="I249"/>
  <c r="I250"/>
  <c r="I207"/>
  <c r="I208"/>
  <c r="I109"/>
  <c r="I110"/>
  <c r="I67"/>
  <c r="I68"/>
  <c r="I25"/>
  <c r="I26"/>
  <c r="M873" l="1"/>
  <c r="I872"/>
  <c r="M859"/>
  <c r="I858"/>
  <c r="M845"/>
  <c r="I844"/>
  <c r="I850" s="1"/>
  <c r="M831"/>
  <c r="I830"/>
  <c r="M817"/>
  <c r="I816"/>
  <c r="M803"/>
  <c r="I802"/>
  <c r="I808" s="1"/>
  <c r="M775"/>
  <c r="I774"/>
  <c r="I760"/>
  <c r="I766" s="1"/>
  <c r="M747"/>
  <c r="I746"/>
  <c r="M733"/>
  <c r="I732"/>
  <c r="M691"/>
  <c r="I690"/>
  <c r="I696" s="1"/>
  <c r="M677"/>
  <c r="I676"/>
  <c r="M663"/>
  <c r="I662"/>
  <c r="I668" s="1"/>
  <c r="M649"/>
  <c r="I648"/>
  <c r="M635"/>
  <c r="I634"/>
  <c r="I640" s="1"/>
  <c r="M621"/>
  <c r="I620"/>
  <c r="M607"/>
  <c r="I606"/>
  <c r="M593"/>
  <c r="I592"/>
  <c r="M579"/>
  <c r="I578"/>
  <c r="M551"/>
  <c r="I550"/>
  <c r="M523"/>
  <c r="I522"/>
  <c r="I528" s="1"/>
  <c r="M495"/>
  <c r="I494"/>
  <c r="M481"/>
  <c r="I480"/>
  <c r="M439"/>
  <c r="I438"/>
  <c r="I444" s="1"/>
  <c r="M425"/>
  <c r="I424"/>
  <c r="I430" s="1"/>
  <c r="M397"/>
  <c r="I396"/>
  <c r="I402" s="1"/>
  <c r="M383"/>
  <c r="I382"/>
  <c r="M369"/>
  <c r="I368"/>
  <c r="M341"/>
  <c r="I340"/>
  <c r="M327"/>
  <c r="I326"/>
  <c r="M313"/>
  <c r="I312"/>
  <c r="I318" s="1"/>
  <c r="M299"/>
  <c r="I298"/>
  <c r="M285"/>
  <c r="I284"/>
  <c r="M271"/>
  <c r="I270"/>
  <c r="M257"/>
  <c r="I256"/>
  <c r="M243"/>
  <c r="I242"/>
  <c r="I248" s="1"/>
  <c r="M229"/>
  <c r="I228"/>
  <c r="J228"/>
  <c r="M215"/>
  <c r="I214"/>
  <c r="M201"/>
  <c r="I200"/>
  <c r="I206" s="1"/>
  <c r="M187"/>
  <c r="I186"/>
  <c r="M173"/>
  <c r="I172"/>
  <c r="M159"/>
  <c r="I158"/>
  <c r="I164" s="1"/>
  <c r="M131"/>
  <c r="I130"/>
  <c r="I136" s="1"/>
  <c r="M117"/>
  <c r="I116"/>
  <c r="I122" s="1"/>
  <c r="M103"/>
  <c r="I102"/>
  <c r="I108" s="1"/>
  <c r="M89"/>
  <c r="I88"/>
  <c r="I94" s="1"/>
  <c r="M75"/>
  <c r="I74"/>
  <c r="I80" s="1"/>
  <c r="M61"/>
  <c r="I60"/>
  <c r="I66" s="1"/>
  <c r="M47"/>
  <c r="I46"/>
  <c r="I52" s="1"/>
  <c r="M33"/>
  <c r="I32"/>
  <c r="I38" s="1"/>
  <c r="M19"/>
  <c r="I18"/>
  <c r="I24" s="1"/>
  <c r="M5"/>
  <c r="I4"/>
  <c r="I10" s="1"/>
  <c r="I832" l="1"/>
  <c r="I836"/>
  <c r="I678"/>
  <c r="I682"/>
  <c r="I776"/>
  <c r="I780"/>
  <c r="I860"/>
  <c r="I864"/>
  <c r="I650"/>
  <c r="I654"/>
  <c r="I734"/>
  <c r="I738"/>
  <c r="I818"/>
  <c r="I822"/>
  <c r="I874"/>
  <c r="I878"/>
  <c r="I748"/>
  <c r="I752"/>
  <c r="I300"/>
  <c r="I304"/>
  <c r="I370"/>
  <c r="I374"/>
  <c r="I552"/>
  <c r="I556"/>
  <c r="I622"/>
  <c r="I626"/>
  <c r="I384"/>
  <c r="I388"/>
  <c r="I482"/>
  <c r="I486"/>
  <c r="I580"/>
  <c r="I584"/>
  <c r="I272"/>
  <c r="I276"/>
  <c r="I328"/>
  <c r="I332"/>
  <c r="I496"/>
  <c r="I500"/>
  <c r="I594"/>
  <c r="I598"/>
  <c r="I286"/>
  <c r="I290"/>
  <c r="I342"/>
  <c r="I346"/>
  <c r="I608"/>
  <c r="I612"/>
  <c r="I258"/>
  <c r="I262"/>
  <c r="I230"/>
  <c r="I234"/>
  <c r="I259"/>
  <c r="I21"/>
  <c r="I623"/>
  <c r="I314"/>
  <c r="I637"/>
  <c r="I133"/>
  <c r="I216"/>
  <c r="I220"/>
  <c r="I174"/>
  <c r="I178"/>
  <c r="I48"/>
  <c r="I188"/>
  <c r="I192"/>
  <c r="I665"/>
  <c r="I749"/>
  <c r="I483"/>
  <c r="I581"/>
  <c r="I20"/>
  <c r="I636"/>
  <c r="I132"/>
  <c r="I203"/>
  <c r="I209" s="1"/>
  <c r="I426"/>
  <c r="I315"/>
  <c r="I385"/>
  <c r="I524"/>
  <c r="I105"/>
  <c r="I202"/>
  <c r="I287"/>
  <c r="I609"/>
  <c r="I615" s="1"/>
  <c r="I692"/>
  <c r="I525"/>
  <c r="I77"/>
  <c r="I343"/>
  <c r="I76"/>
  <c r="I664"/>
  <c r="I231"/>
  <c r="I104"/>
  <c r="I49"/>
  <c r="I427"/>
  <c r="I433" s="1"/>
  <c r="I175"/>
  <c r="I763"/>
  <c r="I805"/>
  <c r="I833"/>
  <c r="I861"/>
  <c r="I679"/>
  <c r="I735"/>
  <c r="I762"/>
  <c r="I804"/>
  <c r="I63"/>
  <c r="I161"/>
  <c r="I7"/>
  <c r="I35"/>
  <c r="I91"/>
  <c r="I119"/>
  <c r="I189"/>
  <c r="I217"/>
  <c r="I6"/>
  <c r="I34"/>
  <c r="I62"/>
  <c r="I90"/>
  <c r="I118"/>
  <c r="I160"/>
  <c r="I245"/>
  <c r="I273"/>
  <c r="I301"/>
  <c r="I329"/>
  <c r="I371"/>
  <c r="I399"/>
  <c r="I441"/>
  <c r="I497"/>
  <c r="I503" s="1"/>
  <c r="I553"/>
  <c r="I559" s="1"/>
  <c r="I595"/>
  <c r="I244"/>
  <c r="I398"/>
  <c r="I440"/>
  <c r="I777"/>
  <c r="I819"/>
  <c r="I847"/>
  <c r="I875"/>
  <c r="I27"/>
  <c r="H28"/>
  <c r="I643"/>
  <c r="I693"/>
  <c r="I699" s="1"/>
  <c r="I846"/>
  <c r="I651"/>
  <c r="M858"/>
  <c r="I671" l="1"/>
  <c r="I587"/>
  <c r="I601"/>
  <c r="I881"/>
  <c r="I867"/>
  <c r="I825"/>
  <c r="I783"/>
  <c r="I741"/>
  <c r="I685"/>
  <c r="I489"/>
  <c r="I755"/>
  <c r="I321"/>
  <c r="I657"/>
  <c r="I839"/>
  <c r="I293"/>
  <c r="I279"/>
  <c r="I377"/>
  <c r="I629"/>
  <c r="I349"/>
  <c r="I335"/>
  <c r="I391"/>
  <c r="I307"/>
  <c r="I139"/>
  <c r="I83"/>
  <c r="I237"/>
  <c r="I55"/>
  <c r="I265"/>
  <c r="I405"/>
  <c r="I111"/>
  <c r="I41"/>
  <c r="I531"/>
  <c r="I769"/>
  <c r="I811"/>
  <c r="I447"/>
  <c r="I97"/>
  <c r="I195"/>
  <c r="I853"/>
  <c r="I13"/>
  <c r="I181"/>
  <c r="I223"/>
  <c r="I125"/>
  <c r="I167"/>
  <c r="I251"/>
  <c r="I69"/>
  <c r="I725"/>
  <c r="I726"/>
  <c r="M719"/>
  <c r="N719"/>
  <c r="I718"/>
  <c r="I720" s="1"/>
  <c r="I151"/>
  <c r="I152"/>
  <c r="M145"/>
  <c r="I144"/>
  <c r="I146" s="1"/>
  <c r="I473"/>
  <c r="I474"/>
  <c r="M467"/>
  <c r="I466"/>
  <c r="I468" s="1"/>
  <c r="I459"/>
  <c r="I460"/>
  <c r="M453"/>
  <c r="I452"/>
  <c r="I454" s="1"/>
  <c r="I472" l="1"/>
  <c r="I150"/>
  <c r="I458"/>
  <c r="I469"/>
  <c r="I724"/>
  <c r="I455"/>
  <c r="I147"/>
  <c r="I721"/>
  <c r="N313"/>
  <c r="J312"/>
  <c r="J318" s="1"/>
  <c r="Z37" i="1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B37"/>
  <c r="J36"/>
  <c r="I36"/>
  <c r="H36"/>
  <c r="G36"/>
  <c r="F36"/>
  <c r="E36"/>
  <c r="D36"/>
  <c r="C36"/>
  <c r="B36"/>
  <c r="J33"/>
  <c r="I33"/>
  <c r="H33"/>
  <c r="G33"/>
  <c r="F33"/>
  <c r="E33"/>
  <c r="D33"/>
  <c r="C33"/>
  <c r="B33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J879" i="1"/>
  <c r="J880"/>
  <c r="N859"/>
  <c r="J858"/>
  <c r="J864" s="1"/>
  <c r="J865"/>
  <c r="J866"/>
  <c r="J851"/>
  <c r="J852"/>
  <c r="J837"/>
  <c r="J838"/>
  <c r="J823"/>
  <c r="J824"/>
  <c r="J809"/>
  <c r="J810"/>
  <c r="J781"/>
  <c r="J782"/>
  <c r="J767"/>
  <c r="J768"/>
  <c r="J753"/>
  <c r="J754"/>
  <c r="J739"/>
  <c r="J740"/>
  <c r="J725"/>
  <c r="J726"/>
  <c r="J697"/>
  <c r="J698"/>
  <c r="J669"/>
  <c r="J670"/>
  <c r="J655"/>
  <c r="J656"/>
  <c r="J641"/>
  <c r="J642"/>
  <c r="J627"/>
  <c r="J628"/>
  <c r="J613"/>
  <c r="J614"/>
  <c r="J599"/>
  <c r="J600"/>
  <c r="J585"/>
  <c r="J586"/>
  <c r="J570"/>
  <c r="J573" s="1"/>
  <c r="J571"/>
  <c r="J572"/>
  <c r="J557"/>
  <c r="J558"/>
  <c r="J542"/>
  <c r="J545" s="1"/>
  <c r="J543"/>
  <c r="J544"/>
  <c r="J529"/>
  <c r="J530"/>
  <c r="J501"/>
  <c r="J502"/>
  <c r="J487"/>
  <c r="J488"/>
  <c r="J473"/>
  <c r="J474"/>
  <c r="J459"/>
  <c r="J460"/>
  <c r="J431"/>
  <c r="J432"/>
  <c r="J389"/>
  <c r="J390"/>
  <c r="J375"/>
  <c r="J376"/>
  <c r="J360"/>
  <c r="J363" s="1"/>
  <c r="J361"/>
  <c r="J362"/>
  <c r="J347"/>
  <c r="J348"/>
  <c r="J319"/>
  <c r="J320"/>
  <c r="J683"/>
  <c r="J684"/>
  <c r="J514"/>
  <c r="J517" s="1"/>
  <c r="J515"/>
  <c r="J516"/>
  <c r="J305"/>
  <c r="J306"/>
  <c r="J291"/>
  <c r="J292"/>
  <c r="J277"/>
  <c r="J278"/>
  <c r="J263"/>
  <c r="J264"/>
  <c r="J235"/>
  <c r="J236"/>
  <c r="J221"/>
  <c r="J222"/>
  <c r="J207"/>
  <c r="J208"/>
  <c r="J193"/>
  <c r="J194"/>
  <c r="J179"/>
  <c r="J180"/>
  <c r="J165"/>
  <c r="J166"/>
  <c r="J151"/>
  <c r="J152"/>
  <c r="J137"/>
  <c r="J138"/>
  <c r="J123"/>
  <c r="J124"/>
  <c r="J109"/>
  <c r="J110"/>
  <c r="J95"/>
  <c r="J96"/>
  <c r="J81"/>
  <c r="J82"/>
  <c r="J67"/>
  <c r="J68"/>
  <c r="J53"/>
  <c r="J54"/>
  <c r="J39"/>
  <c r="J40"/>
  <c r="J25"/>
  <c r="J26"/>
  <c r="J11"/>
  <c r="J12"/>
  <c r="N845"/>
  <c r="J844"/>
  <c r="J850" s="1"/>
  <c r="N831"/>
  <c r="J830"/>
  <c r="J836" s="1"/>
  <c r="N775"/>
  <c r="J774"/>
  <c r="N747"/>
  <c r="J746"/>
  <c r="J752" s="1"/>
  <c r="N691"/>
  <c r="J690"/>
  <c r="J696" s="1"/>
  <c r="N677"/>
  <c r="J676"/>
  <c r="J678" s="1"/>
  <c r="N663"/>
  <c r="J662"/>
  <c r="J664" s="1"/>
  <c r="N635"/>
  <c r="J634"/>
  <c r="J640" s="1"/>
  <c r="N593"/>
  <c r="J592"/>
  <c r="N579"/>
  <c r="J578"/>
  <c r="J584" s="1"/>
  <c r="N551"/>
  <c r="J550"/>
  <c r="J556" s="1"/>
  <c r="N495"/>
  <c r="J494"/>
  <c r="J496" s="1"/>
  <c r="N481"/>
  <c r="J480"/>
  <c r="J486" s="1"/>
  <c r="N425"/>
  <c r="J424"/>
  <c r="J430" s="1"/>
  <c r="N383"/>
  <c r="J382"/>
  <c r="J388" s="1"/>
  <c r="N299"/>
  <c r="J298"/>
  <c r="J304" s="1"/>
  <c r="N285"/>
  <c r="J284"/>
  <c r="J290" s="1"/>
  <c r="N271"/>
  <c r="J270"/>
  <c r="J276" s="1"/>
  <c r="J230"/>
  <c r="N229"/>
  <c r="J231" s="1"/>
  <c r="J234"/>
  <c r="N201"/>
  <c r="J200"/>
  <c r="J206" s="1"/>
  <c r="N173"/>
  <c r="J172"/>
  <c r="J178" s="1"/>
  <c r="N159"/>
  <c r="J158"/>
  <c r="J160" s="1"/>
  <c r="N131"/>
  <c r="J130"/>
  <c r="J136" s="1"/>
  <c r="N103"/>
  <c r="J102"/>
  <c r="J108" s="1"/>
  <c r="N89"/>
  <c r="J88"/>
  <c r="N61"/>
  <c r="J60"/>
  <c r="J66" s="1"/>
  <c r="N47"/>
  <c r="J46"/>
  <c r="J52" s="1"/>
  <c r="N33"/>
  <c r="J32"/>
  <c r="J38" s="1"/>
  <c r="N19"/>
  <c r="J18"/>
  <c r="J24" s="1"/>
  <c r="N5"/>
  <c r="J4"/>
  <c r="J10" s="1"/>
  <c r="D36" i="13"/>
  <c r="D35"/>
  <c r="D32"/>
  <c r="I475" i="1" l="1"/>
  <c r="J748"/>
  <c r="I461"/>
  <c r="I153"/>
  <c r="J777"/>
  <c r="J286"/>
  <c r="J595"/>
  <c r="J132"/>
  <c r="J482"/>
  <c r="J91"/>
  <c r="J20"/>
  <c r="J846"/>
  <c r="I727"/>
  <c r="J594"/>
  <c r="J776"/>
  <c r="J384"/>
  <c r="J90"/>
  <c r="J692"/>
  <c r="J48"/>
  <c r="J552"/>
  <c r="J665"/>
  <c r="J832"/>
  <c r="J94"/>
  <c r="J174"/>
  <c r="J598"/>
  <c r="J780"/>
  <c r="J500"/>
  <c r="J7"/>
  <c r="J35"/>
  <c r="J63"/>
  <c r="J105"/>
  <c r="J161"/>
  <c r="J203"/>
  <c r="J273"/>
  <c r="J301"/>
  <c r="J427"/>
  <c r="J497"/>
  <c r="J581"/>
  <c r="J637"/>
  <c r="J679"/>
  <c r="J749"/>
  <c r="J833"/>
  <c r="J164"/>
  <c r="J682"/>
  <c r="J6"/>
  <c r="J34"/>
  <c r="J62"/>
  <c r="J104"/>
  <c r="J202"/>
  <c r="J272"/>
  <c r="J279" s="1"/>
  <c r="J300"/>
  <c r="J426"/>
  <c r="J580"/>
  <c r="J636"/>
  <c r="J668"/>
  <c r="J237"/>
  <c r="J861"/>
  <c r="J21"/>
  <c r="I28" s="1"/>
  <c r="J49"/>
  <c r="J55" s="1"/>
  <c r="J133"/>
  <c r="J175"/>
  <c r="J287"/>
  <c r="J385"/>
  <c r="J483"/>
  <c r="J553"/>
  <c r="J693"/>
  <c r="J699" s="1"/>
  <c r="J847"/>
  <c r="J853" s="1"/>
  <c r="J860"/>
  <c r="J314"/>
  <c r="J315"/>
  <c r="D42" i="17"/>
  <c r="D41"/>
  <c r="C42"/>
  <c r="F42"/>
  <c r="C41"/>
  <c r="G41"/>
  <c r="E42"/>
  <c r="B41"/>
  <c r="F41"/>
  <c r="B42"/>
  <c r="E41"/>
  <c r="G42"/>
  <c r="H41" i="6"/>
  <c r="H39"/>
  <c r="H36"/>
  <c r="J391" i="1" l="1"/>
  <c r="J601"/>
  <c r="J139"/>
  <c r="J867"/>
  <c r="J755"/>
  <c r="J685"/>
  <c r="J167"/>
  <c r="J489"/>
  <c r="J783"/>
  <c r="J97"/>
  <c r="J839"/>
  <c r="J293"/>
  <c r="J671"/>
  <c r="J13"/>
  <c r="J559"/>
  <c r="J503"/>
  <c r="J643"/>
  <c r="J41"/>
  <c r="J587"/>
  <c r="J433"/>
  <c r="J307"/>
  <c r="J209"/>
  <c r="J27"/>
  <c r="J111"/>
  <c r="J69"/>
  <c r="J181"/>
  <c r="J321"/>
  <c r="H40" i="6"/>
  <c r="J445" i="1"/>
  <c r="J446"/>
  <c r="J403"/>
  <c r="J404"/>
  <c r="J333"/>
  <c r="J334"/>
  <c r="J249"/>
  <c r="J250"/>
  <c r="N873"/>
  <c r="J872"/>
  <c r="J878" s="1"/>
  <c r="N817"/>
  <c r="J816"/>
  <c r="J822" s="1"/>
  <c r="N803"/>
  <c r="J802"/>
  <c r="J808" s="1"/>
  <c r="N761"/>
  <c r="J760"/>
  <c r="J766" s="1"/>
  <c r="N733"/>
  <c r="J732"/>
  <c r="J738" s="1"/>
  <c r="J718"/>
  <c r="J724" s="1"/>
  <c r="N649"/>
  <c r="J648"/>
  <c r="J654" s="1"/>
  <c r="N621"/>
  <c r="J620"/>
  <c r="J626" s="1"/>
  <c r="N607"/>
  <c r="J606"/>
  <c r="J612" s="1"/>
  <c r="N523"/>
  <c r="J522"/>
  <c r="J528" s="1"/>
  <c r="N467"/>
  <c r="J466"/>
  <c r="J472" s="1"/>
  <c r="N453"/>
  <c r="J452"/>
  <c r="J458" s="1"/>
  <c r="N439"/>
  <c r="J438"/>
  <c r="J440" s="1"/>
  <c r="N397"/>
  <c r="J396"/>
  <c r="J398" s="1"/>
  <c r="N369"/>
  <c r="J368"/>
  <c r="J374" s="1"/>
  <c r="N341"/>
  <c r="J340"/>
  <c r="J346" s="1"/>
  <c r="N327"/>
  <c r="J326"/>
  <c r="J328" s="1"/>
  <c r="N257"/>
  <c r="J256"/>
  <c r="J262" s="1"/>
  <c r="N243"/>
  <c r="J242"/>
  <c r="J244" s="1"/>
  <c r="N215"/>
  <c r="J214"/>
  <c r="J220" s="1"/>
  <c r="N187"/>
  <c r="J186"/>
  <c r="J192" s="1"/>
  <c r="N145"/>
  <c r="J144"/>
  <c r="J150" s="1"/>
  <c r="N117"/>
  <c r="J116"/>
  <c r="J122" s="1"/>
  <c r="N75"/>
  <c r="J74"/>
  <c r="J80" s="1"/>
  <c r="J343" l="1"/>
  <c r="J245"/>
  <c r="J721"/>
  <c r="J189"/>
  <c r="J455"/>
  <c r="J819"/>
  <c r="J623"/>
  <c r="J402"/>
  <c r="J188"/>
  <c r="J118"/>
  <c r="J399"/>
  <c r="J763"/>
  <c r="J258"/>
  <c r="J119"/>
  <c r="J525"/>
  <c r="J248"/>
  <c r="J259"/>
  <c r="J342"/>
  <c r="J454"/>
  <c r="J524"/>
  <c r="J622"/>
  <c r="J720"/>
  <c r="J762"/>
  <c r="J818"/>
  <c r="J76"/>
  <c r="J146"/>
  <c r="J216"/>
  <c r="J77"/>
  <c r="J217"/>
  <c r="J125"/>
  <c r="J371"/>
  <c r="J441"/>
  <c r="J469"/>
  <c r="J609"/>
  <c r="J651"/>
  <c r="J735"/>
  <c r="J805"/>
  <c r="J875"/>
  <c r="J332"/>
  <c r="J444"/>
  <c r="J447" s="1"/>
  <c r="J147"/>
  <c r="J329"/>
  <c r="J370"/>
  <c r="J468"/>
  <c r="J608"/>
  <c r="J650"/>
  <c r="J734"/>
  <c r="J804"/>
  <c r="J874"/>
  <c r="E35" i="13"/>
  <c r="E32"/>
  <c r="E36"/>
  <c r="I41" i="6"/>
  <c r="I39"/>
  <c r="F46" s="1"/>
  <c r="I36"/>
  <c r="K879" i="1"/>
  <c r="K880"/>
  <c r="O873"/>
  <c r="K872"/>
  <c r="K878" s="1"/>
  <c r="K865"/>
  <c r="K866"/>
  <c r="O859"/>
  <c r="K858"/>
  <c r="K864" s="1"/>
  <c r="K851"/>
  <c r="K852"/>
  <c r="O845"/>
  <c r="K844"/>
  <c r="K850" s="1"/>
  <c r="K837"/>
  <c r="K838"/>
  <c r="O831"/>
  <c r="K830"/>
  <c r="K832" s="1"/>
  <c r="K823"/>
  <c r="K824"/>
  <c r="O817"/>
  <c r="K816"/>
  <c r="K809"/>
  <c r="K810"/>
  <c r="O803"/>
  <c r="K802"/>
  <c r="K781"/>
  <c r="K782"/>
  <c r="O775"/>
  <c r="K774"/>
  <c r="K776" s="1"/>
  <c r="K767"/>
  <c r="K768"/>
  <c r="O761"/>
  <c r="K760"/>
  <c r="K766" s="1"/>
  <c r="K753"/>
  <c r="K754"/>
  <c r="O747"/>
  <c r="K746"/>
  <c r="K752" s="1"/>
  <c r="K739"/>
  <c r="K740"/>
  <c r="O733"/>
  <c r="K732"/>
  <c r="K738" s="1"/>
  <c r="K725"/>
  <c r="K726"/>
  <c r="O719"/>
  <c r="K718"/>
  <c r="K724" s="1"/>
  <c r="K697"/>
  <c r="K698"/>
  <c r="O691"/>
  <c r="K690"/>
  <c r="K692" s="1"/>
  <c r="K683"/>
  <c r="K684"/>
  <c r="O677"/>
  <c r="K676"/>
  <c r="K682" s="1"/>
  <c r="K669"/>
  <c r="K670"/>
  <c r="O663"/>
  <c r="K662"/>
  <c r="K664" s="1"/>
  <c r="K655"/>
  <c r="K656"/>
  <c r="O649"/>
  <c r="K648"/>
  <c r="K641"/>
  <c r="K642"/>
  <c r="O635"/>
  <c r="K634"/>
  <c r="K636" s="1"/>
  <c r="K627"/>
  <c r="K628"/>
  <c r="O621"/>
  <c r="K620"/>
  <c r="K622" s="1"/>
  <c r="K613"/>
  <c r="K614"/>
  <c r="O607"/>
  <c r="K606"/>
  <c r="K612" s="1"/>
  <c r="K599"/>
  <c r="K600"/>
  <c r="O593"/>
  <c r="K592"/>
  <c r="K598" s="1"/>
  <c r="K585"/>
  <c r="K586"/>
  <c r="O579"/>
  <c r="K578"/>
  <c r="K584" s="1"/>
  <c r="K571"/>
  <c r="K572"/>
  <c r="O565"/>
  <c r="K564"/>
  <c r="K570" s="1"/>
  <c r="K557"/>
  <c r="K558"/>
  <c r="O551"/>
  <c r="K550"/>
  <c r="K552" s="1"/>
  <c r="K543"/>
  <c r="K544"/>
  <c r="O537"/>
  <c r="K536"/>
  <c r="K538" s="1"/>
  <c r="K529"/>
  <c r="K530"/>
  <c r="O523"/>
  <c r="K522"/>
  <c r="K524" s="1"/>
  <c r="K515"/>
  <c r="K516"/>
  <c r="O509"/>
  <c r="K508"/>
  <c r="K514" s="1"/>
  <c r="K501"/>
  <c r="K502"/>
  <c r="O495"/>
  <c r="K494"/>
  <c r="K500" s="1"/>
  <c r="K487"/>
  <c r="K488"/>
  <c r="O481"/>
  <c r="K480"/>
  <c r="K482" s="1"/>
  <c r="K473"/>
  <c r="K474"/>
  <c r="O467"/>
  <c r="K466"/>
  <c r="K468" s="1"/>
  <c r="K459"/>
  <c r="K460"/>
  <c r="O453"/>
  <c r="K452"/>
  <c r="K445"/>
  <c r="K446"/>
  <c r="O439"/>
  <c r="K438"/>
  <c r="K440" s="1"/>
  <c r="K431"/>
  <c r="K432"/>
  <c r="O425"/>
  <c r="K424"/>
  <c r="K430" s="1"/>
  <c r="K403"/>
  <c r="K404"/>
  <c r="O397"/>
  <c r="K396"/>
  <c r="K402" s="1"/>
  <c r="K389"/>
  <c r="K390"/>
  <c r="O383"/>
  <c r="K382"/>
  <c r="K388" s="1"/>
  <c r="K375"/>
  <c r="K376"/>
  <c r="O369"/>
  <c r="K368"/>
  <c r="K374" s="1"/>
  <c r="K361"/>
  <c r="K362"/>
  <c r="K356"/>
  <c r="O355"/>
  <c r="K354"/>
  <c r="K360" s="1"/>
  <c r="K347"/>
  <c r="K348"/>
  <c r="K333"/>
  <c r="K334"/>
  <c r="O327"/>
  <c r="K326"/>
  <c r="K332" s="1"/>
  <c r="K305"/>
  <c r="K306"/>
  <c r="K291"/>
  <c r="K292"/>
  <c r="K277"/>
  <c r="K278"/>
  <c r="O271"/>
  <c r="K270"/>
  <c r="K272" s="1"/>
  <c r="K263"/>
  <c r="K264"/>
  <c r="K249"/>
  <c r="K250"/>
  <c r="K235"/>
  <c r="K236"/>
  <c r="K221"/>
  <c r="K222"/>
  <c r="K207"/>
  <c r="K208"/>
  <c r="K193"/>
  <c r="K194"/>
  <c r="K179"/>
  <c r="K180"/>
  <c r="K165"/>
  <c r="K166"/>
  <c r="K151"/>
  <c r="K152"/>
  <c r="K137"/>
  <c r="K138"/>
  <c r="K123"/>
  <c r="K124"/>
  <c r="O117"/>
  <c r="K116"/>
  <c r="K118" s="1"/>
  <c r="K110"/>
  <c r="K109"/>
  <c r="K95"/>
  <c r="K96"/>
  <c r="K81"/>
  <c r="K82"/>
  <c r="K67"/>
  <c r="K68"/>
  <c r="K53"/>
  <c r="K54"/>
  <c r="K39"/>
  <c r="K40"/>
  <c r="K11"/>
  <c r="K12"/>
  <c r="O341"/>
  <c r="K340"/>
  <c r="O299"/>
  <c r="K298"/>
  <c r="K304" s="1"/>
  <c r="O285"/>
  <c r="K284"/>
  <c r="K286" s="1"/>
  <c r="O257"/>
  <c r="K256"/>
  <c r="K258" s="1"/>
  <c r="O243"/>
  <c r="K242"/>
  <c r="K248" s="1"/>
  <c r="O229"/>
  <c r="K228"/>
  <c r="K234" s="1"/>
  <c r="O215"/>
  <c r="K214"/>
  <c r="O201"/>
  <c r="K200"/>
  <c r="K206" s="1"/>
  <c r="O187"/>
  <c r="K186"/>
  <c r="K188" s="1"/>
  <c r="O173"/>
  <c r="K172"/>
  <c r="K174" s="1"/>
  <c r="O159"/>
  <c r="P159"/>
  <c r="K158"/>
  <c r="K164" s="1"/>
  <c r="L158"/>
  <c r="L160" s="1"/>
  <c r="O145"/>
  <c r="K144"/>
  <c r="K146" s="1"/>
  <c r="O131"/>
  <c r="K130"/>
  <c r="K132" s="1"/>
  <c r="O103"/>
  <c r="K102"/>
  <c r="K104" s="1"/>
  <c r="O89"/>
  <c r="K88"/>
  <c r="K94" s="1"/>
  <c r="O75"/>
  <c r="K74"/>
  <c r="K80" s="1"/>
  <c r="O61"/>
  <c r="K60"/>
  <c r="K66" s="1"/>
  <c r="O47"/>
  <c r="K46"/>
  <c r="K52" s="1"/>
  <c r="O33"/>
  <c r="K32"/>
  <c r="K38" s="1"/>
  <c r="K319"/>
  <c r="K320"/>
  <c r="O313"/>
  <c r="K312"/>
  <c r="K318" s="1"/>
  <c r="K25"/>
  <c r="K26"/>
  <c r="O19"/>
  <c r="K18"/>
  <c r="K20" s="1"/>
  <c r="K4"/>
  <c r="K6" s="1"/>
  <c r="O5"/>
  <c r="F48" i="6" l="1"/>
  <c r="J349" i="1"/>
  <c r="J825"/>
  <c r="J251"/>
  <c r="K805"/>
  <c r="J335"/>
  <c r="J769"/>
  <c r="J531"/>
  <c r="J461"/>
  <c r="K244"/>
  <c r="J265"/>
  <c r="J195"/>
  <c r="J377"/>
  <c r="J629"/>
  <c r="J727"/>
  <c r="K343"/>
  <c r="K777"/>
  <c r="K780"/>
  <c r="K455"/>
  <c r="K763"/>
  <c r="K48"/>
  <c r="K640"/>
  <c r="K762"/>
  <c r="K626"/>
  <c r="K678"/>
  <c r="J405"/>
  <c r="K77"/>
  <c r="K76"/>
  <c r="K357"/>
  <c r="K363" s="1"/>
  <c r="K444"/>
  <c r="K49"/>
  <c r="K122"/>
  <c r="K427"/>
  <c r="K651"/>
  <c r="J153"/>
  <c r="K426"/>
  <c r="K581"/>
  <c r="K580"/>
  <c r="J881"/>
  <c r="K861"/>
  <c r="K63"/>
  <c r="K161"/>
  <c r="K35"/>
  <c r="K160"/>
  <c r="K217"/>
  <c r="K370"/>
  <c r="K637"/>
  <c r="K860"/>
  <c r="K24"/>
  <c r="K287"/>
  <c r="K525"/>
  <c r="K819"/>
  <c r="K105"/>
  <c r="K371"/>
  <c r="K377" s="1"/>
  <c r="K486"/>
  <c r="K696"/>
  <c r="K808"/>
  <c r="K567"/>
  <c r="K342"/>
  <c r="K497"/>
  <c r="K566"/>
  <c r="K818"/>
  <c r="K847"/>
  <c r="J811"/>
  <c r="K21"/>
  <c r="J28" s="1"/>
  <c r="K216"/>
  <c r="K136"/>
  <c r="K454"/>
  <c r="K483"/>
  <c r="K496"/>
  <c r="K693"/>
  <c r="K846"/>
  <c r="J741"/>
  <c r="J223"/>
  <c r="K34"/>
  <c r="K41" s="1"/>
  <c r="K62"/>
  <c r="K90"/>
  <c r="K147"/>
  <c r="K189"/>
  <c r="K119"/>
  <c r="K192"/>
  <c r="K441"/>
  <c r="K650"/>
  <c r="K679"/>
  <c r="K804"/>
  <c r="J657"/>
  <c r="J83"/>
  <c r="J615"/>
  <c r="K245"/>
  <c r="K301"/>
  <c r="K623"/>
  <c r="J475"/>
  <c r="I40" i="6"/>
  <c r="F47" s="1"/>
  <c r="K178" i="1"/>
  <c r="K220"/>
  <c r="K276"/>
  <c r="K346"/>
  <c r="K399"/>
  <c r="K472"/>
  <c r="K511"/>
  <c r="K556"/>
  <c r="K609"/>
  <c r="K668"/>
  <c r="K735"/>
  <c r="K749"/>
  <c r="K836"/>
  <c r="K91"/>
  <c r="K133"/>
  <c r="K175"/>
  <c r="K202"/>
  <c r="K231"/>
  <c r="K259"/>
  <c r="K300"/>
  <c r="K10"/>
  <c r="K108"/>
  <c r="K150"/>
  <c r="K262"/>
  <c r="K329"/>
  <c r="K385"/>
  <c r="K398"/>
  <c r="K458"/>
  <c r="K528"/>
  <c r="K531" s="1"/>
  <c r="K542"/>
  <c r="K595"/>
  <c r="K608"/>
  <c r="K654"/>
  <c r="K657" s="1"/>
  <c r="K721"/>
  <c r="K734"/>
  <c r="K748"/>
  <c r="K822"/>
  <c r="K875"/>
  <c r="K230"/>
  <c r="K328"/>
  <c r="K384"/>
  <c r="K594"/>
  <c r="K720"/>
  <c r="K874"/>
  <c r="K203"/>
  <c r="L161"/>
  <c r="K290"/>
  <c r="K55"/>
  <c r="K273"/>
  <c r="K469"/>
  <c r="K539"/>
  <c r="K553"/>
  <c r="K665"/>
  <c r="K833"/>
  <c r="K315"/>
  <c r="K314"/>
  <c r="K510"/>
  <c r="K7"/>
  <c r="AB36" i="13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F42" s="1"/>
  <c r="H36"/>
  <c r="G36"/>
  <c r="F36"/>
  <c r="D42" s="1"/>
  <c r="L35"/>
  <c r="K35"/>
  <c r="J35"/>
  <c r="I35"/>
  <c r="H35"/>
  <c r="G35"/>
  <c r="F35"/>
  <c r="D41" s="1"/>
  <c r="L32"/>
  <c r="K32"/>
  <c r="J32"/>
  <c r="I32"/>
  <c r="H32"/>
  <c r="G32"/>
  <c r="F32"/>
  <c r="K39" i="6"/>
  <c r="K40" s="1"/>
  <c r="L39"/>
  <c r="L40" s="1"/>
  <c r="M39"/>
  <c r="M40" s="1"/>
  <c r="N39"/>
  <c r="N40" s="1"/>
  <c r="O39"/>
  <c r="O40" s="1"/>
  <c r="P39"/>
  <c r="P40" s="1"/>
  <c r="P43" s="1"/>
  <c r="O43" s="1"/>
  <c r="J39"/>
  <c r="J40" s="1"/>
  <c r="K36"/>
  <c r="L36"/>
  <c r="M36"/>
  <c r="N36"/>
  <c r="O36"/>
  <c r="P36"/>
  <c r="J36"/>
  <c r="P879" i="1"/>
  <c r="Q879"/>
  <c r="R879"/>
  <c r="M879"/>
  <c r="N879"/>
  <c r="O879"/>
  <c r="M880"/>
  <c r="N880"/>
  <c r="O880"/>
  <c r="P865"/>
  <c r="Q865"/>
  <c r="R865"/>
  <c r="M865"/>
  <c r="N865"/>
  <c r="O865"/>
  <c r="M866"/>
  <c r="N866"/>
  <c r="O866"/>
  <c r="P851"/>
  <c r="Q851"/>
  <c r="R851"/>
  <c r="O852"/>
  <c r="M851"/>
  <c r="N851"/>
  <c r="O851"/>
  <c r="M852"/>
  <c r="N852"/>
  <c r="P837"/>
  <c r="Q837"/>
  <c r="R837"/>
  <c r="M837"/>
  <c r="N837"/>
  <c r="O837"/>
  <c r="M838"/>
  <c r="N838"/>
  <c r="O838"/>
  <c r="P823"/>
  <c r="Q823"/>
  <c r="R823"/>
  <c r="M823"/>
  <c r="N823"/>
  <c r="O823"/>
  <c r="M824"/>
  <c r="N824"/>
  <c r="O824"/>
  <c r="P809"/>
  <c r="Q809"/>
  <c r="R809"/>
  <c r="M809"/>
  <c r="N809"/>
  <c r="O809"/>
  <c r="M810"/>
  <c r="N810"/>
  <c r="O810"/>
  <c r="P781"/>
  <c r="Q781"/>
  <c r="R781"/>
  <c r="M781"/>
  <c r="N781"/>
  <c r="O781"/>
  <c r="M782"/>
  <c r="N782"/>
  <c r="O782"/>
  <c r="P767"/>
  <c r="Q767"/>
  <c r="R767"/>
  <c r="N767"/>
  <c r="O767"/>
  <c r="N768"/>
  <c r="O768"/>
  <c r="M767"/>
  <c r="M768"/>
  <c r="P753"/>
  <c r="Q753"/>
  <c r="R753"/>
  <c r="M753"/>
  <c r="N753"/>
  <c r="O753"/>
  <c r="M754"/>
  <c r="N754"/>
  <c r="O754"/>
  <c r="Q739"/>
  <c r="R739"/>
  <c r="M739"/>
  <c r="N739"/>
  <c r="O739"/>
  <c r="P739"/>
  <c r="M740"/>
  <c r="N740"/>
  <c r="O740"/>
  <c r="Q725"/>
  <c r="R725"/>
  <c r="L880"/>
  <c r="L879"/>
  <c r="L866"/>
  <c r="L865"/>
  <c r="L852"/>
  <c r="L851"/>
  <c r="L838"/>
  <c r="L837"/>
  <c r="L824"/>
  <c r="L823"/>
  <c r="L810"/>
  <c r="L809"/>
  <c r="L782"/>
  <c r="L781"/>
  <c r="L768"/>
  <c r="L767"/>
  <c r="L754"/>
  <c r="L753"/>
  <c r="L740"/>
  <c r="L739"/>
  <c r="M725"/>
  <c r="N725"/>
  <c r="O725"/>
  <c r="P725"/>
  <c r="M726"/>
  <c r="N726"/>
  <c r="O726"/>
  <c r="L726"/>
  <c r="L725"/>
  <c r="M712"/>
  <c r="N712"/>
  <c r="O712"/>
  <c r="M711"/>
  <c r="N711"/>
  <c r="O711"/>
  <c r="P711"/>
  <c r="Q711"/>
  <c r="R711"/>
  <c r="L712"/>
  <c r="L711"/>
  <c r="O698"/>
  <c r="M698"/>
  <c r="N698"/>
  <c r="M697"/>
  <c r="N697"/>
  <c r="O697"/>
  <c r="P697"/>
  <c r="Q697"/>
  <c r="R697"/>
  <c r="L698"/>
  <c r="L697"/>
  <c r="M684"/>
  <c r="N684"/>
  <c r="O684"/>
  <c r="M683"/>
  <c r="N683"/>
  <c r="O683"/>
  <c r="P683"/>
  <c r="Q683"/>
  <c r="R683"/>
  <c r="L684"/>
  <c r="L683"/>
  <c r="N43" i="6" l="1"/>
  <c r="M43"/>
  <c r="L43" s="1"/>
  <c r="K43" s="1"/>
  <c r="J43" s="1"/>
  <c r="I43" s="1"/>
  <c r="H43" s="1"/>
  <c r="G43" s="1"/>
  <c r="F43" s="1"/>
  <c r="K489" i="1"/>
  <c r="K587"/>
  <c r="K111"/>
  <c r="K97"/>
  <c r="K83"/>
  <c r="K195"/>
  <c r="K27"/>
  <c r="K783"/>
  <c r="K685"/>
  <c r="K69"/>
  <c r="K251"/>
  <c r="K139"/>
  <c r="K769"/>
  <c r="K643"/>
  <c r="K461"/>
  <c r="K167"/>
  <c r="K125"/>
  <c r="K629"/>
  <c r="K825"/>
  <c r="K307"/>
  <c r="K517"/>
  <c r="K741"/>
  <c r="K447"/>
  <c r="K573"/>
  <c r="K811"/>
  <c r="K867"/>
  <c r="K853"/>
  <c r="K755"/>
  <c r="K503"/>
  <c r="K209"/>
  <c r="K433"/>
  <c r="K727"/>
  <c r="K237"/>
  <c r="K279"/>
  <c r="K293"/>
  <c r="K223"/>
  <c r="K881"/>
  <c r="K699"/>
  <c r="K349"/>
  <c r="K391"/>
  <c r="K405"/>
  <c r="K335"/>
  <c r="K265"/>
  <c r="K615"/>
  <c r="K601"/>
  <c r="K153"/>
  <c r="K559"/>
  <c r="K181"/>
  <c r="K321"/>
  <c r="J14"/>
  <c r="G46" i="6"/>
  <c r="G47"/>
  <c r="H47"/>
  <c r="E41" i="13"/>
  <c r="K545" i="1"/>
  <c r="K671"/>
  <c r="E42" i="13"/>
  <c r="K13" i="1"/>
  <c r="K475"/>
  <c r="K839"/>
  <c r="I47" i="6"/>
  <c r="H46"/>
  <c r="I46"/>
  <c r="J47"/>
  <c r="K47"/>
  <c r="M47"/>
  <c r="L47"/>
  <c r="H42" i="13"/>
  <c r="G42"/>
  <c r="I42"/>
  <c r="G41"/>
  <c r="F41"/>
  <c r="H41"/>
  <c r="I41"/>
  <c r="P873" i="1"/>
  <c r="R873"/>
  <c r="S873"/>
  <c r="T873"/>
  <c r="U873"/>
  <c r="V873"/>
  <c r="W873"/>
  <c r="M872"/>
  <c r="N872"/>
  <c r="O872"/>
  <c r="O874" s="1"/>
  <c r="P872"/>
  <c r="Q872"/>
  <c r="R872"/>
  <c r="R878" s="1"/>
  <c r="S872"/>
  <c r="Q873"/>
  <c r="L872"/>
  <c r="Q859"/>
  <c r="R859"/>
  <c r="S859"/>
  <c r="T859"/>
  <c r="U859"/>
  <c r="V859"/>
  <c r="W859"/>
  <c r="N858"/>
  <c r="N864" s="1"/>
  <c r="O858"/>
  <c r="O864" s="1"/>
  <c r="P858"/>
  <c r="Q858"/>
  <c r="R858"/>
  <c r="S858"/>
  <c r="S864" s="1"/>
  <c r="P859"/>
  <c r="L858"/>
  <c r="Q845"/>
  <c r="R845"/>
  <c r="S845"/>
  <c r="T845"/>
  <c r="U845"/>
  <c r="V845"/>
  <c r="W845"/>
  <c r="M844"/>
  <c r="M850" s="1"/>
  <c r="N844"/>
  <c r="N850" s="1"/>
  <c r="O844"/>
  <c r="P844"/>
  <c r="P850" s="1"/>
  <c r="Q844"/>
  <c r="Q850" s="1"/>
  <c r="R844"/>
  <c r="S844"/>
  <c r="P845"/>
  <c r="L844"/>
  <c r="L850" s="1"/>
  <c r="P847" l="1"/>
  <c r="N861"/>
  <c r="O860"/>
  <c r="Q847"/>
  <c r="M875"/>
  <c r="O861"/>
  <c r="L846"/>
  <c r="Q846"/>
  <c r="M860"/>
  <c r="M864"/>
  <c r="S874"/>
  <c r="S878"/>
  <c r="R846"/>
  <c r="R850"/>
  <c r="S846"/>
  <c r="S850"/>
  <c r="Q860"/>
  <c r="Q864"/>
  <c r="R861"/>
  <c r="R864"/>
  <c r="P874"/>
  <c r="P878"/>
  <c r="L847"/>
  <c r="L853" s="1"/>
  <c r="M847"/>
  <c r="R860"/>
  <c r="Q874"/>
  <c r="Q878"/>
  <c r="M874"/>
  <c r="M878"/>
  <c r="S861"/>
  <c r="M846"/>
  <c r="R874"/>
  <c r="N846"/>
  <c r="P875"/>
  <c r="P860"/>
  <c r="P864"/>
  <c r="N874"/>
  <c r="N878"/>
  <c r="S860"/>
  <c r="N847"/>
  <c r="R875"/>
  <c r="P846"/>
  <c r="P853" s="1"/>
  <c r="N860"/>
  <c r="Q875"/>
  <c r="O846"/>
  <c r="O850"/>
  <c r="O875"/>
  <c r="O878"/>
  <c r="R847"/>
  <c r="P861"/>
  <c r="S847"/>
  <c r="Q861"/>
  <c r="N875"/>
  <c r="L861"/>
  <c r="L860"/>
  <c r="L864"/>
  <c r="L874"/>
  <c r="L878"/>
  <c r="O847"/>
  <c r="M861"/>
  <c r="S875"/>
  <c r="L875"/>
  <c r="S867" l="1"/>
  <c r="Q853"/>
  <c r="N853"/>
  <c r="O867"/>
  <c r="N867"/>
  <c r="M853"/>
  <c r="S881"/>
  <c r="R881"/>
  <c r="M881"/>
  <c r="R867"/>
  <c r="N881"/>
  <c r="Q867"/>
  <c r="Q881"/>
  <c r="P881"/>
  <c r="R853"/>
  <c r="M867"/>
  <c r="O853"/>
  <c r="O881"/>
  <c r="P867"/>
  <c r="S853"/>
  <c r="L867"/>
  <c r="L881"/>
  <c r="W831"/>
  <c r="Q831"/>
  <c r="R831"/>
  <c r="S831"/>
  <c r="T831"/>
  <c r="U831"/>
  <c r="V831"/>
  <c r="M830"/>
  <c r="N830"/>
  <c r="O830"/>
  <c r="O836" s="1"/>
  <c r="P830"/>
  <c r="P836" s="1"/>
  <c r="Q830"/>
  <c r="R830"/>
  <c r="S830"/>
  <c r="S836" s="1"/>
  <c r="P831"/>
  <c r="P817"/>
  <c r="L830"/>
  <c r="Q817"/>
  <c r="R817"/>
  <c r="S817"/>
  <c r="T817"/>
  <c r="U817"/>
  <c r="V817"/>
  <c r="W817"/>
  <c r="M816"/>
  <c r="M822" s="1"/>
  <c r="N816"/>
  <c r="O816"/>
  <c r="P816"/>
  <c r="P818" s="1"/>
  <c r="Q816"/>
  <c r="Q822" s="1"/>
  <c r="R816"/>
  <c r="S816"/>
  <c r="S818" s="1"/>
  <c r="L816"/>
  <c r="Q803"/>
  <c r="R803"/>
  <c r="S803"/>
  <c r="T803"/>
  <c r="U803"/>
  <c r="V803"/>
  <c r="W803"/>
  <c r="M802"/>
  <c r="N802"/>
  <c r="O802"/>
  <c r="O808" s="1"/>
  <c r="P802"/>
  <c r="P808" s="1"/>
  <c r="Q802"/>
  <c r="R802"/>
  <c r="S802"/>
  <c r="S808" s="1"/>
  <c r="P803"/>
  <c r="L802"/>
  <c r="Q775"/>
  <c r="R775"/>
  <c r="S775"/>
  <c r="T775"/>
  <c r="U775"/>
  <c r="V775"/>
  <c r="W775"/>
  <c r="M774"/>
  <c r="M780" s="1"/>
  <c r="N774"/>
  <c r="N780" s="1"/>
  <c r="O774"/>
  <c r="P774"/>
  <c r="Q774"/>
  <c r="Q780" s="1"/>
  <c r="R774"/>
  <c r="R780" s="1"/>
  <c r="S774"/>
  <c r="P775"/>
  <c r="L774"/>
  <c r="Q761"/>
  <c r="R761"/>
  <c r="S761"/>
  <c r="T761"/>
  <c r="U761"/>
  <c r="V761"/>
  <c r="W761"/>
  <c r="M760"/>
  <c r="M766" s="1"/>
  <c r="N760"/>
  <c r="O760"/>
  <c r="O766" s="1"/>
  <c r="P760"/>
  <c r="P766" s="1"/>
  <c r="Q760"/>
  <c r="R760"/>
  <c r="S760"/>
  <c r="S766" s="1"/>
  <c r="P761"/>
  <c r="L760"/>
  <c r="L766" s="1"/>
  <c r="Q747"/>
  <c r="R747"/>
  <c r="S747"/>
  <c r="T747"/>
  <c r="U747"/>
  <c r="V747"/>
  <c r="W747"/>
  <c r="M746"/>
  <c r="M752" s="1"/>
  <c r="N746"/>
  <c r="N752" s="1"/>
  <c r="O746"/>
  <c r="O752" s="1"/>
  <c r="P746"/>
  <c r="P752" s="1"/>
  <c r="Q746"/>
  <c r="Q752" s="1"/>
  <c r="R746"/>
  <c r="R752" s="1"/>
  <c r="S746"/>
  <c r="S752" s="1"/>
  <c r="P747"/>
  <c r="L746"/>
  <c r="L752" s="1"/>
  <c r="W733"/>
  <c r="Q733"/>
  <c r="R733"/>
  <c r="S733"/>
  <c r="T733"/>
  <c r="U733"/>
  <c r="V733"/>
  <c r="M732"/>
  <c r="M738" s="1"/>
  <c r="N732"/>
  <c r="N738" s="1"/>
  <c r="O732"/>
  <c r="O738" s="1"/>
  <c r="P732"/>
  <c r="P738" s="1"/>
  <c r="Q732"/>
  <c r="Q738" s="1"/>
  <c r="R732"/>
  <c r="R738" s="1"/>
  <c r="S732"/>
  <c r="S738" s="1"/>
  <c r="P733"/>
  <c r="L732"/>
  <c r="L738" s="1"/>
  <c r="Q719"/>
  <c r="R719"/>
  <c r="S719"/>
  <c r="T719"/>
  <c r="U719"/>
  <c r="V719"/>
  <c r="W719"/>
  <c r="M718"/>
  <c r="M724" s="1"/>
  <c r="N718"/>
  <c r="N724" s="1"/>
  <c r="O718"/>
  <c r="O724" s="1"/>
  <c r="P718"/>
  <c r="P724" s="1"/>
  <c r="Q718"/>
  <c r="Q724" s="1"/>
  <c r="R718"/>
  <c r="R724" s="1"/>
  <c r="S718"/>
  <c r="S724" s="1"/>
  <c r="P719"/>
  <c r="L718"/>
  <c r="L724" s="1"/>
  <c r="Q705"/>
  <c r="R705"/>
  <c r="S705"/>
  <c r="T705"/>
  <c r="U705"/>
  <c r="V705"/>
  <c r="W705"/>
  <c r="M704"/>
  <c r="M710" s="1"/>
  <c r="N704"/>
  <c r="N710" s="1"/>
  <c r="O704"/>
  <c r="O710" s="1"/>
  <c r="P704"/>
  <c r="P710" s="1"/>
  <c r="Q704"/>
  <c r="Q710" s="1"/>
  <c r="R704"/>
  <c r="R710" s="1"/>
  <c r="S704"/>
  <c r="S710" s="1"/>
  <c r="P705"/>
  <c r="L704"/>
  <c r="L710" s="1"/>
  <c r="Q691"/>
  <c r="R691"/>
  <c r="S691"/>
  <c r="T691"/>
  <c r="U691"/>
  <c r="V691"/>
  <c r="W691"/>
  <c r="P691"/>
  <c r="M690"/>
  <c r="M696" s="1"/>
  <c r="N690"/>
  <c r="N696" s="1"/>
  <c r="O690"/>
  <c r="O696" s="1"/>
  <c r="P690"/>
  <c r="P696" s="1"/>
  <c r="Q690"/>
  <c r="Q696" s="1"/>
  <c r="R690"/>
  <c r="R696" s="1"/>
  <c r="S690"/>
  <c r="S696" s="1"/>
  <c r="L690"/>
  <c r="Q677"/>
  <c r="R677"/>
  <c r="S677"/>
  <c r="T677"/>
  <c r="U677"/>
  <c r="V677"/>
  <c r="W677"/>
  <c r="M676"/>
  <c r="M682" s="1"/>
  <c r="N676"/>
  <c r="N682" s="1"/>
  <c r="O676"/>
  <c r="O682" s="1"/>
  <c r="P676"/>
  <c r="P682" s="1"/>
  <c r="Q676"/>
  <c r="Q682" s="1"/>
  <c r="R676"/>
  <c r="R682" s="1"/>
  <c r="S676"/>
  <c r="S682" s="1"/>
  <c r="P677"/>
  <c r="L676"/>
  <c r="L682" s="1"/>
  <c r="M670"/>
  <c r="L669"/>
  <c r="L670"/>
  <c r="P663"/>
  <c r="L662"/>
  <c r="L668" s="1"/>
  <c r="L655"/>
  <c r="L656"/>
  <c r="P649"/>
  <c r="L648"/>
  <c r="L650" s="1"/>
  <c r="L641"/>
  <c r="L642"/>
  <c r="P635"/>
  <c r="L634"/>
  <c r="L640" s="1"/>
  <c r="L627"/>
  <c r="L628"/>
  <c r="P621"/>
  <c r="L620"/>
  <c r="L626" s="1"/>
  <c r="L613"/>
  <c r="L614"/>
  <c r="P607"/>
  <c r="L606"/>
  <c r="L612" s="1"/>
  <c r="L599"/>
  <c r="L600"/>
  <c r="P593"/>
  <c r="L592"/>
  <c r="L598" s="1"/>
  <c r="L585"/>
  <c r="L586"/>
  <c r="P579"/>
  <c r="L578"/>
  <c r="L571"/>
  <c r="L572"/>
  <c r="P565"/>
  <c r="L564"/>
  <c r="L566" s="1"/>
  <c r="L557"/>
  <c r="L558"/>
  <c r="P551"/>
  <c r="L550"/>
  <c r="L543"/>
  <c r="L544"/>
  <c r="P537"/>
  <c r="L536"/>
  <c r="L529"/>
  <c r="L530"/>
  <c r="P523"/>
  <c r="L522"/>
  <c r="L515"/>
  <c r="M515"/>
  <c r="L516"/>
  <c r="M516"/>
  <c r="P509"/>
  <c r="L508"/>
  <c r="L514" s="1"/>
  <c r="L501"/>
  <c r="L502"/>
  <c r="P495"/>
  <c r="L494"/>
  <c r="L500" s="1"/>
  <c r="L487"/>
  <c r="L488"/>
  <c r="P481"/>
  <c r="L480"/>
  <c r="L486" s="1"/>
  <c r="L473"/>
  <c r="L474"/>
  <c r="P467"/>
  <c r="L466"/>
  <c r="L472" s="1"/>
  <c r="L459"/>
  <c r="L460"/>
  <c r="P453"/>
  <c r="L452"/>
  <c r="L458" s="1"/>
  <c r="L445"/>
  <c r="L446"/>
  <c r="P439"/>
  <c r="L438"/>
  <c r="L444" s="1"/>
  <c r="L431"/>
  <c r="L432"/>
  <c r="P425"/>
  <c r="L424"/>
  <c r="L430" s="1"/>
  <c r="L403"/>
  <c r="L404"/>
  <c r="P397"/>
  <c r="L396"/>
  <c r="L402" s="1"/>
  <c r="L389"/>
  <c r="L390"/>
  <c r="P383"/>
  <c r="L382"/>
  <c r="L388" s="1"/>
  <c r="L375"/>
  <c r="L376"/>
  <c r="P369"/>
  <c r="L368"/>
  <c r="L361"/>
  <c r="L362"/>
  <c r="P355"/>
  <c r="L354"/>
  <c r="L360" s="1"/>
  <c r="L347"/>
  <c r="L348"/>
  <c r="P341"/>
  <c r="L340"/>
  <c r="L346" s="1"/>
  <c r="L333"/>
  <c r="L334"/>
  <c r="P327"/>
  <c r="L326"/>
  <c r="L332" s="1"/>
  <c r="L319"/>
  <c r="L320"/>
  <c r="P313"/>
  <c r="L312"/>
  <c r="L305"/>
  <c r="L306"/>
  <c r="P299"/>
  <c r="L298"/>
  <c r="L291"/>
  <c r="L292"/>
  <c r="P285"/>
  <c r="L284"/>
  <c r="L277"/>
  <c r="L278"/>
  <c r="P271"/>
  <c r="L270"/>
  <c r="L263"/>
  <c r="L264"/>
  <c r="P257"/>
  <c r="L256"/>
  <c r="L249"/>
  <c r="L250"/>
  <c r="P243"/>
  <c r="L242"/>
  <c r="L248" s="1"/>
  <c r="L235"/>
  <c r="L236"/>
  <c r="P229"/>
  <c r="L228"/>
  <c r="L234" s="1"/>
  <c r="L221"/>
  <c r="L222"/>
  <c r="P215"/>
  <c r="L214"/>
  <c r="L220" s="1"/>
  <c r="L207"/>
  <c r="L208"/>
  <c r="P201"/>
  <c r="L200"/>
  <c r="L206" s="1"/>
  <c r="L193"/>
  <c r="L194"/>
  <c r="P187"/>
  <c r="L186"/>
  <c r="L188" s="1"/>
  <c r="L179"/>
  <c r="L180"/>
  <c r="P173"/>
  <c r="L172"/>
  <c r="L174" s="1"/>
  <c r="L164"/>
  <c r="L167" s="1"/>
  <c r="L165"/>
  <c r="L166"/>
  <c r="L151"/>
  <c r="L152"/>
  <c r="P145"/>
  <c r="L144"/>
  <c r="L150" s="1"/>
  <c r="L137"/>
  <c r="L138"/>
  <c r="P131"/>
  <c r="L130"/>
  <c r="L132" s="1"/>
  <c r="L123"/>
  <c r="L124"/>
  <c r="P117"/>
  <c r="L116"/>
  <c r="L122" s="1"/>
  <c r="L109"/>
  <c r="L110"/>
  <c r="P103"/>
  <c r="L102"/>
  <c r="L108" s="1"/>
  <c r="L95"/>
  <c r="L96"/>
  <c r="P89"/>
  <c r="L88"/>
  <c r="L94" s="1"/>
  <c r="L81"/>
  <c r="L82"/>
  <c r="P75"/>
  <c r="L74"/>
  <c r="L67"/>
  <c r="L68"/>
  <c r="P61"/>
  <c r="L60"/>
  <c r="L66" s="1"/>
  <c r="L53"/>
  <c r="L54"/>
  <c r="P47"/>
  <c r="L46"/>
  <c r="L52" s="1"/>
  <c r="L39"/>
  <c r="L40"/>
  <c r="P33"/>
  <c r="L32"/>
  <c r="L34" s="1"/>
  <c r="L25"/>
  <c r="L26"/>
  <c r="P19"/>
  <c r="L18"/>
  <c r="L20" s="1"/>
  <c r="L11"/>
  <c r="L12"/>
  <c r="P5"/>
  <c r="L4"/>
  <c r="L10" s="1"/>
  <c r="J41" i="6"/>
  <c r="G48" s="1"/>
  <c r="L679" i="1" l="1"/>
  <c r="L371"/>
  <c r="S707"/>
  <c r="L511"/>
  <c r="O749"/>
  <c r="P749"/>
  <c r="N734"/>
  <c r="O805"/>
  <c r="L581"/>
  <c r="O748"/>
  <c r="L580"/>
  <c r="S777"/>
  <c r="L665"/>
  <c r="L664"/>
  <c r="O762"/>
  <c r="O679"/>
  <c r="P805"/>
  <c r="L570"/>
  <c r="O804"/>
  <c r="M818"/>
  <c r="N679"/>
  <c r="Q805"/>
  <c r="L510"/>
  <c r="L517" s="1"/>
  <c r="R692"/>
  <c r="P748"/>
  <c r="P804"/>
  <c r="L539"/>
  <c r="L622"/>
  <c r="S706"/>
  <c r="M763"/>
  <c r="L567"/>
  <c r="M679"/>
  <c r="R720"/>
  <c r="R777"/>
  <c r="N678"/>
  <c r="L721"/>
  <c r="Q720"/>
  <c r="M777"/>
  <c r="S833"/>
  <c r="L584"/>
  <c r="M678"/>
  <c r="S734"/>
  <c r="R776"/>
  <c r="O833"/>
  <c r="S692"/>
  <c r="L595"/>
  <c r="S693"/>
  <c r="Q777"/>
  <c r="Q776"/>
  <c r="S832"/>
  <c r="N819"/>
  <c r="N822"/>
  <c r="M804"/>
  <c r="M808"/>
  <c r="P776"/>
  <c r="P780"/>
  <c r="N804"/>
  <c r="N808"/>
  <c r="R818"/>
  <c r="R822"/>
  <c r="Q832"/>
  <c r="Q836"/>
  <c r="L525"/>
  <c r="R679"/>
  <c r="S720"/>
  <c r="S749"/>
  <c r="N777"/>
  <c r="L594"/>
  <c r="L636"/>
  <c r="L654"/>
  <c r="Q679"/>
  <c r="O693"/>
  <c r="M706"/>
  <c r="Q734"/>
  <c r="S763"/>
  <c r="S762"/>
  <c r="M776"/>
  <c r="Q819"/>
  <c r="N818"/>
  <c r="Q762"/>
  <c r="Q766"/>
  <c r="N832"/>
  <c r="N836"/>
  <c r="P819"/>
  <c r="P822"/>
  <c r="S819"/>
  <c r="S822"/>
  <c r="R832"/>
  <c r="R836"/>
  <c r="L315"/>
  <c r="O692"/>
  <c r="M833"/>
  <c r="P707"/>
  <c r="M749"/>
  <c r="P762"/>
  <c r="R693"/>
  <c r="R699" s="1"/>
  <c r="O706"/>
  <c r="L735"/>
  <c r="R734"/>
  <c r="O763"/>
  <c r="N776"/>
  <c r="Q818"/>
  <c r="P833"/>
  <c r="O832"/>
  <c r="O776"/>
  <c r="O780"/>
  <c r="N762"/>
  <c r="N766"/>
  <c r="N692"/>
  <c r="S804"/>
  <c r="L553"/>
  <c r="S805"/>
  <c r="L556"/>
  <c r="L608"/>
  <c r="P706"/>
  <c r="P832"/>
  <c r="R804"/>
  <c r="R808"/>
  <c r="M832"/>
  <c r="M836"/>
  <c r="O819"/>
  <c r="O822"/>
  <c r="R762"/>
  <c r="R766"/>
  <c r="S776"/>
  <c r="S780"/>
  <c r="Q804"/>
  <c r="Q808"/>
  <c r="S748"/>
  <c r="R678"/>
  <c r="P763"/>
  <c r="L651"/>
  <c r="N720"/>
  <c r="M819"/>
  <c r="L776"/>
  <c r="L780"/>
  <c r="L832"/>
  <c r="L836"/>
  <c r="L528"/>
  <c r="L609"/>
  <c r="L623"/>
  <c r="M693"/>
  <c r="L720"/>
  <c r="M721"/>
  <c r="L734"/>
  <c r="M735"/>
  <c r="O755"/>
  <c r="L542"/>
  <c r="L637"/>
  <c r="P679"/>
  <c r="O678"/>
  <c r="N693"/>
  <c r="M692"/>
  <c r="N706"/>
  <c r="M707"/>
  <c r="N721"/>
  <c r="M720"/>
  <c r="N735"/>
  <c r="M734"/>
  <c r="N749"/>
  <c r="M748"/>
  <c r="N763"/>
  <c r="M762"/>
  <c r="M769" s="1"/>
  <c r="R805"/>
  <c r="N833"/>
  <c r="L818"/>
  <c r="L822"/>
  <c r="O735"/>
  <c r="N748"/>
  <c r="Q678"/>
  <c r="P693"/>
  <c r="P721"/>
  <c r="O720"/>
  <c r="P735"/>
  <c r="O734"/>
  <c r="L524"/>
  <c r="L538"/>
  <c r="L678"/>
  <c r="L685" s="1"/>
  <c r="S679"/>
  <c r="Q693"/>
  <c r="P692"/>
  <c r="S713"/>
  <c r="Q706"/>
  <c r="Q721"/>
  <c r="P720"/>
  <c r="Q735"/>
  <c r="Q741" s="1"/>
  <c r="P734"/>
  <c r="Q749"/>
  <c r="Q763"/>
  <c r="O777"/>
  <c r="M805"/>
  <c r="R819"/>
  <c r="O818"/>
  <c r="Q833"/>
  <c r="P678"/>
  <c r="N707"/>
  <c r="O707"/>
  <c r="L552"/>
  <c r="S678"/>
  <c r="Q692"/>
  <c r="L707"/>
  <c r="R706"/>
  <c r="Q707"/>
  <c r="R721"/>
  <c r="R735"/>
  <c r="L749"/>
  <c r="R749"/>
  <c r="Q748"/>
  <c r="L763"/>
  <c r="R763"/>
  <c r="P777"/>
  <c r="N805"/>
  <c r="R833"/>
  <c r="L804"/>
  <c r="L808"/>
  <c r="L692"/>
  <c r="L696"/>
  <c r="O721"/>
  <c r="L706"/>
  <c r="R707"/>
  <c r="S721"/>
  <c r="S735"/>
  <c r="S741" s="1"/>
  <c r="L748"/>
  <c r="R748"/>
  <c r="L762"/>
  <c r="L833"/>
  <c r="L819"/>
  <c r="L805"/>
  <c r="L777"/>
  <c r="L693"/>
  <c r="L328"/>
  <c r="L357"/>
  <c r="L497"/>
  <c r="L483"/>
  <c r="L342"/>
  <c r="L245"/>
  <c r="L329"/>
  <c r="L343"/>
  <c r="L356"/>
  <c r="L496"/>
  <c r="L314"/>
  <c r="L374"/>
  <c r="L370"/>
  <c r="L384"/>
  <c r="L398"/>
  <c r="L385"/>
  <c r="L399"/>
  <c r="L426"/>
  <c r="L440"/>
  <c r="L454"/>
  <c r="L468"/>
  <c r="L318"/>
  <c r="L427"/>
  <c r="L441"/>
  <c r="L455"/>
  <c r="L469"/>
  <c r="L482"/>
  <c r="L231"/>
  <c r="L24"/>
  <c r="L189"/>
  <c r="L192"/>
  <c r="L21"/>
  <c r="L301"/>
  <c r="L259"/>
  <c r="L287"/>
  <c r="L273"/>
  <c r="L6"/>
  <c r="L262"/>
  <c r="L276"/>
  <c r="L290"/>
  <c r="L304"/>
  <c r="L7"/>
  <c r="K14" s="1"/>
  <c r="L77"/>
  <c r="L178"/>
  <c r="L244"/>
  <c r="L258"/>
  <c r="L272"/>
  <c r="L286"/>
  <c r="L300"/>
  <c r="L175"/>
  <c r="L38"/>
  <c r="L80"/>
  <c r="L136"/>
  <c r="L35"/>
  <c r="L49"/>
  <c r="L63"/>
  <c r="L76"/>
  <c r="L91"/>
  <c r="L104"/>
  <c r="L118"/>
  <c r="L133"/>
  <c r="L146"/>
  <c r="L203"/>
  <c r="L48"/>
  <c r="L62"/>
  <c r="L90"/>
  <c r="L105"/>
  <c r="L119"/>
  <c r="L125" s="1"/>
  <c r="L147"/>
  <c r="L202"/>
  <c r="L216"/>
  <c r="L217"/>
  <c r="L230"/>
  <c r="J46" i="6"/>
  <c r="P26" i="1"/>
  <c r="Q26"/>
  <c r="R26"/>
  <c r="S26"/>
  <c r="T26"/>
  <c r="U26"/>
  <c r="V26"/>
  <c r="W26"/>
  <c r="X26"/>
  <c r="Y26"/>
  <c r="Z26"/>
  <c r="AA26"/>
  <c r="S25"/>
  <c r="T25"/>
  <c r="U25"/>
  <c r="V25"/>
  <c r="W25"/>
  <c r="X25"/>
  <c r="Y25"/>
  <c r="Z25"/>
  <c r="AA25"/>
  <c r="AB25"/>
  <c r="AC25"/>
  <c r="AD25"/>
  <c r="X19"/>
  <c r="Y19"/>
  <c r="Z19"/>
  <c r="AA19"/>
  <c r="AB19"/>
  <c r="AC19"/>
  <c r="AD19"/>
  <c r="AE19"/>
  <c r="AF19"/>
  <c r="AG19"/>
  <c r="AH19"/>
  <c r="AI19"/>
  <c r="T18"/>
  <c r="T24" s="1"/>
  <c r="U18"/>
  <c r="U24" s="1"/>
  <c r="V18"/>
  <c r="V20" s="1"/>
  <c r="W18"/>
  <c r="W24" s="1"/>
  <c r="X18"/>
  <c r="X24" s="1"/>
  <c r="Y18"/>
  <c r="Y24" s="1"/>
  <c r="Z18"/>
  <c r="Z24" s="1"/>
  <c r="AA18"/>
  <c r="AA24" s="1"/>
  <c r="AB18"/>
  <c r="AB24" s="1"/>
  <c r="AC18"/>
  <c r="AC24" s="1"/>
  <c r="AD18"/>
  <c r="AE18"/>
  <c r="AE24" s="1"/>
  <c r="P12"/>
  <c r="S11"/>
  <c r="X5"/>
  <c r="T4"/>
  <c r="AF41" i="6"/>
  <c r="AF48" s="1"/>
  <c r="AE41"/>
  <c r="AE48" s="1"/>
  <c r="AD41"/>
  <c r="AD48" s="1"/>
  <c r="AC41"/>
  <c r="AC48" s="1"/>
  <c r="AB41"/>
  <c r="AA41"/>
  <c r="Z41"/>
  <c r="Y41"/>
  <c r="Y48" s="1"/>
  <c r="X41"/>
  <c r="X48" s="1"/>
  <c r="W41"/>
  <c r="W48" s="1"/>
  <c r="V41"/>
  <c r="V48" s="1"/>
  <c r="U41"/>
  <c r="U48" s="1"/>
  <c r="T41"/>
  <c r="S41"/>
  <c r="R41"/>
  <c r="Q41"/>
  <c r="Q48" s="1"/>
  <c r="P41"/>
  <c r="P48" s="1"/>
  <c r="O41"/>
  <c r="O48" s="1"/>
  <c r="N41"/>
  <c r="N48" s="1"/>
  <c r="M41"/>
  <c r="L41"/>
  <c r="K41"/>
  <c r="M669" i="1"/>
  <c r="Q663"/>
  <c r="M662"/>
  <c r="M655"/>
  <c r="M656"/>
  <c r="Q649"/>
  <c r="M648"/>
  <c r="M641"/>
  <c r="M642"/>
  <c r="Q635"/>
  <c r="M634"/>
  <c r="M627"/>
  <c r="M628"/>
  <c r="Q621"/>
  <c r="M620"/>
  <c r="M626" s="1"/>
  <c r="M613"/>
  <c r="M614"/>
  <c r="Q607"/>
  <c r="M606"/>
  <c r="M612" s="1"/>
  <c r="M599"/>
  <c r="M600"/>
  <c r="Q593"/>
  <c r="M592"/>
  <c r="M594" s="1"/>
  <c r="M585"/>
  <c r="M586"/>
  <c r="Q579"/>
  <c r="M578"/>
  <c r="M580" s="1"/>
  <c r="M571"/>
  <c r="M572"/>
  <c r="Q565"/>
  <c r="M564"/>
  <c r="M566" s="1"/>
  <c r="M557"/>
  <c r="M558"/>
  <c r="Q551"/>
  <c r="M550"/>
  <c r="M552" s="1"/>
  <c r="M543"/>
  <c r="M544"/>
  <c r="Q537"/>
  <c r="M536"/>
  <c r="M529"/>
  <c r="M530"/>
  <c r="M522"/>
  <c r="Q523"/>
  <c r="Q509"/>
  <c r="M508"/>
  <c r="M501"/>
  <c r="M502"/>
  <c r="Q495"/>
  <c r="M494"/>
  <c r="M496" s="1"/>
  <c r="M487"/>
  <c r="M488"/>
  <c r="Q481"/>
  <c r="M480"/>
  <c r="M486" s="1"/>
  <c r="M473"/>
  <c r="M474"/>
  <c r="Q467"/>
  <c r="M466"/>
  <c r="M468" s="1"/>
  <c r="M459"/>
  <c r="M460"/>
  <c r="Q453"/>
  <c r="M452"/>
  <c r="M454" s="1"/>
  <c r="M445"/>
  <c r="M446"/>
  <c r="Q439"/>
  <c r="M438"/>
  <c r="M444" s="1"/>
  <c r="M431"/>
  <c r="M432"/>
  <c r="Q425"/>
  <c r="M424"/>
  <c r="M426" s="1"/>
  <c r="M403"/>
  <c r="M404"/>
  <c r="Q397"/>
  <c r="M396"/>
  <c r="M402" s="1"/>
  <c r="R48" i="6" l="1"/>
  <c r="Z48"/>
  <c r="S48"/>
  <c r="AA48"/>
  <c r="T48"/>
  <c r="AB48"/>
  <c r="N741" i="1"/>
  <c r="O685"/>
  <c r="R685"/>
  <c r="Q783"/>
  <c r="M685"/>
  <c r="L573"/>
  <c r="S699"/>
  <c r="R783"/>
  <c r="S755"/>
  <c r="P755"/>
  <c r="Q685"/>
  <c r="P839"/>
  <c r="L643"/>
  <c r="K28"/>
  <c r="L349"/>
  <c r="L671"/>
  <c r="N685"/>
  <c r="O811"/>
  <c r="Q727"/>
  <c r="P811"/>
  <c r="L615"/>
  <c r="M713"/>
  <c r="M783"/>
  <c r="S727"/>
  <c r="R727"/>
  <c r="O769"/>
  <c r="S839"/>
  <c r="L587"/>
  <c r="L657"/>
  <c r="R741"/>
  <c r="L741"/>
  <c r="O839"/>
  <c r="N713"/>
  <c r="L727"/>
  <c r="L629"/>
  <c r="M825"/>
  <c r="R713"/>
  <c r="P727"/>
  <c r="Q811"/>
  <c r="M839"/>
  <c r="P713"/>
  <c r="Q825"/>
  <c r="L503"/>
  <c r="Q839"/>
  <c r="M811"/>
  <c r="L601"/>
  <c r="S811"/>
  <c r="P699"/>
  <c r="P769"/>
  <c r="L559"/>
  <c r="S769"/>
  <c r="N783"/>
  <c r="L769"/>
  <c r="O699"/>
  <c r="I48" i="6"/>
  <c r="L755" i="1"/>
  <c r="Q755"/>
  <c r="O741"/>
  <c r="N699"/>
  <c r="S825"/>
  <c r="L405"/>
  <c r="R769"/>
  <c r="H48" i="6"/>
  <c r="J48"/>
  <c r="O713" i="1"/>
  <c r="M699"/>
  <c r="S783"/>
  <c r="R811"/>
  <c r="N769"/>
  <c r="R839"/>
  <c r="Q769"/>
  <c r="R825"/>
  <c r="N825"/>
  <c r="O727"/>
  <c r="Q699"/>
  <c r="P741"/>
  <c r="L545"/>
  <c r="Q713"/>
  <c r="N755"/>
  <c r="N727"/>
  <c r="P685"/>
  <c r="O825"/>
  <c r="P825"/>
  <c r="P783"/>
  <c r="N839"/>
  <c r="S685"/>
  <c r="M727"/>
  <c r="M741"/>
  <c r="M755"/>
  <c r="L531"/>
  <c r="R755"/>
  <c r="L713"/>
  <c r="O783"/>
  <c r="N811"/>
  <c r="M48" i="6"/>
  <c r="K48"/>
  <c r="L825" i="1"/>
  <c r="L783"/>
  <c r="M510"/>
  <c r="M514"/>
  <c r="L811"/>
  <c r="L335"/>
  <c r="L699"/>
  <c r="L489"/>
  <c r="L447"/>
  <c r="L839"/>
  <c r="L461"/>
  <c r="L363"/>
  <c r="L433"/>
  <c r="L475"/>
  <c r="L391"/>
  <c r="M482"/>
  <c r="L251"/>
  <c r="L321"/>
  <c r="L13"/>
  <c r="L195"/>
  <c r="L377"/>
  <c r="L237"/>
  <c r="M637"/>
  <c r="M511"/>
  <c r="L27"/>
  <c r="M595"/>
  <c r="L153"/>
  <c r="L265"/>
  <c r="M483"/>
  <c r="L55"/>
  <c r="M539"/>
  <c r="M581"/>
  <c r="L181"/>
  <c r="T7"/>
  <c r="M497"/>
  <c r="M525"/>
  <c r="M622"/>
  <c r="M651"/>
  <c r="L69"/>
  <c r="L97"/>
  <c r="M440"/>
  <c r="M500"/>
  <c r="M608"/>
  <c r="L293"/>
  <c r="M665"/>
  <c r="T6"/>
  <c r="M430"/>
  <c r="M553"/>
  <c r="M636"/>
  <c r="L209"/>
  <c r="L279"/>
  <c r="M650"/>
  <c r="L223"/>
  <c r="L307"/>
  <c r="M427"/>
  <c r="M609"/>
  <c r="AD21"/>
  <c r="L41"/>
  <c r="M441"/>
  <c r="M469"/>
  <c r="M623"/>
  <c r="M664"/>
  <c r="AB21"/>
  <c r="L111"/>
  <c r="AC20"/>
  <c r="U21"/>
  <c r="V21"/>
  <c r="M528"/>
  <c r="M556"/>
  <c r="W20"/>
  <c r="M399"/>
  <c r="M458"/>
  <c r="M472"/>
  <c r="M598"/>
  <c r="M601" s="1"/>
  <c r="M640"/>
  <c r="M654"/>
  <c r="X20"/>
  <c r="X21"/>
  <c r="L83"/>
  <c r="M398"/>
  <c r="M668"/>
  <c r="Y20"/>
  <c r="Y21"/>
  <c r="AC21"/>
  <c r="L139"/>
  <c r="U20"/>
  <c r="AD20"/>
  <c r="AD24"/>
  <c r="V24"/>
  <c r="M570"/>
  <c r="Z20"/>
  <c r="M455"/>
  <c r="M524"/>
  <c r="M538"/>
  <c r="M567"/>
  <c r="T10"/>
  <c r="AA20"/>
  <c r="AA21"/>
  <c r="AE21"/>
  <c r="M542"/>
  <c r="M584"/>
  <c r="AE20"/>
  <c r="W21"/>
  <c r="Z21"/>
  <c r="AB20"/>
  <c r="T20"/>
  <c r="T21"/>
  <c r="S28" s="1"/>
  <c r="M46" i="6"/>
  <c r="L46"/>
  <c r="K46"/>
  <c r="L48"/>
  <c r="M389" i="1"/>
  <c r="M390"/>
  <c r="Q383"/>
  <c r="M382"/>
  <c r="M388" s="1"/>
  <c r="M375"/>
  <c r="M376"/>
  <c r="M368"/>
  <c r="M374" s="1"/>
  <c r="Q369"/>
  <c r="M361"/>
  <c r="M362"/>
  <c r="M354"/>
  <c r="M360" s="1"/>
  <c r="Q355"/>
  <c r="M347"/>
  <c r="M348"/>
  <c r="Q341"/>
  <c r="M340"/>
  <c r="M342" s="1"/>
  <c r="M333"/>
  <c r="M334"/>
  <c r="Q327"/>
  <c r="M326"/>
  <c r="M332" s="1"/>
  <c r="M319"/>
  <c r="M320"/>
  <c r="Q313"/>
  <c r="M312"/>
  <c r="M318" s="1"/>
  <c r="Q299"/>
  <c r="M305"/>
  <c r="M306"/>
  <c r="M298"/>
  <c r="M300" s="1"/>
  <c r="M291"/>
  <c r="M292"/>
  <c r="Q285"/>
  <c r="M284"/>
  <c r="M286" s="1"/>
  <c r="M277"/>
  <c r="M278"/>
  <c r="Q271"/>
  <c r="M270"/>
  <c r="M272" s="1"/>
  <c r="M263"/>
  <c r="M264"/>
  <c r="M256"/>
  <c r="M258" s="1"/>
  <c r="Q257"/>
  <c r="M249"/>
  <c r="M250"/>
  <c r="Q243"/>
  <c r="M242"/>
  <c r="M244" s="1"/>
  <c r="M235"/>
  <c r="M236"/>
  <c r="Q229"/>
  <c r="M228"/>
  <c r="M230" s="1"/>
  <c r="M221"/>
  <c r="M222"/>
  <c r="Q215"/>
  <c r="M214"/>
  <c r="M220" s="1"/>
  <c r="M207"/>
  <c r="M208"/>
  <c r="Q201"/>
  <c r="M200"/>
  <c r="M202" s="1"/>
  <c r="M193"/>
  <c r="M194"/>
  <c r="Q187"/>
  <c r="M186"/>
  <c r="M179"/>
  <c r="M180"/>
  <c r="Q173"/>
  <c r="M172"/>
  <c r="M178" s="1"/>
  <c r="M165"/>
  <c r="M166"/>
  <c r="Q159"/>
  <c r="M158"/>
  <c r="M164" s="1"/>
  <c r="M151"/>
  <c r="M152"/>
  <c r="Q145"/>
  <c r="M144"/>
  <c r="M150" s="1"/>
  <c r="M137"/>
  <c r="M138"/>
  <c r="Q131"/>
  <c r="M130"/>
  <c r="M132" s="1"/>
  <c r="M123"/>
  <c r="M124"/>
  <c r="Q117"/>
  <c r="M116"/>
  <c r="M122" s="1"/>
  <c r="M109"/>
  <c r="M110"/>
  <c r="Q103"/>
  <c r="M102"/>
  <c r="M108" s="1"/>
  <c r="M95"/>
  <c r="M96"/>
  <c r="Q89"/>
  <c r="M88"/>
  <c r="M94" s="1"/>
  <c r="M82"/>
  <c r="M81"/>
  <c r="Q75"/>
  <c r="M74"/>
  <c r="M76" s="1"/>
  <c r="M67"/>
  <c r="M68"/>
  <c r="Q61"/>
  <c r="M60"/>
  <c r="M62" s="1"/>
  <c r="M54"/>
  <c r="M53"/>
  <c r="Q47"/>
  <c r="M46"/>
  <c r="M48" s="1"/>
  <c r="M39"/>
  <c r="M40"/>
  <c r="Q33"/>
  <c r="M32"/>
  <c r="M38" s="1"/>
  <c r="M25"/>
  <c r="M26"/>
  <c r="Q19"/>
  <c r="M18"/>
  <c r="M24" s="1"/>
  <c r="M11"/>
  <c r="M12"/>
  <c r="Q5"/>
  <c r="M4"/>
  <c r="M10" s="1"/>
  <c r="S14" l="1"/>
  <c r="M489"/>
  <c r="M517"/>
  <c r="M314"/>
  <c r="M503"/>
  <c r="M174"/>
  <c r="M615"/>
  <c r="T27"/>
  <c r="M447"/>
  <c r="M356"/>
  <c r="M384"/>
  <c r="M405"/>
  <c r="AB27"/>
  <c r="M433"/>
  <c r="X27"/>
  <c r="T13"/>
  <c r="AE27"/>
  <c r="M77"/>
  <c r="M315"/>
  <c r="M587"/>
  <c r="Z27"/>
  <c r="V27"/>
  <c r="M671"/>
  <c r="M475"/>
  <c r="M573"/>
  <c r="M385"/>
  <c r="W27"/>
  <c r="M643"/>
  <c r="M657"/>
  <c r="M629"/>
  <c r="M346"/>
  <c r="M370"/>
  <c r="M545"/>
  <c r="M559"/>
  <c r="M304"/>
  <c r="U27"/>
  <c r="AA27"/>
  <c r="Y27"/>
  <c r="M234"/>
  <c r="M287"/>
  <c r="AC27"/>
  <c r="M259"/>
  <c r="M371"/>
  <c r="AD27"/>
  <c r="M461"/>
  <c r="M189"/>
  <c r="M231"/>
  <c r="M301"/>
  <c r="M531"/>
  <c r="M192"/>
  <c r="M217"/>
  <c r="M357"/>
  <c r="M175"/>
  <c r="M188"/>
  <c r="M273"/>
  <c r="M329"/>
  <c r="M343"/>
  <c r="M328"/>
  <c r="M7"/>
  <c r="L14" s="1"/>
  <c r="M147"/>
  <c r="M161"/>
  <c r="M206"/>
  <c r="M6"/>
  <c r="M21"/>
  <c r="L28" s="1"/>
  <c r="M66"/>
  <c r="M146"/>
  <c r="M160"/>
  <c r="M216"/>
  <c r="M248"/>
  <c r="M262"/>
  <c r="M276"/>
  <c r="M290"/>
  <c r="M20"/>
  <c r="M203"/>
  <c r="M245"/>
  <c r="M52"/>
  <c r="M35"/>
  <c r="M49"/>
  <c r="M34"/>
  <c r="M63"/>
  <c r="M80"/>
  <c r="M136"/>
  <c r="M91"/>
  <c r="M105"/>
  <c r="M90"/>
  <c r="M104"/>
  <c r="M119"/>
  <c r="M133"/>
  <c r="M118"/>
  <c r="S663"/>
  <c r="T663"/>
  <c r="U663"/>
  <c r="V663"/>
  <c r="W663"/>
  <c r="R663"/>
  <c r="O662"/>
  <c r="P662"/>
  <c r="P664" s="1"/>
  <c r="Q662"/>
  <c r="Q664" s="1"/>
  <c r="R662"/>
  <c r="S662"/>
  <c r="S649"/>
  <c r="T649"/>
  <c r="U649"/>
  <c r="V649"/>
  <c r="W649"/>
  <c r="R649"/>
  <c r="O648"/>
  <c r="P648"/>
  <c r="Q648"/>
  <c r="R648"/>
  <c r="S648"/>
  <c r="S650" s="1"/>
  <c r="S635"/>
  <c r="T635"/>
  <c r="U635"/>
  <c r="V635"/>
  <c r="W635"/>
  <c r="R635"/>
  <c r="O634"/>
  <c r="P634"/>
  <c r="Q634"/>
  <c r="R634"/>
  <c r="S634"/>
  <c r="S621"/>
  <c r="T621"/>
  <c r="U621"/>
  <c r="V621"/>
  <c r="W621"/>
  <c r="R621"/>
  <c r="O620"/>
  <c r="O622" s="1"/>
  <c r="P620"/>
  <c r="Q620"/>
  <c r="R620"/>
  <c r="R622" s="1"/>
  <c r="S620"/>
  <c r="S622" s="1"/>
  <c r="S607"/>
  <c r="T607"/>
  <c r="U607"/>
  <c r="V607"/>
  <c r="W607"/>
  <c r="R607"/>
  <c r="O606"/>
  <c r="O608" s="1"/>
  <c r="P606"/>
  <c r="P608" s="1"/>
  <c r="Q606"/>
  <c r="R606"/>
  <c r="R608" s="1"/>
  <c r="S606"/>
  <c r="S608" s="1"/>
  <c r="S593"/>
  <c r="T593"/>
  <c r="U593"/>
  <c r="V593"/>
  <c r="W593"/>
  <c r="R593"/>
  <c r="O592"/>
  <c r="O594" s="1"/>
  <c r="P592"/>
  <c r="P594" s="1"/>
  <c r="Q592"/>
  <c r="Q594" s="1"/>
  <c r="R592"/>
  <c r="R594" s="1"/>
  <c r="S592"/>
  <c r="S594" s="1"/>
  <c r="S579"/>
  <c r="T579"/>
  <c r="U579"/>
  <c r="V579"/>
  <c r="W579"/>
  <c r="R579"/>
  <c r="O578"/>
  <c r="O580" s="1"/>
  <c r="P578"/>
  <c r="Q578"/>
  <c r="R578"/>
  <c r="R580" s="1"/>
  <c r="S578"/>
  <c r="S565"/>
  <c r="T565"/>
  <c r="U565"/>
  <c r="V565"/>
  <c r="W565"/>
  <c r="R565"/>
  <c r="O564"/>
  <c r="P564"/>
  <c r="Q564"/>
  <c r="R564"/>
  <c r="S564"/>
  <c r="S566" s="1"/>
  <c r="S551"/>
  <c r="T551"/>
  <c r="U551"/>
  <c r="V551"/>
  <c r="W551"/>
  <c r="R551"/>
  <c r="O550"/>
  <c r="P550"/>
  <c r="Q550"/>
  <c r="R550"/>
  <c r="R552" s="1"/>
  <c r="S550"/>
  <c r="S536"/>
  <c r="S537"/>
  <c r="T537"/>
  <c r="U537"/>
  <c r="V537"/>
  <c r="W537"/>
  <c r="R537"/>
  <c r="O536"/>
  <c r="O538" s="1"/>
  <c r="P536"/>
  <c r="P538" s="1"/>
  <c r="Q536"/>
  <c r="R536"/>
  <c r="S523"/>
  <c r="T523"/>
  <c r="U523"/>
  <c r="V523"/>
  <c r="W523"/>
  <c r="R523"/>
  <c r="O522"/>
  <c r="O524" s="1"/>
  <c r="P522"/>
  <c r="P524" s="1"/>
  <c r="Q522"/>
  <c r="Q524" s="1"/>
  <c r="R522"/>
  <c r="R524" s="1"/>
  <c r="S522"/>
  <c r="S509"/>
  <c r="T509"/>
  <c r="U509"/>
  <c r="V509"/>
  <c r="W509"/>
  <c r="R509"/>
  <c r="O508"/>
  <c r="P508"/>
  <c r="Q508"/>
  <c r="R508"/>
  <c r="R510" s="1"/>
  <c r="S508"/>
  <c r="S495"/>
  <c r="T495"/>
  <c r="U495"/>
  <c r="V495"/>
  <c r="W495"/>
  <c r="R495"/>
  <c r="O494"/>
  <c r="O496" s="1"/>
  <c r="P494"/>
  <c r="Q494"/>
  <c r="R494"/>
  <c r="R496" s="1"/>
  <c r="S494"/>
  <c r="S481"/>
  <c r="T481"/>
  <c r="U481"/>
  <c r="V481"/>
  <c r="W481"/>
  <c r="R481"/>
  <c r="O480"/>
  <c r="P480"/>
  <c r="Q480"/>
  <c r="R480"/>
  <c r="R482" s="1"/>
  <c r="S480"/>
  <c r="S482" s="1"/>
  <c r="S467"/>
  <c r="T467"/>
  <c r="U467"/>
  <c r="V467"/>
  <c r="W467"/>
  <c r="R467"/>
  <c r="O466"/>
  <c r="P466"/>
  <c r="Q466"/>
  <c r="R466"/>
  <c r="R468" s="1"/>
  <c r="S466"/>
  <c r="S468" s="1"/>
  <c r="S453"/>
  <c r="T453"/>
  <c r="U453"/>
  <c r="V453"/>
  <c r="W453"/>
  <c r="R453"/>
  <c r="O452"/>
  <c r="O454" s="1"/>
  <c r="P452"/>
  <c r="Q452"/>
  <c r="R452"/>
  <c r="R454" s="1"/>
  <c r="S452"/>
  <c r="S454" s="1"/>
  <c r="S439"/>
  <c r="T439"/>
  <c r="U439"/>
  <c r="V439"/>
  <c r="W439"/>
  <c r="R439"/>
  <c r="O438"/>
  <c r="O440" s="1"/>
  <c r="P438"/>
  <c r="P440" s="1"/>
  <c r="Q438"/>
  <c r="Q440" s="1"/>
  <c r="R438"/>
  <c r="R440" s="1"/>
  <c r="S438"/>
  <c r="S440" s="1"/>
  <c r="S425"/>
  <c r="T425"/>
  <c r="U425"/>
  <c r="V425"/>
  <c r="W425"/>
  <c r="R425"/>
  <c r="O424"/>
  <c r="O426" s="1"/>
  <c r="P424"/>
  <c r="P426" s="1"/>
  <c r="Q424"/>
  <c r="Q426" s="1"/>
  <c r="R424"/>
  <c r="R426" s="1"/>
  <c r="S424"/>
  <c r="S426" s="1"/>
  <c r="S411"/>
  <c r="T411"/>
  <c r="U411"/>
  <c r="V411"/>
  <c r="W411"/>
  <c r="R411"/>
  <c r="O410"/>
  <c r="O412" s="1"/>
  <c r="P410"/>
  <c r="Q410"/>
  <c r="Q412" s="1"/>
  <c r="R410"/>
  <c r="R412" s="1"/>
  <c r="S410"/>
  <c r="S412" s="1"/>
  <c r="S397"/>
  <c r="T397"/>
  <c r="U397"/>
  <c r="V397"/>
  <c r="W397"/>
  <c r="R397"/>
  <c r="O396"/>
  <c r="O398" s="1"/>
  <c r="P396"/>
  <c r="Q396"/>
  <c r="R396"/>
  <c r="S396"/>
  <c r="S383"/>
  <c r="T383"/>
  <c r="U383"/>
  <c r="V383"/>
  <c r="W383"/>
  <c r="R383"/>
  <c r="O382"/>
  <c r="O384" s="1"/>
  <c r="P382"/>
  <c r="P384" s="1"/>
  <c r="Q382"/>
  <c r="Q384" s="1"/>
  <c r="R382"/>
  <c r="R384" s="1"/>
  <c r="S382"/>
  <c r="S384" s="1"/>
  <c r="S369"/>
  <c r="T369"/>
  <c r="U369"/>
  <c r="V369"/>
  <c r="W369"/>
  <c r="R369"/>
  <c r="O368"/>
  <c r="P368"/>
  <c r="Q368"/>
  <c r="R368"/>
  <c r="S368"/>
  <c r="S355"/>
  <c r="T355"/>
  <c r="U355"/>
  <c r="V355"/>
  <c r="W355"/>
  <c r="R355"/>
  <c r="O354"/>
  <c r="P354"/>
  <c r="Q354"/>
  <c r="Q356" s="1"/>
  <c r="R354"/>
  <c r="R356" s="1"/>
  <c r="S354"/>
  <c r="S356" s="1"/>
  <c r="S341"/>
  <c r="T341"/>
  <c r="U341"/>
  <c r="V341"/>
  <c r="W341"/>
  <c r="R341"/>
  <c r="O340"/>
  <c r="P340"/>
  <c r="Q340"/>
  <c r="R340"/>
  <c r="R342" s="1"/>
  <c r="S340"/>
  <c r="S342" s="1"/>
  <c r="S327"/>
  <c r="T327"/>
  <c r="U327"/>
  <c r="V327"/>
  <c r="W327"/>
  <c r="R327"/>
  <c r="O326"/>
  <c r="P326"/>
  <c r="Q326"/>
  <c r="R326"/>
  <c r="S326"/>
  <c r="S313"/>
  <c r="T313"/>
  <c r="U313"/>
  <c r="V313"/>
  <c r="W313"/>
  <c r="X313"/>
  <c r="R313"/>
  <c r="O312"/>
  <c r="P312"/>
  <c r="Q312"/>
  <c r="R312"/>
  <c r="R314" s="1"/>
  <c r="S312"/>
  <c r="S314" s="1"/>
  <c r="S299"/>
  <c r="T299"/>
  <c r="U299"/>
  <c r="V299"/>
  <c r="W299"/>
  <c r="R299"/>
  <c r="O298"/>
  <c r="O300" s="1"/>
  <c r="P298"/>
  <c r="Q298"/>
  <c r="R298"/>
  <c r="S298"/>
  <c r="S285"/>
  <c r="T285"/>
  <c r="U285"/>
  <c r="V285"/>
  <c r="W285"/>
  <c r="R285"/>
  <c r="O284"/>
  <c r="P284"/>
  <c r="Q284"/>
  <c r="R284"/>
  <c r="S284"/>
  <c r="S286" s="1"/>
  <c r="S271"/>
  <c r="T271"/>
  <c r="U271"/>
  <c r="V271"/>
  <c r="W271"/>
  <c r="R271"/>
  <c r="O270"/>
  <c r="P270"/>
  <c r="Q270"/>
  <c r="R270"/>
  <c r="R272" s="1"/>
  <c r="S270"/>
  <c r="S272" s="1"/>
  <c r="O256"/>
  <c r="P256"/>
  <c r="Q256"/>
  <c r="R256"/>
  <c r="R258" s="1"/>
  <c r="S256"/>
  <c r="S258" s="1"/>
  <c r="S257"/>
  <c r="T257"/>
  <c r="U257"/>
  <c r="V257"/>
  <c r="W257"/>
  <c r="R257"/>
  <c r="S243"/>
  <c r="T243"/>
  <c r="U243"/>
  <c r="V243"/>
  <c r="W243"/>
  <c r="R243"/>
  <c r="O242"/>
  <c r="P242"/>
  <c r="Q242"/>
  <c r="R242"/>
  <c r="R244" s="1"/>
  <c r="S242"/>
  <c r="S244" s="1"/>
  <c r="S229"/>
  <c r="T229"/>
  <c r="U229"/>
  <c r="V229"/>
  <c r="W229"/>
  <c r="R229"/>
  <c r="O228"/>
  <c r="O230" s="1"/>
  <c r="P228"/>
  <c r="P230" s="1"/>
  <c r="Q228"/>
  <c r="R228"/>
  <c r="S228"/>
  <c r="S215"/>
  <c r="T215"/>
  <c r="U215"/>
  <c r="V215"/>
  <c r="W215"/>
  <c r="R215"/>
  <c r="O214"/>
  <c r="O216" s="1"/>
  <c r="P214"/>
  <c r="Q214"/>
  <c r="Q216" s="1"/>
  <c r="R214"/>
  <c r="S214"/>
  <c r="S201"/>
  <c r="T201"/>
  <c r="U201"/>
  <c r="V201"/>
  <c r="W201"/>
  <c r="R201"/>
  <c r="O200"/>
  <c r="P200"/>
  <c r="Q200"/>
  <c r="R200"/>
  <c r="R202" s="1"/>
  <c r="S200"/>
  <c r="S187"/>
  <c r="T187"/>
  <c r="U187"/>
  <c r="V187"/>
  <c r="W187"/>
  <c r="R187"/>
  <c r="O186"/>
  <c r="P186"/>
  <c r="P188" s="1"/>
  <c r="Q186"/>
  <c r="Q188" s="1"/>
  <c r="R186"/>
  <c r="S186"/>
  <c r="S188" s="1"/>
  <c r="Q315" l="1"/>
  <c r="M321"/>
  <c r="M181"/>
  <c r="M293"/>
  <c r="M335"/>
  <c r="M377"/>
  <c r="M363"/>
  <c r="M391"/>
  <c r="M307"/>
  <c r="M83"/>
  <c r="M349"/>
  <c r="M223"/>
  <c r="M69"/>
  <c r="M111"/>
  <c r="M265"/>
  <c r="S637"/>
  <c r="M167"/>
  <c r="M13"/>
  <c r="M237"/>
  <c r="M279"/>
  <c r="M41"/>
  <c r="M27"/>
  <c r="M195"/>
  <c r="M153"/>
  <c r="Q567"/>
  <c r="Q273"/>
  <c r="Q343"/>
  <c r="O553"/>
  <c r="R567"/>
  <c r="Q637"/>
  <c r="O665"/>
  <c r="M55"/>
  <c r="R637"/>
  <c r="M97"/>
  <c r="M251"/>
  <c r="R651"/>
  <c r="M209"/>
  <c r="O245"/>
  <c r="P259"/>
  <c r="P287"/>
  <c r="S301"/>
  <c r="R329"/>
  <c r="P357"/>
  <c r="Q399"/>
  <c r="Q469"/>
  <c r="Q259"/>
  <c r="O315"/>
  <c r="M139"/>
  <c r="P623"/>
  <c r="O651"/>
  <c r="R665"/>
  <c r="S665"/>
  <c r="O609"/>
  <c r="P609"/>
  <c r="M125"/>
  <c r="Q231"/>
  <c r="P371"/>
  <c r="S553"/>
  <c r="O567"/>
  <c r="S581"/>
  <c r="Q623"/>
  <c r="O637"/>
  <c r="P665"/>
  <c r="S525"/>
  <c r="S539"/>
  <c r="P567"/>
  <c r="P637"/>
  <c r="Q665"/>
  <c r="R664"/>
  <c r="Q539"/>
  <c r="P553"/>
  <c r="P581"/>
  <c r="P651"/>
  <c r="S664"/>
  <c r="O650"/>
  <c r="Q203"/>
  <c r="P273"/>
  <c r="P343"/>
  <c r="P413"/>
  <c r="O483"/>
  <c r="R539"/>
  <c r="Q553"/>
  <c r="Q581"/>
  <c r="Q609"/>
  <c r="O623"/>
  <c r="Q651"/>
  <c r="R623"/>
  <c r="S623"/>
  <c r="P622"/>
  <c r="Q622"/>
  <c r="Q538"/>
  <c r="R538"/>
  <c r="S538"/>
  <c r="O539"/>
  <c r="P539"/>
  <c r="Q413"/>
  <c r="R413"/>
  <c r="O664"/>
  <c r="Q650"/>
  <c r="P650"/>
  <c r="R650"/>
  <c r="S651"/>
  <c r="Q636"/>
  <c r="P636"/>
  <c r="R636"/>
  <c r="S636"/>
  <c r="O636"/>
  <c r="Q608"/>
  <c r="R609"/>
  <c r="S609"/>
  <c r="P595"/>
  <c r="O595"/>
  <c r="Q595"/>
  <c r="R595"/>
  <c r="S595"/>
  <c r="O581"/>
  <c r="R581"/>
  <c r="S580"/>
  <c r="Q566"/>
  <c r="R566"/>
  <c r="P580"/>
  <c r="Q580"/>
  <c r="P566"/>
  <c r="S567"/>
  <c r="O566"/>
  <c r="Q552"/>
  <c r="S552"/>
  <c r="R553"/>
  <c r="O552"/>
  <c r="P552"/>
  <c r="S524"/>
  <c r="R399"/>
  <c r="S497"/>
  <c r="S399"/>
  <c r="O511"/>
  <c r="Q371"/>
  <c r="P412"/>
  <c r="R371"/>
  <c r="Q497"/>
  <c r="O203"/>
  <c r="P245"/>
  <c r="S329"/>
  <c r="O399"/>
  <c r="S413"/>
  <c r="O469"/>
  <c r="S511"/>
  <c r="O525"/>
  <c r="P203"/>
  <c r="Q245"/>
  <c r="P315"/>
  <c r="O343"/>
  <c r="O371"/>
  <c r="P399"/>
  <c r="P469"/>
  <c r="P497"/>
  <c r="O413"/>
  <c r="S371"/>
  <c r="P483"/>
  <c r="P511"/>
  <c r="R231"/>
  <c r="R189"/>
  <c r="S231"/>
  <c r="O259"/>
  <c r="O287"/>
  <c r="R301"/>
  <c r="O357"/>
  <c r="Q483"/>
  <c r="Q511"/>
  <c r="P525"/>
  <c r="Q525"/>
  <c r="R525"/>
  <c r="O510"/>
  <c r="R511"/>
  <c r="S510"/>
  <c r="O497"/>
  <c r="P510"/>
  <c r="Q510"/>
  <c r="R497"/>
  <c r="P482"/>
  <c r="S496"/>
  <c r="P496"/>
  <c r="Q496"/>
  <c r="O482"/>
  <c r="Q482"/>
  <c r="R483"/>
  <c r="S483"/>
  <c r="R469"/>
  <c r="S469"/>
  <c r="O468"/>
  <c r="P468"/>
  <c r="P455"/>
  <c r="Q468"/>
  <c r="O455"/>
  <c r="P441"/>
  <c r="R455"/>
  <c r="S455"/>
  <c r="Q455"/>
  <c r="P454"/>
  <c r="Q454"/>
  <c r="O441"/>
  <c r="Q441"/>
  <c r="R441"/>
  <c r="S441"/>
  <c r="P427"/>
  <c r="Q427"/>
  <c r="O427"/>
  <c r="R427"/>
  <c r="S427"/>
  <c r="Q398"/>
  <c r="R398"/>
  <c r="S398"/>
  <c r="P398"/>
  <c r="R385"/>
  <c r="S385"/>
  <c r="Q357"/>
  <c r="O385"/>
  <c r="O370"/>
  <c r="P385"/>
  <c r="Q385"/>
  <c r="R370"/>
  <c r="S370"/>
  <c r="R357"/>
  <c r="P370"/>
  <c r="Q370"/>
  <c r="S357"/>
  <c r="O356"/>
  <c r="P356"/>
  <c r="S203"/>
  <c r="P217"/>
  <c r="Q287"/>
  <c r="O189"/>
  <c r="R287"/>
  <c r="O329"/>
  <c r="R217"/>
  <c r="P301"/>
  <c r="P329"/>
  <c r="O342"/>
  <c r="S217"/>
  <c r="O273"/>
  <c r="Q301"/>
  <c r="Q329"/>
  <c r="P342"/>
  <c r="Q342"/>
  <c r="R343"/>
  <c r="S343"/>
  <c r="O328"/>
  <c r="R328"/>
  <c r="S328"/>
  <c r="P328"/>
  <c r="Q328"/>
  <c r="O314"/>
  <c r="R315"/>
  <c r="P314"/>
  <c r="S315"/>
  <c r="Q314"/>
  <c r="O286"/>
  <c r="O301"/>
  <c r="R300"/>
  <c r="S300"/>
  <c r="R230"/>
  <c r="S230"/>
  <c r="Q230"/>
  <c r="O231"/>
  <c r="P231"/>
  <c r="P300"/>
  <c r="Q300"/>
  <c r="P286"/>
  <c r="P272"/>
  <c r="Q286"/>
  <c r="R286"/>
  <c r="S287"/>
  <c r="O272"/>
  <c r="Q272"/>
  <c r="R273"/>
  <c r="S273"/>
  <c r="R259"/>
  <c r="O258"/>
  <c r="S259"/>
  <c r="P258"/>
  <c r="Q258"/>
  <c r="R245"/>
  <c r="O244"/>
  <c r="S245"/>
  <c r="P244"/>
  <c r="Q244"/>
  <c r="O217"/>
  <c r="R216"/>
  <c r="S216"/>
  <c r="O202"/>
  <c r="Q217"/>
  <c r="P216"/>
  <c r="P202"/>
  <c r="Q202"/>
  <c r="S202"/>
  <c r="R203"/>
  <c r="R188"/>
  <c r="O188"/>
  <c r="P189"/>
  <c r="Q189"/>
  <c r="S189"/>
  <c r="S173" l="1"/>
  <c r="T173"/>
  <c r="U173"/>
  <c r="V173"/>
  <c r="W173"/>
  <c r="O172"/>
  <c r="O174" s="1"/>
  <c r="P172"/>
  <c r="Q172"/>
  <c r="R172"/>
  <c r="S172"/>
  <c r="R173"/>
  <c r="S159"/>
  <c r="T159"/>
  <c r="U159"/>
  <c r="V159"/>
  <c r="W159"/>
  <c r="R159"/>
  <c r="O158"/>
  <c r="P158"/>
  <c r="P160" s="1"/>
  <c r="Q158"/>
  <c r="R158"/>
  <c r="R160" s="1"/>
  <c r="S158"/>
  <c r="S145"/>
  <c r="T145"/>
  <c r="U145"/>
  <c r="V145"/>
  <c r="W145"/>
  <c r="R145"/>
  <c r="O144"/>
  <c r="O146" s="1"/>
  <c r="P144"/>
  <c r="P146" s="1"/>
  <c r="Q144"/>
  <c r="Q146" s="1"/>
  <c r="R144"/>
  <c r="S144"/>
  <c r="S146" s="1"/>
  <c r="S131"/>
  <c r="T131"/>
  <c r="U131"/>
  <c r="V131"/>
  <c r="W131"/>
  <c r="R131"/>
  <c r="O130"/>
  <c r="O132" s="1"/>
  <c r="P130"/>
  <c r="P132" s="1"/>
  <c r="Q130"/>
  <c r="Q132" s="1"/>
  <c r="R130"/>
  <c r="S130"/>
  <c r="O116"/>
  <c r="O118" s="1"/>
  <c r="P116"/>
  <c r="Q116"/>
  <c r="Q118" s="1"/>
  <c r="R116"/>
  <c r="S116"/>
  <c r="S117"/>
  <c r="T117"/>
  <c r="U117"/>
  <c r="V117"/>
  <c r="W117"/>
  <c r="R117"/>
  <c r="O102"/>
  <c r="P102"/>
  <c r="P104" s="1"/>
  <c r="Q102"/>
  <c r="R102"/>
  <c r="R104" s="1"/>
  <c r="S102"/>
  <c r="S104" s="1"/>
  <c r="W103"/>
  <c r="S103"/>
  <c r="T103"/>
  <c r="U103"/>
  <c r="V103"/>
  <c r="R103"/>
  <c r="Q175" l="1"/>
  <c r="P119"/>
  <c r="P175"/>
  <c r="S133"/>
  <c r="Q161"/>
  <c r="R175"/>
  <c r="O161"/>
  <c r="S175"/>
  <c r="R133"/>
  <c r="O105"/>
  <c r="R119"/>
  <c r="S161"/>
  <c r="S119"/>
  <c r="O160"/>
  <c r="Q105"/>
  <c r="R147"/>
  <c r="S160"/>
  <c r="P161"/>
  <c r="R161"/>
  <c r="Q160"/>
  <c r="S174"/>
  <c r="Q174"/>
  <c r="P174"/>
  <c r="R174"/>
  <c r="O175"/>
  <c r="O147"/>
  <c r="P133"/>
  <c r="P147"/>
  <c r="Q133"/>
  <c r="Q147"/>
  <c r="S147"/>
  <c r="R146"/>
  <c r="O133"/>
  <c r="R132"/>
  <c r="S132"/>
  <c r="Q119"/>
  <c r="P118"/>
  <c r="Q104"/>
  <c r="S105"/>
  <c r="R118"/>
  <c r="O119"/>
  <c r="S118"/>
  <c r="P105"/>
  <c r="O104"/>
  <c r="R105"/>
  <c r="O88" l="1"/>
  <c r="O90" s="1"/>
  <c r="P88"/>
  <c r="P90" s="1"/>
  <c r="Q88"/>
  <c r="R88"/>
  <c r="S88"/>
  <c r="S90" s="1"/>
  <c r="W89"/>
  <c r="S89"/>
  <c r="T89"/>
  <c r="U89"/>
  <c r="V89"/>
  <c r="R89"/>
  <c r="O74"/>
  <c r="P74"/>
  <c r="P76" s="1"/>
  <c r="Q74"/>
  <c r="Q76" s="1"/>
  <c r="R74"/>
  <c r="S74"/>
  <c r="W75"/>
  <c r="S75"/>
  <c r="T75"/>
  <c r="U75"/>
  <c r="V75"/>
  <c r="R75"/>
  <c r="S61"/>
  <c r="T61"/>
  <c r="U61"/>
  <c r="V61"/>
  <c r="W61"/>
  <c r="O60"/>
  <c r="O62" s="1"/>
  <c r="P60"/>
  <c r="Q60"/>
  <c r="R60"/>
  <c r="S60"/>
  <c r="R61"/>
  <c r="W47"/>
  <c r="S47"/>
  <c r="T47"/>
  <c r="U47"/>
  <c r="V47"/>
  <c r="R47"/>
  <c r="O46"/>
  <c r="O48" s="1"/>
  <c r="P46"/>
  <c r="P48" s="1"/>
  <c r="Q46"/>
  <c r="Q48" s="1"/>
  <c r="R46"/>
  <c r="R48" s="1"/>
  <c r="S46"/>
  <c r="S48" s="1"/>
  <c r="N46"/>
  <c r="N48" s="1"/>
  <c r="O32"/>
  <c r="O34" s="1"/>
  <c r="P32"/>
  <c r="P34" s="1"/>
  <c r="Q32"/>
  <c r="R32"/>
  <c r="R34" s="1"/>
  <c r="S32"/>
  <c r="S34" s="1"/>
  <c r="W33"/>
  <c r="S33"/>
  <c r="T33"/>
  <c r="U33"/>
  <c r="V33"/>
  <c r="R33"/>
  <c r="S19"/>
  <c r="T19"/>
  <c r="U19"/>
  <c r="V19"/>
  <c r="W19"/>
  <c r="O18"/>
  <c r="O20" s="1"/>
  <c r="P18"/>
  <c r="P20" s="1"/>
  <c r="Q18"/>
  <c r="Q20" s="1"/>
  <c r="R18"/>
  <c r="S18"/>
  <c r="S20" s="1"/>
  <c r="R19"/>
  <c r="N18"/>
  <c r="N20" s="1"/>
  <c r="O91" l="1"/>
  <c r="O77"/>
  <c r="P63"/>
  <c r="S77"/>
  <c r="Q35"/>
  <c r="R21"/>
  <c r="R77"/>
  <c r="O21"/>
  <c r="Q91"/>
  <c r="Q63"/>
  <c r="R91"/>
  <c r="N49"/>
  <c r="R63"/>
  <c r="S63"/>
  <c r="P91"/>
  <c r="S91"/>
  <c r="R90"/>
  <c r="Q90"/>
  <c r="S76"/>
  <c r="Q77"/>
  <c r="P77"/>
  <c r="O76"/>
  <c r="R76"/>
  <c r="R62"/>
  <c r="S62"/>
  <c r="P62"/>
  <c r="Q62"/>
  <c r="O63"/>
  <c r="R49"/>
  <c r="S49"/>
  <c r="O49"/>
  <c r="P49"/>
  <c r="Q49"/>
  <c r="R20"/>
  <c r="S21"/>
  <c r="P21"/>
  <c r="Q21"/>
  <c r="R35"/>
  <c r="P35"/>
  <c r="O35"/>
  <c r="Q34"/>
  <c r="S35"/>
  <c r="N21"/>
  <c r="S5" l="1"/>
  <c r="T5"/>
  <c r="U5"/>
  <c r="V5"/>
  <c r="W5"/>
  <c r="O4"/>
  <c r="O6" s="1"/>
  <c r="P4"/>
  <c r="P6" s="1"/>
  <c r="Q4"/>
  <c r="R4"/>
  <c r="R6" s="1"/>
  <c r="S4"/>
  <c r="R5"/>
  <c r="N4"/>
  <c r="N6" s="1"/>
  <c r="Q7" l="1"/>
  <c r="S7"/>
  <c r="S6"/>
  <c r="N7"/>
  <c r="O7"/>
  <c r="Q6"/>
  <c r="P7"/>
  <c r="R7"/>
  <c r="O670" l="1"/>
  <c r="N670"/>
  <c r="R669"/>
  <c r="Q669"/>
  <c r="P669"/>
  <c r="O669"/>
  <c r="N669"/>
  <c r="S668"/>
  <c r="N662"/>
  <c r="O656"/>
  <c r="N656"/>
  <c r="R655"/>
  <c r="Q655"/>
  <c r="P655"/>
  <c r="O655"/>
  <c r="N655"/>
  <c r="S654"/>
  <c r="Q654"/>
  <c r="N648"/>
  <c r="O642"/>
  <c r="N642"/>
  <c r="R641"/>
  <c r="Q641"/>
  <c r="P641"/>
  <c r="O641"/>
  <c r="N641"/>
  <c r="S640"/>
  <c r="R640"/>
  <c r="Q640"/>
  <c r="O640"/>
  <c r="N634"/>
  <c r="O628"/>
  <c r="N628"/>
  <c r="R627"/>
  <c r="Q627"/>
  <c r="P627"/>
  <c r="O627"/>
  <c r="N627"/>
  <c r="S626"/>
  <c r="R626"/>
  <c r="Q626"/>
  <c r="P626"/>
  <c r="O626"/>
  <c r="N620"/>
  <c r="O614"/>
  <c r="N614"/>
  <c r="R613"/>
  <c r="Q613"/>
  <c r="P613"/>
  <c r="O613"/>
  <c r="N613"/>
  <c r="S612"/>
  <c r="N606"/>
  <c r="O600"/>
  <c r="N600"/>
  <c r="R599"/>
  <c r="Q599"/>
  <c r="P599"/>
  <c r="O599"/>
  <c r="N599"/>
  <c r="S598"/>
  <c r="Q598"/>
  <c r="N592"/>
  <c r="O586"/>
  <c r="N586"/>
  <c r="R585"/>
  <c r="Q585"/>
  <c r="P585"/>
  <c r="O585"/>
  <c r="N585"/>
  <c r="S584"/>
  <c r="R584"/>
  <c r="Q584"/>
  <c r="O584"/>
  <c r="N578"/>
  <c r="O572"/>
  <c r="N572"/>
  <c r="R571"/>
  <c r="Q571"/>
  <c r="P571"/>
  <c r="O571"/>
  <c r="N571"/>
  <c r="S570"/>
  <c r="R570"/>
  <c r="Q570"/>
  <c r="P570"/>
  <c r="O570"/>
  <c r="N564"/>
  <c r="O558"/>
  <c r="N558"/>
  <c r="R557"/>
  <c r="Q557"/>
  <c r="P557"/>
  <c r="O557"/>
  <c r="N557"/>
  <c r="S556"/>
  <c r="N550"/>
  <c r="O544"/>
  <c r="N544"/>
  <c r="R543"/>
  <c r="Q543"/>
  <c r="P543"/>
  <c r="O543"/>
  <c r="N543"/>
  <c r="S542"/>
  <c r="Q542"/>
  <c r="N536"/>
  <c r="O530"/>
  <c r="N530"/>
  <c r="R529"/>
  <c r="Q529"/>
  <c r="P529"/>
  <c r="O529"/>
  <c r="N529"/>
  <c r="S528"/>
  <c r="R528"/>
  <c r="Q528"/>
  <c r="O528"/>
  <c r="N522"/>
  <c r="O516"/>
  <c r="N516"/>
  <c r="R515"/>
  <c r="Q515"/>
  <c r="P515"/>
  <c r="O515"/>
  <c r="N515"/>
  <c r="S514"/>
  <c r="R514"/>
  <c r="Q514"/>
  <c r="P514"/>
  <c r="O514"/>
  <c r="N508"/>
  <c r="O502"/>
  <c r="N502"/>
  <c r="R501"/>
  <c r="Q501"/>
  <c r="P501"/>
  <c r="O501"/>
  <c r="N501"/>
  <c r="S500"/>
  <c r="N494"/>
  <c r="O488"/>
  <c r="N488"/>
  <c r="R487"/>
  <c r="Q487"/>
  <c r="P487"/>
  <c r="O487"/>
  <c r="N487"/>
  <c r="S486"/>
  <c r="Q486"/>
  <c r="N480"/>
  <c r="O474"/>
  <c r="N474"/>
  <c r="R473"/>
  <c r="Q473"/>
  <c r="P473"/>
  <c r="O473"/>
  <c r="N473"/>
  <c r="S472"/>
  <c r="R472"/>
  <c r="Q472"/>
  <c r="O472"/>
  <c r="N466"/>
  <c r="O460"/>
  <c r="N460"/>
  <c r="R459"/>
  <c r="Q459"/>
  <c r="P459"/>
  <c r="O459"/>
  <c r="N459"/>
  <c r="S458"/>
  <c r="R458"/>
  <c r="Q458"/>
  <c r="P458"/>
  <c r="O458"/>
  <c r="N452"/>
  <c r="O446"/>
  <c r="N446"/>
  <c r="R445"/>
  <c r="Q445"/>
  <c r="P445"/>
  <c r="O445"/>
  <c r="N445"/>
  <c r="S444"/>
  <c r="N438"/>
  <c r="O432"/>
  <c r="N432"/>
  <c r="R431"/>
  <c r="Q431"/>
  <c r="P431"/>
  <c r="O431"/>
  <c r="N431"/>
  <c r="S430"/>
  <c r="Q430"/>
  <c r="N424"/>
  <c r="O418"/>
  <c r="N418"/>
  <c r="R417"/>
  <c r="Q417"/>
  <c r="P417"/>
  <c r="O417"/>
  <c r="N417"/>
  <c r="N416"/>
  <c r="S416"/>
  <c r="Q416"/>
  <c r="O404"/>
  <c r="N404"/>
  <c r="R403"/>
  <c r="Q403"/>
  <c r="P403"/>
  <c r="O403"/>
  <c r="N403"/>
  <c r="R402"/>
  <c r="O402"/>
  <c r="N396"/>
  <c r="O390"/>
  <c r="N390"/>
  <c r="R389"/>
  <c r="Q389"/>
  <c r="P389"/>
  <c r="O389"/>
  <c r="N389"/>
  <c r="S388"/>
  <c r="R388"/>
  <c r="P388"/>
  <c r="N382"/>
  <c r="O376"/>
  <c r="N376"/>
  <c r="R375"/>
  <c r="Q375"/>
  <c r="P375"/>
  <c r="O375"/>
  <c r="N375"/>
  <c r="S374"/>
  <c r="R374"/>
  <c r="Q374"/>
  <c r="P374"/>
  <c r="O374"/>
  <c r="N368"/>
  <c r="O362"/>
  <c r="N362"/>
  <c r="R361"/>
  <c r="Q361"/>
  <c r="P361"/>
  <c r="O361"/>
  <c r="N361"/>
  <c r="O360"/>
  <c r="N354"/>
  <c r="O348"/>
  <c r="N348"/>
  <c r="R347"/>
  <c r="Q347"/>
  <c r="P347"/>
  <c r="O347"/>
  <c r="N347"/>
  <c r="S346"/>
  <c r="R346"/>
  <c r="N340"/>
  <c r="O334"/>
  <c r="N334"/>
  <c r="R333"/>
  <c r="Q333"/>
  <c r="P333"/>
  <c r="O333"/>
  <c r="N333"/>
  <c r="S332"/>
  <c r="R332"/>
  <c r="Q332"/>
  <c r="P332"/>
  <c r="O332"/>
  <c r="N326"/>
  <c r="P320"/>
  <c r="O320"/>
  <c r="N320"/>
  <c r="S319"/>
  <c r="R319"/>
  <c r="Q319"/>
  <c r="P319"/>
  <c r="O319"/>
  <c r="N319"/>
  <c r="Q318"/>
  <c r="O318"/>
  <c r="N312"/>
  <c r="O306"/>
  <c r="N306"/>
  <c r="R305"/>
  <c r="Q305"/>
  <c r="P305"/>
  <c r="O305"/>
  <c r="N305"/>
  <c r="S304"/>
  <c r="R304"/>
  <c r="O304"/>
  <c r="N298"/>
  <c r="O292"/>
  <c r="N292"/>
  <c r="R291"/>
  <c r="Q291"/>
  <c r="P291"/>
  <c r="O291"/>
  <c r="N291"/>
  <c r="S290"/>
  <c r="R290"/>
  <c r="Q290"/>
  <c r="P290"/>
  <c r="N284"/>
  <c r="O278"/>
  <c r="N278"/>
  <c r="R277"/>
  <c r="Q277"/>
  <c r="P277"/>
  <c r="O277"/>
  <c r="N277"/>
  <c r="S276"/>
  <c r="R276"/>
  <c r="Q276"/>
  <c r="P276"/>
  <c r="O276"/>
  <c r="N270"/>
  <c r="O264"/>
  <c r="N264"/>
  <c r="R263"/>
  <c r="Q263"/>
  <c r="P263"/>
  <c r="O263"/>
  <c r="N263"/>
  <c r="O262"/>
  <c r="N256"/>
  <c r="O250"/>
  <c r="N250"/>
  <c r="R249"/>
  <c r="Q249"/>
  <c r="P249"/>
  <c r="O249"/>
  <c r="N249"/>
  <c r="S248"/>
  <c r="R248"/>
  <c r="P248"/>
  <c r="N242"/>
  <c r="O236"/>
  <c r="N236"/>
  <c r="R235"/>
  <c r="Q235"/>
  <c r="P235"/>
  <c r="O235"/>
  <c r="N235"/>
  <c r="S234"/>
  <c r="R234"/>
  <c r="Q234"/>
  <c r="P234"/>
  <c r="N228"/>
  <c r="O222"/>
  <c r="N222"/>
  <c r="R221"/>
  <c r="Q221"/>
  <c r="P221"/>
  <c r="O221"/>
  <c r="N221"/>
  <c r="Q220"/>
  <c r="P220"/>
  <c r="O220"/>
  <c r="N214"/>
  <c r="O208"/>
  <c r="N208"/>
  <c r="R207"/>
  <c r="Q207"/>
  <c r="P207"/>
  <c r="O207"/>
  <c r="N207"/>
  <c r="Q206"/>
  <c r="P206"/>
  <c r="O206"/>
  <c r="N200"/>
  <c r="O194"/>
  <c r="N194"/>
  <c r="R193"/>
  <c r="Q193"/>
  <c r="P193"/>
  <c r="O193"/>
  <c r="N193"/>
  <c r="S192"/>
  <c r="R192"/>
  <c r="O192"/>
  <c r="N186"/>
  <c r="O180"/>
  <c r="N180"/>
  <c r="R179"/>
  <c r="Q179"/>
  <c r="P179"/>
  <c r="O179"/>
  <c r="N179"/>
  <c r="S178"/>
  <c r="R178"/>
  <c r="Q178"/>
  <c r="P178"/>
  <c r="O178"/>
  <c r="N172"/>
  <c r="O166"/>
  <c r="N166"/>
  <c r="R165"/>
  <c r="Q165"/>
  <c r="P165"/>
  <c r="O165"/>
  <c r="N165"/>
  <c r="S164"/>
  <c r="R164"/>
  <c r="Q164"/>
  <c r="P164"/>
  <c r="O164"/>
  <c r="N158"/>
  <c r="O152"/>
  <c r="N152"/>
  <c r="R151"/>
  <c r="Q151"/>
  <c r="P151"/>
  <c r="O151"/>
  <c r="N151"/>
  <c r="S150"/>
  <c r="Q150"/>
  <c r="O150"/>
  <c r="N144"/>
  <c r="O138"/>
  <c r="N138"/>
  <c r="R137"/>
  <c r="Q137"/>
  <c r="P137"/>
  <c r="O137"/>
  <c r="N137"/>
  <c r="S136"/>
  <c r="S139" s="1"/>
  <c r="R136"/>
  <c r="R139" s="1"/>
  <c r="O136"/>
  <c r="O139" s="1"/>
  <c r="N130"/>
  <c r="O124"/>
  <c r="N124"/>
  <c r="R123"/>
  <c r="Q123"/>
  <c r="P123"/>
  <c r="O123"/>
  <c r="N123"/>
  <c r="O122"/>
  <c r="O125" s="1"/>
  <c r="S122"/>
  <c r="S125" s="1"/>
  <c r="R122"/>
  <c r="R125" s="1"/>
  <c r="Q122"/>
  <c r="Q125" s="1"/>
  <c r="P122"/>
  <c r="P125" s="1"/>
  <c r="N116"/>
  <c r="O110"/>
  <c r="N110"/>
  <c r="R109"/>
  <c r="Q109"/>
  <c r="P109"/>
  <c r="O109"/>
  <c r="N109"/>
  <c r="R108"/>
  <c r="R111" s="1"/>
  <c r="Q108"/>
  <c r="Q111" s="1"/>
  <c r="P108"/>
  <c r="P111" s="1"/>
  <c r="O108"/>
  <c r="O111" s="1"/>
  <c r="N102"/>
  <c r="O96"/>
  <c r="N96"/>
  <c r="R95"/>
  <c r="Q95"/>
  <c r="P95"/>
  <c r="O95"/>
  <c r="N95"/>
  <c r="S94"/>
  <c r="S97" s="1"/>
  <c r="Q94"/>
  <c r="Q97" s="1"/>
  <c r="O94"/>
  <c r="O97" s="1"/>
  <c r="N88"/>
  <c r="O82"/>
  <c r="N82"/>
  <c r="R81"/>
  <c r="Q81"/>
  <c r="P81"/>
  <c r="O81"/>
  <c r="N81"/>
  <c r="S80"/>
  <c r="S83" s="1"/>
  <c r="R80"/>
  <c r="R83" s="1"/>
  <c r="N74"/>
  <c r="O68"/>
  <c r="N68"/>
  <c r="R67"/>
  <c r="Q67"/>
  <c r="P67"/>
  <c r="O67"/>
  <c r="N67"/>
  <c r="S66"/>
  <c r="S69" s="1"/>
  <c r="R66"/>
  <c r="R69" s="1"/>
  <c r="Q66"/>
  <c r="Q69" s="1"/>
  <c r="P66"/>
  <c r="P69" s="1"/>
  <c r="N60"/>
  <c r="O54"/>
  <c r="N54"/>
  <c r="R53"/>
  <c r="Q53"/>
  <c r="P53"/>
  <c r="O53"/>
  <c r="N53"/>
  <c r="Q52"/>
  <c r="Q55" s="1"/>
  <c r="P52"/>
  <c r="P55" s="1"/>
  <c r="O52"/>
  <c r="O55" s="1"/>
  <c r="N52"/>
  <c r="N55" s="1"/>
  <c r="O40"/>
  <c r="N40"/>
  <c r="R39"/>
  <c r="Q39"/>
  <c r="P39"/>
  <c r="O39"/>
  <c r="N39"/>
  <c r="S38"/>
  <c r="S41" s="1"/>
  <c r="P38"/>
  <c r="P41" s="1"/>
  <c r="O38"/>
  <c r="O41" s="1"/>
  <c r="N32"/>
  <c r="O26"/>
  <c r="N26"/>
  <c r="R25"/>
  <c r="Q25"/>
  <c r="P25"/>
  <c r="O25"/>
  <c r="N25"/>
  <c r="S24"/>
  <c r="R24"/>
  <c r="O24"/>
  <c r="N24"/>
  <c r="O12"/>
  <c r="N12"/>
  <c r="R11"/>
  <c r="Q11"/>
  <c r="P11"/>
  <c r="O11"/>
  <c r="N11"/>
  <c r="N10"/>
  <c r="S10"/>
  <c r="R10"/>
  <c r="Q10"/>
  <c r="P10"/>
  <c r="R27" l="1"/>
  <c r="Q28"/>
  <c r="S27"/>
  <c r="R28"/>
  <c r="N27"/>
  <c r="M28"/>
  <c r="P13"/>
  <c r="O14"/>
  <c r="Q13"/>
  <c r="P14"/>
  <c r="N13"/>
  <c r="M14"/>
  <c r="R13"/>
  <c r="Q14"/>
  <c r="S13"/>
  <c r="R14"/>
  <c r="O27"/>
  <c r="N28"/>
  <c r="N542"/>
  <c r="N538"/>
  <c r="N539"/>
  <c r="N580"/>
  <c r="N581"/>
  <c r="N626"/>
  <c r="N623"/>
  <c r="N622"/>
  <c r="N612"/>
  <c r="N608"/>
  <c r="N609"/>
  <c r="N668"/>
  <c r="N664"/>
  <c r="N665"/>
  <c r="N556"/>
  <c r="N552"/>
  <c r="N553"/>
  <c r="N650"/>
  <c r="N651"/>
  <c r="N594"/>
  <c r="N595"/>
  <c r="N636"/>
  <c r="N637"/>
  <c r="N570"/>
  <c r="N566"/>
  <c r="N567"/>
  <c r="S671"/>
  <c r="N374"/>
  <c r="N370"/>
  <c r="N371"/>
  <c r="N402"/>
  <c r="N398"/>
  <c r="N399"/>
  <c r="N486"/>
  <c r="N482"/>
  <c r="N483"/>
  <c r="N524"/>
  <c r="N525"/>
  <c r="N360"/>
  <c r="N357"/>
  <c r="N356"/>
  <c r="N458"/>
  <c r="N454"/>
  <c r="N455"/>
  <c r="N444"/>
  <c r="N440"/>
  <c r="N441"/>
  <c r="N430"/>
  <c r="N426"/>
  <c r="N427"/>
  <c r="N468"/>
  <c r="N469"/>
  <c r="Q573"/>
  <c r="N514"/>
  <c r="N510"/>
  <c r="N511"/>
  <c r="Q612"/>
  <c r="N384"/>
  <c r="N385"/>
  <c r="N500"/>
  <c r="N496"/>
  <c r="N497"/>
  <c r="Q517"/>
  <c r="S475"/>
  <c r="O416"/>
  <c r="P377"/>
  <c r="N220"/>
  <c r="N216"/>
  <c r="N217"/>
  <c r="N248"/>
  <c r="N244"/>
  <c r="N245"/>
  <c r="N318"/>
  <c r="N314"/>
  <c r="N315"/>
  <c r="N94"/>
  <c r="N91"/>
  <c r="N90"/>
  <c r="Q556"/>
  <c r="Q559" s="1"/>
  <c r="N286"/>
  <c r="N287"/>
  <c r="N346"/>
  <c r="N343"/>
  <c r="N342"/>
  <c r="N230"/>
  <c r="N231"/>
  <c r="N276"/>
  <c r="N273"/>
  <c r="N272"/>
  <c r="N328"/>
  <c r="N329"/>
  <c r="Q500"/>
  <c r="N66"/>
  <c r="N62"/>
  <c r="N63"/>
  <c r="N164"/>
  <c r="N160"/>
  <c r="N161"/>
  <c r="N304"/>
  <c r="N300"/>
  <c r="N301"/>
  <c r="N38"/>
  <c r="N34"/>
  <c r="N35"/>
  <c r="N136"/>
  <c r="N132"/>
  <c r="N133"/>
  <c r="N188"/>
  <c r="N189"/>
  <c r="N262"/>
  <c r="N258"/>
  <c r="N259"/>
  <c r="Q444"/>
  <c r="N122"/>
  <c r="N118"/>
  <c r="N119"/>
  <c r="N150"/>
  <c r="N146"/>
  <c r="N147"/>
  <c r="N175"/>
  <c r="N174"/>
  <c r="N206"/>
  <c r="N202"/>
  <c r="N203"/>
  <c r="N80"/>
  <c r="N76"/>
  <c r="N77"/>
  <c r="N108"/>
  <c r="N104"/>
  <c r="N105"/>
  <c r="Q668"/>
  <c r="S335"/>
  <c r="Q321"/>
  <c r="S307"/>
  <c r="R307"/>
  <c r="S279"/>
  <c r="O265"/>
  <c r="S220"/>
  <c r="P209"/>
  <c r="S167"/>
  <c r="R262"/>
  <c r="P94"/>
  <c r="P97" s="1"/>
  <c r="Q475"/>
  <c r="Q360"/>
  <c r="S237"/>
  <c r="Q248"/>
  <c r="R52"/>
  <c r="R55" s="1"/>
  <c r="P360"/>
  <c r="R150"/>
  <c r="O248"/>
  <c r="Q531"/>
  <c r="O234"/>
  <c r="O80"/>
  <c r="O83" s="1"/>
  <c r="N178"/>
  <c r="N234"/>
  <c r="Q262"/>
  <c r="P346"/>
  <c r="S402"/>
  <c r="S405" s="1"/>
  <c r="P444"/>
  <c r="R461"/>
  <c r="P500"/>
  <c r="P503" s="1"/>
  <c r="P556"/>
  <c r="R573"/>
  <c r="P612"/>
  <c r="P668"/>
  <c r="P671" s="1"/>
  <c r="S52"/>
  <c r="S55" s="1"/>
  <c r="O66"/>
  <c r="O69" s="1"/>
  <c r="Q136"/>
  <c r="Q139" s="1"/>
  <c r="P167"/>
  <c r="S206"/>
  <c r="R220"/>
  <c r="P262"/>
  <c r="Q304"/>
  <c r="O335"/>
  <c r="O346"/>
  <c r="S377"/>
  <c r="Q402"/>
  <c r="R430"/>
  <c r="O444"/>
  <c r="R486"/>
  <c r="O500"/>
  <c r="R542"/>
  <c r="O556"/>
  <c r="S573"/>
  <c r="R598"/>
  <c r="O612"/>
  <c r="S643"/>
  <c r="R654"/>
  <c r="O668"/>
  <c r="O671" s="1"/>
  <c r="P80"/>
  <c r="P83" s="1"/>
  <c r="N192"/>
  <c r="R206"/>
  <c r="P304"/>
  <c r="P402"/>
  <c r="P430"/>
  <c r="P486"/>
  <c r="P542"/>
  <c r="P598"/>
  <c r="P654"/>
  <c r="Q24"/>
  <c r="Q38"/>
  <c r="Q41" s="1"/>
  <c r="Q153"/>
  <c r="N332"/>
  <c r="O430"/>
  <c r="O486"/>
  <c r="S531"/>
  <c r="S545"/>
  <c r="O542"/>
  <c r="O598"/>
  <c r="O654"/>
  <c r="Q346"/>
  <c r="P136"/>
  <c r="P139" s="1"/>
  <c r="P150"/>
  <c r="P24"/>
  <c r="Q192"/>
  <c r="O223"/>
  <c r="P251"/>
  <c r="S293"/>
  <c r="Q388"/>
  <c r="Q391" s="1"/>
  <c r="N598"/>
  <c r="N654"/>
  <c r="R94"/>
  <c r="R97" s="1"/>
  <c r="P192"/>
  <c r="N290"/>
  <c r="O307"/>
  <c r="S360"/>
  <c r="O388"/>
  <c r="P472"/>
  <c r="P528"/>
  <c r="P531" s="1"/>
  <c r="P584"/>
  <c r="P640"/>
  <c r="R38"/>
  <c r="R41" s="1"/>
  <c r="S108"/>
  <c r="S111" s="1"/>
  <c r="O290"/>
  <c r="P318"/>
  <c r="S391"/>
  <c r="P416"/>
  <c r="O10"/>
  <c r="Q80"/>
  <c r="Q83" s="1"/>
  <c r="S262"/>
  <c r="R360"/>
  <c r="N388"/>
  <c r="S419"/>
  <c r="R444"/>
  <c r="N472"/>
  <c r="R500"/>
  <c r="N528"/>
  <c r="R556"/>
  <c r="N584"/>
  <c r="R612"/>
  <c r="N640"/>
  <c r="R668"/>
  <c r="R279"/>
  <c r="Q629"/>
  <c r="R475"/>
  <c r="R643"/>
  <c r="O167"/>
  <c r="S195"/>
  <c r="O279"/>
  <c r="Q335"/>
  <c r="O377"/>
  <c r="R391"/>
  <c r="R416"/>
  <c r="O517"/>
  <c r="Q167"/>
  <c r="Q377"/>
  <c r="Q419"/>
  <c r="P293"/>
  <c r="S318"/>
  <c r="P335"/>
  <c r="P391"/>
  <c r="O475"/>
  <c r="S503"/>
  <c r="Q545"/>
  <c r="O643"/>
  <c r="R167"/>
  <c r="R377"/>
  <c r="Q461"/>
  <c r="Q223"/>
  <c r="O573"/>
  <c r="O629"/>
  <c r="R318"/>
  <c r="O531"/>
  <c r="O587"/>
  <c r="Q601"/>
  <c r="O363"/>
  <c r="P461"/>
  <c r="R587"/>
  <c r="N601" l="1"/>
  <c r="O13"/>
  <c r="N14"/>
  <c r="P27"/>
  <c r="O28"/>
  <c r="Q27"/>
  <c r="P28"/>
  <c r="N615"/>
  <c r="N545"/>
  <c r="N629"/>
  <c r="N531"/>
  <c r="N503"/>
  <c r="N377"/>
  <c r="N223"/>
  <c r="N475"/>
  <c r="N671"/>
  <c r="Q671"/>
  <c r="R671"/>
  <c r="S657"/>
  <c r="Q657"/>
  <c r="O657"/>
  <c r="N657"/>
  <c r="P657"/>
  <c r="R657"/>
  <c r="Q643"/>
  <c r="P643"/>
  <c r="N643"/>
  <c r="S629"/>
  <c r="P629"/>
  <c r="R629"/>
  <c r="S615"/>
  <c r="O615"/>
  <c r="Q615"/>
  <c r="P615"/>
  <c r="R615"/>
  <c r="R601"/>
  <c r="S601"/>
  <c r="P601"/>
  <c r="O601"/>
  <c r="Q587"/>
  <c r="N587"/>
  <c r="S587"/>
  <c r="P587"/>
  <c r="N573"/>
  <c r="P573"/>
  <c r="S559"/>
  <c r="R559"/>
  <c r="O559"/>
  <c r="P559"/>
  <c r="N559"/>
  <c r="O545"/>
  <c r="R545"/>
  <c r="P545"/>
  <c r="N307"/>
  <c r="N405"/>
  <c r="N391"/>
  <c r="N83"/>
  <c r="N153"/>
  <c r="N125"/>
  <c r="N195"/>
  <c r="N237"/>
  <c r="N265"/>
  <c r="N139"/>
  <c r="N251"/>
  <c r="R531"/>
  <c r="R517"/>
  <c r="S517"/>
  <c r="P517"/>
  <c r="N517"/>
  <c r="Q503"/>
  <c r="R503"/>
  <c r="O503"/>
  <c r="S489"/>
  <c r="Q489"/>
  <c r="O489"/>
  <c r="P489"/>
  <c r="R489"/>
  <c r="N489"/>
  <c r="P475"/>
  <c r="S461"/>
  <c r="O461"/>
  <c r="N461"/>
  <c r="R447"/>
  <c r="N447"/>
  <c r="S447"/>
  <c r="P447"/>
  <c r="O447"/>
  <c r="Q447"/>
  <c r="S433"/>
  <c r="Q433"/>
  <c r="N433"/>
  <c r="O433"/>
  <c r="P433"/>
  <c r="R433"/>
  <c r="N419"/>
  <c r="R419"/>
  <c r="O419"/>
  <c r="P419"/>
  <c r="R405"/>
  <c r="O405"/>
  <c r="P405"/>
  <c r="Q405"/>
  <c r="O391"/>
  <c r="N69"/>
  <c r="N97"/>
  <c r="N41"/>
  <c r="N111"/>
  <c r="N363"/>
  <c r="R363"/>
  <c r="S363"/>
  <c r="Q363"/>
  <c r="P363"/>
  <c r="S349"/>
  <c r="R349"/>
  <c r="N349"/>
  <c r="Q349"/>
  <c r="P349"/>
  <c r="O349"/>
  <c r="R335"/>
  <c r="N335"/>
  <c r="S321"/>
  <c r="N321"/>
  <c r="O321"/>
  <c r="R321"/>
  <c r="P321"/>
  <c r="P307"/>
  <c r="Q307"/>
  <c r="Q293"/>
  <c r="R293"/>
  <c r="O293"/>
  <c r="N293"/>
  <c r="Q279"/>
  <c r="P279"/>
  <c r="N279"/>
  <c r="P265"/>
  <c r="S265"/>
  <c r="R265"/>
  <c r="Q265"/>
  <c r="S251"/>
  <c r="R251"/>
  <c r="Q251"/>
  <c r="O251"/>
  <c r="P237"/>
  <c r="R237"/>
  <c r="Q237"/>
  <c r="O237"/>
  <c r="P223"/>
  <c r="S223"/>
  <c r="R223"/>
  <c r="R209"/>
  <c r="Q209"/>
  <c r="O209"/>
  <c r="N209"/>
  <c r="S209"/>
  <c r="O195"/>
  <c r="R195"/>
  <c r="P195"/>
  <c r="Q195"/>
  <c r="O181"/>
  <c r="N181"/>
  <c r="P181"/>
  <c r="Q181"/>
  <c r="S181"/>
  <c r="R181"/>
  <c r="N167"/>
  <c r="S153"/>
  <c r="O153"/>
  <c r="R153"/>
  <c r="P153"/>
</calcChain>
</file>

<file path=xl/sharedStrings.xml><?xml version="1.0" encoding="utf-8"?>
<sst xmlns="http://schemas.openxmlformats.org/spreadsheetml/2006/main" count="9797" uniqueCount="282">
  <si>
    <t>COCR.N</t>
  </si>
  <si>
    <t>Jun</t>
  </si>
  <si>
    <t>Report yr</t>
  </si>
  <si>
    <t>2015_Q1</t>
  </si>
  <si>
    <t>2014_Q4</t>
  </si>
  <si>
    <t>2014_Q3</t>
  </si>
  <si>
    <t>2014_Q2</t>
  </si>
  <si>
    <t>2014_Q1</t>
  </si>
  <si>
    <t>2013_Q4</t>
  </si>
  <si>
    <t>2013_Q3</t>
  </si>
  <si>
    <t>2013_Q2</t>
  </si>
  <si>
    <t>2013_Q1</t>
  </si>
  <si>
    <t>2012_Q4</t>
  </si>
  <si>
    <t>2012_Q3</t>
  </si>
  <si>
    <t>2012_Q2</t>
  </si>
  <si>
    <t>2012_Q1</t>
  </si>
  <si>
    <t>2011_Q4</t>
  </si>
  <si>
    <t>2011_Q3</t>
  </si>
  <si>
    <t>2011_Q2</t>
  </si>
  <si>
    <t>2011_Q1</t>
  </si>
  <si>
    <t>2010_Q4</t>
  </si>
  <si>
    <t>2010_Q3</t>
  </si>
  <si>
    <t>2010_Q2</t>
  </si>
  <si>
    <t>2010_Q1</t>
  </si>
  <si>
    <t>2009_Q4</t>
  </si>
  <si>
    <t>2009_Q3</t>
  </si>
  <si>
    <t>2009_Q2</t>
  </si>
  <si>
    <t>2009_Q1</t>
  </si>
  <si>
    <t>2008_Q4</t>
  </si>
  <si>
    <t>2008_Q3</t>
  </si>
  <si>
    <t>2008_Q2</t>
  </si>
  <si>
    <t>2008_Q1</t>
  </si>
  <si>
    <t>This Pt</t>
  </si>
  <si>
    <t>Lst Pt</t>
  </si>
  <si>
    <t>EPS</t>
  </si>
  <si>
    <t>4Q EPS</t>
  </si>
  <si>
    <t>4Q EPS GRW % PER Q</t>
  </si>
  <si>
    <t>4Q EPS GRW % PER YR</t>
  </si>
  <si>
    <t>Price Month strt</t>
  </si>
  <si>
    <t>2015-Jun</t>
  </si>
  <si>
    <t>2015-Mar</t>
  </si>
  <si>
    <t>2014-Dec</t>
  </si>
  <si>
    <t>2014-Sep</t>
  </si>
  <si>
    <t>2014-Jun</t>
  </si>
  <si>
    <t>2014-Mar</t>
  </si>
  <si>
    <t>2013-Dec</t>
  </si>
  <si>
    <t>2013-Sep</t>
  </si>
  <si>
    <t>2013-Jun</t>
  </si>
  <si>
    <t>2013-Mar</t>
  </si>
  <si>
    <t>2012-Dec</t>
  </si>
  <si>
    <t>2012-Sep</t>
  </si>
  <si>
    <t>2012-Jun</t>
  </si>
  <si>
    <t>2012-Mar</t>
  </si>
  <si>
    <t>2011-Dec</t>
  </si>
  <si>
    <t>2011-Sep</t>
  </si>
  <si>
    <t>2011-Jun</t>
  </si>
  <si>
    <t>2011-Mar</t>
  </si>
  <si>
    <t>2010-Dec</t>
  </si>
  <si>
    <t>2010-Sep</t>
  </si>
  <si>
    <t>2010-Jun</t>
  </si>
  <si>
    <t>2010-Mar</t>
  </si>
  <si>
    <t>2009-Dec</t>
  </si>
  <si>
    <t>2009-Sep</t>
  </si>
  <si>
    <t>2009-Jun</t>
  </si>
  <si>
    <t>2009-Mar</t>
  </si>
  <si>
    <t>2008-Dec</t>
  </si>
  <si>
    <t>2008-Sep</t>
  </si>
  <si>
    <t>2008-Jun</t>
  </si>
  <si>
    <t>2008-Mar</t>
  </si>
  <si>
    <t>Price</t>
  </si>
  <si>
    <t>P/E</t>
  </si>
  <si>
    <t>Q Price GRW %</t>
  </si>
  <si>
    <t>YR Price GRW %</t>
  </si>
  <si>
    <t>PARQ.N</t>
  </si>
  <si>
    <t>LALU.N</t>
  </si>
  <si>
    <t>REXP.N</t>
  </si>
  <si>
    <t>na</t>
  </si>
  <si>
    <t>CCS.N</t>
  </si>
  <si>
    <t>KDL.N</t>
  </si>
  <si>
    <t>SOY.N</t>
  </si>
  <si>
    <t>HHL.N</t>
  </si>
  <si>
    <t>SEYB.N</t>
  </si>
  <si>
    <t>Mar</t>
  </si>
  <si>
    <t>CDB.N</t>
  </si>
  <si>
    <t>LFIN.N</t>
  </si>
  <si>
    <t>LWL.N</t>
  </si>
  <si>
    <t>CIND.N</t>
  </si>
  <si>
    <t>DIPD.N</t>
  </si>
  <si>
    <t>LOLC.N</t>
  </si>
  <si>
    <t>NDB.N</t>
  </si>
  <si>
    <t>Re analyze because huge missmatch between audited and un audited eps</t>
  </si>
  <si>
    <t>ACL.N</t>
  </si>
  <si>
    <t>SAMP.N</t>
  </si>
  <si>
    <t>TPL.N</t>
  </si>
  <si>
    <t>CFIN.N</t>
  </si>
  <si>
    <t>RCL.N</t>
  </si>
  <si>
    <t>DIMO.N</t>
  </si>
  <si>
    <t>BLI.N</t>
  </si>
  <si>
    <t>REG.N</t>
  </si>
  <si>
    <t>ALUF.N</t>
  </si>
  <si>
    <t>ARPI.N</t>
  </si>
  <si>
    <t>HDFC.N</t>
  </si>
  <si>
    <t>COLO.N</t>
  </si>
  <si>
    <t>highly volatile and audited statements are very different from unaudited ones so don’t buy</t>
  </si>
  <si>
    <t>VFIN.N</t>
  </si>
  <si>
    <t>PMB.N</t>
  </si>
  <si>
    <t>CRL.N</t>
  </si>
  <si>
    <t>TJL.N</t>
  </si>
  <si>
    <t>GRAN.N</t>
  </si>
  <si>
    <t>TAFL.N</t>
  </si>
  <si>
    <t>UML.N</t>
  </si>
  <si>
    <t>HAYL.N</t>
  </si>
  <si>
    <t>AAIC.N</t>
  </si>
  <si>
    <t>HNB.N</t>
  </si>
  <si>
    <t>BRWN.N</t>
  </si>
  <si>
    <t>CIC.N</t>
  </si>
  <si>
    <t>DIST.N</t>
  </si>
  <si>
    <t>LION.N</t>
  </si>
  <si>
    <t>LGL.N</t>
  </si>
  <si>
    <t>NTB.N</t>
  </si>
  <si>
    <t>DFCC.N</t>
  </si>
  <si>
    <t>SUN.N</t>
  </si>
  <si>
    <t>LLUB.N</t>
  </si>
  <si>
    <t>TYRE.N</t>
  </si>
  <si>
    <t>Item</t>
  </si>
  <si>
    <t>Avg grw</t>
  </si>
  <si>
    <t>ASI Avg</t>
  </si>
  <si>
    <t xml:space="preserve">ASI </t>
  </si>
  <si>
    <t>EPS Audited</t>
  </si>
  <si>
    <t>4Q EPS Audited</t>
  </si>
  <si>
    <t>Points</t>
  </si>
  <si>
    <t>Stk</t>
  </si>
  <si>
    <t>No</t>
  </si>
  <si>
    <t>Done</t>
  </si>
  <si>
    <t>*Red divided by 4 because there seems to be a prblem</t>
  </si>
  <si>
    <t>count</t>
  </si>
  <si>
    <t>*not clear whether I entered group data or company data</t>
  </si>
  <si>
    <t>*there is a big different between audited and unaudited statements</t>
  </si>
  <si>
    <t>*highly unpredictable and don’t use this</t>
  </si>
  <si>
    <t>2015_Q2</t>
  </si>
  <si>
    <t>2015_Sep</t>
  </si>
  <si>
    <t>2015-Sep</t>
  </si>
  <si>
    <t>My Yr Grw</t>
  </si>
  <si>
    <t>ASI Yr Grw</t>
  </si>
  <si>
    <t>Don’t buy this because low turnover</t>
  </si>
  <si>
    <t>Avoid low turnovers because changes may be big</t>
  </si>
  <si>
    <t>Check whether minus divided by minus of value may plus and gives wrong results</t>
  </si>
  <si>
    <t>Use close value of last day to buy or sell</t>
  </si>
  <si>
    <t xml:space="preserve">*eps is annualized and I divided it by 4 </t>
  </si>
  <si>
    <t>2015_Q3</t>
  </si>
  <si>
    <t>2015-Dec</t>
  </si>
  <si>
    <t>not enough turnover</t>
  </si>
  <si>
    <t>Count</t>
  </si>
  <si>
    <t>ASIR.N</t>
  </si>
  <si>
    <t>CARG.N</t>
  </si>
  <si>
    <t>LHCL.N</t>
  </si>
  <si>
    <t>BFL.N</t>
  </si>
  <si>
    <t>NEST.N</t>
  </si>
  <si>
    <t>GUAR.N</t>
  </si>
  <si>
    <t>CTC.N</t>
  </si>
  <si>
    <t>KAPI.N</t>
  </si>
  <si>
    <t>JKH.N</t>
  </si>
  <si>
    <t>LIOC.N</t>
  </si>
  <si>
    <t>CLND.N</t>
  </si>
  <si>
    <t>AHUN.N</t>
  </si>
  <si>
    <t>TKYO.N</t>
  </si>
  <si>
    <t>SPEN.N</t>
  </si>
  <si>
    <t>COMB.N</t>
  </si>
  <si>
    <t>*this is for 6 ups</t>
  </si>
  <si>
    <t>*every buy or cell will cost 1% for transaction costs and it is reduced here</t>
  </si>
  <si>
    <t>*if stock didn't held for entier quarter, it will be colored as green</t>
  </si>
  <si>
    <t>*if stock has quarter mid sell/buy (more than 1 buy/cell cycle) it will be colored in red(and transaction costs also reduced)</t>
  </si>
  <si>
    <t>done</t>
  </si>
  <si>
    <t>had issues with turnover so didn’t used for 2015-mar one</t>
  </si>
  <si>
    <t>remove in 2014-jun because too volatile</t>
  </si>
  <si>
    <t>WTC</t>
  </si>
  <si>
    <t>*WTC means with transaction costs - this is 98% of the item</t>
  </si>
  <si>
    <t>2015_Q4</t>
  </si>
  <si>
    <t>2016-Mar</t>
  </si>
  <si>
    <t>Re Slect Rate %</t>
  </si>
  <si>
    <t>2014 and 2015 Q3 red colored data not available, so calculated</t>
  </si>
  <si>
    <t>*red value not available and calculated</t>
  </si>
  <si>
    <t>**Buy this for dec</t>
  </si>
  <si>
    <t>*if stock didn't held then it will be orange(didn't held due to Moving avarage going up than the stock values)</t>
  </si>
  <si>
    <t>*** atrad stock split adjust is not available, so those stocks goes as 0 and colored in purple- need to fix thiese lator</t>
  </si>
  <si>
    <t>2016_Q1</t>
  </si>
  <si>
    <t>2016-Jun</t>
  </si>
  <si>
    <t>Note - when calculating 6up no loss 60SMA</t>
  </si>
  <si>
    <t>When buying always check bying time index</t>
  </si>
  <si>
    <t>as an example stock index may be 6 at the start of the month</t>
  </si>
  <si>
    <t>but when buying if the price went up(because we wait months to make stock up from 60sma) now stock price is lot changed and therefore index is changed</t>
  </si>
  <si>
    <t>so try to buy with new index :D</t>
  </si>
  <si>
    <t>***check 2016 mar start values correcct in current buy mar tab</t>
  </si>
  <si>
    <t>*use simple moving average 60 to remove losses</t>
  </si>
  <si>
    <t>*use simple moving average 20 to remove losses</t>
  </si>
  <si>
    <t>done from 20105 sep</t>
  </si>
  <si>
    <t>2016_Q2</t>
  </si>
  <si>
    <t>2016-Sep</t>
  </si>
  <si>
    <t>*check for split</t>
  </si>
  <si>
    <t>2016_Q3</t>
  </si>
  <si>
    <t>2016-Dec</t>
  </si>
  <si>
    <t>Avoid price less than 25 most of the time  :D</t>
  </si>
  <si>
    <t>2016_Q4</t>
  </si>
  <si>
    <t>Average</t>
  </si>
  <si>
    <t>Avg Grw Index(WTC)</t>
  </si>
  <si>
    <t>Avg grw Indx</t>
  </si>
  <si>
    <t>2007-Dec</t>
  </si>
  <si>
    <t>2007-Sep</t>
  </si>
  <si>
    <t>2007-Jun</t>
  </si>
  <si>
    <t>2007-Mar</t>
  </si>
  <si>
    <t>2006-Dec</t>
  </si>
  <si>
    <t>2006-Sep</t>
  </si>
  <si>
    <t>2006-Jun</t>
  </si>
  <si>
    <t>2006-Mar</t>
  </si>
  <si>
    <t>2005-Dec</t>
  </si>
  <si>
    <t>2005-Sep</t>
  </si>
  <si>
    <t>2005-Jun</t>
  </si>
  <si>
    <t>2005-Mar</t>
  </si>
  <si>
    <t>2004-Dec</t>
  </si>
  <si>
    <t>2004-Sep</t>
  </si>
  <si>
    <t>2004-Jun</t>
  </si>
  <si>
    <t>2004-Mar</t>
  </si>
  <si>
    <t>2003-Dec</t>
  </si>
  <si>
    <t>2003-Sep</t>
  </si>
  <si>
    <t>2003-Jun</t>
  </si>
  <si>
    <t>2003-Mar</t>
  </si>
  <si>
    <t>*Splitted when 2016Q2 so managed it</t>
  </si>
  <si>
    <t>*split on 2016 Q1 so adjusted</t>
  </si>
  <si>
    <t>*split on 2016Q1 so adjusted</t>
  </si>
  <si>
    <t>A-Z stk</t>
  </si>
  <si>
    <t>2017-Mar</t>
  </si>
  <si>
    <t xml:space="preserve">What is the date given for price? Last day of previous quarter </t>
  </si>
  <si>
    <t>2017_Q1</t>
  </si>
  <si>
    <t>2017-Jun</t>
  </si>
  <si>
    <t>check fro split</t>
  </si>
  <si>
    <t>Check for split in 2017 q1</t>
  </si>
  <si>
    <t>check for splits</t>
  </si>
  <si>
    <t>Red values are calculated</t>
  </si>
  <si>
    <t>This seems group discontinued and company continued from 2017 Q1 so uses company info</t>
  </si>
  <si>
    <t>Because of that red value is not available and therefore used unaudited value</t>
  </si>
  <si>
    <t>**Check all stocks for splits</t>
  </si>
  <si>
    <t>**Note that lots of things didn't buy because of low turnover in 2017 jun and their average return is 20</t>
  </si>
  <si>
    <t>2017_Q2</t>
  </si>
  <si>
    <t>2017-Sep</t>
  </si>
  <si>
    <t>check whther a split on end of may 2017</t>
  </si>
  <si>
    <t>SELL</t>
  </si>
  <si>
    <t>**Red values are calculated since only yearly value is available. There is a split on 2015 november and values also calculated based on it</t>
  </si>
  <si>
    <t>Company Transactions are halted for some reason</t>
  </si>
  <si>
    <t>MELS.N</t>
  </si>
  <si>
    <t>SLTL.N</t>
  </si>
  <si>
    <t>CTHR.N</t>
  </si>
  <si>
    <t>CARS.N</t>
  </si>
  <si>
    <t>CINS.N</t>
  </si>
  <si>
    <t>AEL.N</t>
  </si>
  <si>
    <t>BUKI.N</t>
  </si>
  <si>
    <t>AHPL.N</t>
  </si>
  <si>
    <t>SINS.N</t>
  </si>
  <si>
    <t>2 from 3</t>
  </si>
  <si>
    <t>1 from 3</t>
  </si>
  <si>
    <t>**Buy 450K per stock</t>
  </si>
  <si>
    <t>Guar 3K</t>
  </si>
  <si>
    <t>TPL 1.5K</t>
  </si>
  <si>
    <t>SAMP has 360, so add 90</t>
  </si>
  <si>
    <t>So day 1</t>
  </si>
  <si>
    <t>330 each</t>
  </si>
  <si>
    <t>90 for samp</t>
  </si>
  <si>
    <t>total</t>
  </si>
  <si>
    <t>day 2</t>
  </si>
  <si>
    <t>DFCC</t>
  </si>
  <si>
    <t>Guar</t>
  </si>
  <si>
    <t>VFIN</t>
  </si>
  <si>
    <t>TPL</t>
  </si>
  <si>
    <t>day 3</t>
  </si>
  <si>
    <t>**Bought 5 since only 2 6 up and theey are colored in yellow since 2017 Jun</t>
  </si>
  <si>
    <t>2017-Dec</t>
  </si>
  <si>
    <t>2017_Q3</t>
  </si>
  <si>
    <t>check this for 2017 Q3 near split</t>
  </si>
  <si>
    <t>check still no trasaction data</t>
  </si>
  <si>
    <t>split c heck</t>
  </si>
  <si>
    <t>stocks to buy</t>
  </si>
  <si>
    <t>amout</t>
  </si>
  <si>
    <t>per stock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</si>
</sst>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165" fontId="2" fillId="0" borderId="0" xfId="0" applyNumberFormat="1" applyFo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4" fontId="4" fillId="0" borderId="0" xfId="0" applyNumberFormat="1" applyFont="1"/>
    <xf numFmtId="0" fontId="4" fillId="0" borderId="0" xfId="0" applyFont="1"/>
    <xf numFmtId="0" fontId="5" fillId="0" borderId="0" xfId="0" applyFont="1"/>
    <xf numFmtId="0" fontId="0" fillId="0" borderId="0" xfId="0" applyNumberFormat="1" applyBorder="1"/>
    <xf numFmtId="165" fontId="6" fillId="0" borderId="0" xfId="0" applyNumberFormat="1" applyFont="1"/>
    <xf numFmtId="165" fontId="5" fillId="0" borderId="0" xfId="0" applyNumberFormat="1" applyFont="1"/>
    <xf numFmtId="0" fontId="6" fillId="0" borderId="0" xfId="0" applyFont="1"/>
    <xf numFmtId="164" fontId="5" fillId="0" borderId="0" xfId="0" applyNumberFormat="1" applyFont="1"/>
    <xf numFmtId="164" fontId="6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164" fontId="7" fillId="0" borderId="0" xfId="0" applyNumberFormat="1" applyFont="1"/>
    <xf numFmtId="165" fontId="7" fillId="0" borderId="0" xfId="0" applyNumberFormat="1" applyFont="1"/>
    <xf numFmtId="0" fontId="8" fillId="0" borderId="0" xfId="0" applyFont="1"/>
    <xf numFmtId="0" fontId="9" fillId="0" borderId="0" xfId="0" applyFont="1"/>
    <xf numFmtId="0" fontId="6" fillId="0" borderId="0" xfId="0" applyNumberFormat="1" applyFont="1" applyBorder="1"/>
    <xf numFmtId="165" fontId="10" fillId="0" borderId="0" xfId="0" applyNumberFormat="1" applyFont="1"/>
    <xf numFmtId="0" fontId="10" fillId="0" borderId="0" xfId="0" applyFont="1"/>
    <xf numFmtId="164" fontId="10" fillId="0" borderId="0" xfId="0" applyNumberFormat="1" applyFont="1"/>
    <xf numFmtId="0" fontId="10" fillId="0" borderId="0" xfId="0" applyNumberFormat="1" applyFont="1" applyBorder="1"/>
    <xf numFmtId="0" fontId="7" fillId="0" borderId="0" xfId="0" applyFont="1"/>
    <xf numFmtId="164" fontId="0" fillId="0" borderId="0" xfId="0" applyNumberFormat="1" applyBorder="1"/>
    <xf numFmtId="0" fontId="5" fillId="0" borderId="0" xfId="0" applyNumberFormat="1" applyFont="1" applyBorder="1"/>
    <xf numFmtId="0" fontId="0" fillId="0" borderId="0" xfId="0" applyFont="1"/>
    <xf numFmtId="165" fontId="0" fillId="0" borderId="0" xfId="0" applyNumberFormat="1" applyFont="1"/>
    <xf numFmtId="164" fontId="0" fillId="0" borderId="0" xfId="0" applyNumberFormat="1" applyFont="1"/>
    <xf numFmtId="3" fontId="0" fillId="0" borderId="0" xfId="0" applyNumberFormat="1"/>
    <xf numFmtId="0" fontId="0" fillId="2" borderId="0" xfId="0" applyFill="1"/>
    <xf numFmtId="0" fontId="2" fillId="2" borderId="0" xfId="0" applyFont="1" applyFill="1"/>
    <xf numFmtId="164" fontId="0" fillId="2" borderId="0" xfId="0" applyNumberFormat="1" applyFill="1"/>
    <xf numFmtId="0" fontId="3" fillId="2" borderId="0" xfId="0" applyFont="1" applyFill="1"/>
    <xf numFmtId="165" fontId="0" fillId="2" borderId="0" xfId="0" applyNumberFormat="1" applyFill="1"/>
    <xf numFmtId="165" fontId="3" fillId="2" borderId="0" xfId="0" applyNumberFormat="1" applyFont="1" applyFill="1"/>
    <xf numFmtId="164" fontId="3" fillId="2" borderId="0" xfId="0" applyNumberFormat="1" applyFont="1" applyFill="1"/>
    <xf numFmtId="0" fontId="1" fillId="0" borderId="0" xfId="0" applyNumberFormat="1" applyFont="1" applyBorder="1"/>
    <xf numFmtId="0" fontId="0" fillId="2" borderId="0" xfId="0" applyFont="1" applyFill="1"/>
    <xf numFmtId="165" fontId="0" fillId="2" borderId="0" xfId="0" applyNumberFormat="1" applyFont="1" applyFill="1"/>
    <xf numFmtId="164" fontId="0" fillId="2" borderId="0" xfId="0" applyNumberFormat="1" applyFont="1" applyFill="1"/>
    <xf numFmtId="0" fontId="0" fillId="3" borderId="0" xfId="0" applyFill="1"/>
    <xf numFmtId="0" fontId="0" fillId="0" borderId="0" xfId="0" applyFill="1"/>
    <xf numFmtId="165" fontId="0" fillId="0" borderId="0" xfId="0" applyNumberFormat="1" applyFill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1" fillId="2" borderId="0" xfId="0" applyFont="1" applyFill="1"/>
    <xf numFmtId="165" fontId="1" fillId="2" borderId="0" xfId="0" applyNumberFormat="1" applyFont="1" applyFill="1"/>
    <xf numFmtId="164" fontId="1" fillId="2" borderId="0" xfId="0" applyNumberFormat="1" applyFont="1" applyFill="1"/>
    <xf numFmtId="164" fontId="0" fillId="3" borderId="0" xfId="0" applyNumberFormat="1" applyFill="1"/>
    <xf numFmtId="0" fontId="0" fillId="2" borderId="0" xfId="0" applyNumberFormat="1" applyFill="1" applyBorder="1"/>
    <xf numFmtId="0" fontId="2" fillId="0" borderId="0" xfId="0" applyFont="1" applyFill="1"/>
    <xf numFmtId="164" fontId="0" fillId="0" borderId="0" xfId="0" applyNumberFormat="1" applyFill="1"/>
    <xf numFmtId="0" fontId="3" fillId="0" borderId="0" xfId="0" applyFont="1" applyFill="1"/>
    <xf numFmtId="165" fontId="3" fillId="0" borderId="0" xfId="0" applyNumberFormat="1" applyFont="1" applyFill="1"/>
    <xf numFmtId="164" fontId="3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1091"/>
  <sheetViews>
    <sheetView topLeftCell="A1033" workbookViewId="0">
      <selection activeCell="A827" sqref="A827:XFD840"/>
    </sheetView>
  </sheetViews>
  <sheetFormatPr defaultRowHeight="14.4"/>
  <cols>
    <col min="1" max="1" width="7.88671875" customWidth="1"/>
    <col min="3" max="3" width="20.109375" customWidth="1"/>
    <col min="4" max="5" width="9.109375" customWidth="1"/>
    <col min="6" max="6" width="9" customWidth="1"/>
    <col min="7" max="7" width="9.21875" customWidth="1"/>
    <col min="8" max="13" width="9.109375" customWidth="1"/>
    <col min="15" max="15" width="9.109375" customWidth="1"/>
  </cols>
  <sheetData>
    <row r="1" spans="1:43">
      <c r="A1" t="s">
        <v>0</v>
      </c>
      <c r="B1" t="s">
        <v>1</v>
      </c>
      <c r="C1" s="1" t="s">
        <v>2</v>
      </c>
      <c r="D1" s="1" t="s">
        <v>275</v>
      </c>
      <c r="E1" s="1" t="s">
        <v>242</v>
      </c>
      <c r="F1" s="1" t="s">
        <v>232</v>
      </c>
      <c r="G1" s="1" t="s">
        <v>202</v>
      </c>
      <c r="H1" s="1" t="s">
        <v>199</v>
      </c>
      <c r="I1" s="1" t="s">
        <v>196</v>
      </c>
      <c r="J1" s="1" t="s">
        <v>185</v>
      </c>
      <c r="K1" s="1" t="s">
        <v>177</v>
      </c>
      <c r="L1" s="1" t="s">
        <v>149</v>
      </c>
      <c r="M1" s="1" t="s">
        <v>139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30</v>
      </c>
      <c r="AP1" s="1" t="s">
        <v>31</v>
      </c>
    </row>
    <row r="2" spans="1:43">
      <c r="A2" t="s">
        <v>32</v>
      </c>
      <c r="B2" t="s">
        <v>33</v>
      </c>
      <c r="C2" t="s">
        <v>34</v>
      </c>
      <c r="D2">
        <v>1.8</v>
      </c>
      <c r="E2">
        <v>1.71</v>
      </c>
      <c r="F2">
        <v>2.52</v>
      </c>
      <c r="G2">
        <v>2.97</v>
      </c>
      <c r="H2">
        <v>2.1800000000000002</v>
      </c>
      <c r="I2">
        <v>2.12</v>
      </c>
      <c r="J2">
        <v>1.95</v>
      </c>
      <c r="K2">
        <v>1.84</v>
      </c>
      <c r="L2">
        <v>1.56</v>
      </c>
      <c r="M2">
        <v>1.96</v>
      </c>
      <c r="N2">
        <v>2.42</v>
      </c>
      <c r="O2">
        <v>1.91</v>
      </c>
      <c r="P2">
        <v>1.72</v>
      </c>
      <c r="Q2">
        <v>1.72</v>
      </c>
      <c r="R2">
        <v>1.89</v>
      </c>
      <c r="S2">
        <v>1.26</v>
      </c>
      <c r="T2">
        <v>0.73</v>
      </c>
      <c r="U2">
        <v>0.73</v>
      </c>
      <c r="V2">
        <v>1.44</v>
      </c>
      <c r="W2">
        <v>2.3199999999999998</v>
      </c>
    </row>
    <row r="3" spans="1:43">
      <c r="A3" s="11" t="s">
        <v>240</v>
      </c>
      <c r="C3" t="s">
        <v>128</v>
      </c>
      <c r="H3">
        <v>2.1800000000000002</v>
      </c>
      <c r="I3">
        <v>2.12</v>
      </c>
      <c r="J3">
        <v>2.08</v>
      </c>
      <c r="K3">
        <v>1.84</v>
      </c>
      <c r="L3">
        <v>1.88</v>
      </c>
      <c r="M3">
        <v>1.96</v>
      </c>
      <c r="N3">
        <v>2.2400000000000002</v>
      </c>
      <c r="O3">
        <v>1.91</v>
      </c>
      <c r="P3">
        <v>1.72</v>
      </c>
      <c r="Q3">
        <v>2.06</v>
      </c>
      <c r="R3">
        <v>1.81</v>
      </c>
      <c r="S3">
        <v>0.97</v>
      </c>
      <c r="T3">
        <v>0.73</v>
      </c>
      <c r="U3">
        <v>0.73</v>
      </c>
      <c r="V3">
        <v>1.25</v>
      </c>
      <c r="W3">
        <v>1.03</v>
      </c>
      <c r="X3">
        <v>0.69</v>
      </c>
      <c r="Y3">
        <v>0.63</v>
      </c>
      <c r="Z3">
        <v>0.79</v>
      </c>
      <c r="AA3">
        <v>3.59</v>
      </c>
    </row>
    <row r="4" spans="1:43">
      <c r="A4">
        <v>5</v>
      </c>
      <c r="B4">
        <v>6</v>
      </c>
      <c r="C4" t="s">
        <v>35</v>
      </c>
      <c r="D4">
        <f t="shared" ref="D4:F4" si="0">+D2+E2+F2+G2</f>
        <v>9</v>
      </c>
      <c r="E4">
        <f t="shared" si="0"/>
        <v>9.3800000000000008</v>
      </c>
      <c r="F4">
        <f t="shared" si="0"/>
        <v>9.7899999999999991</v>
      </c>
      <c r="G4">
        <f t="shared" ref="G4" si="1">+G2+H2+I2+J2</f>
        <v>9.2200000000000006</v>
      </c>
      <c r="H4">
        <f t="shared" ref="H4:N5" si="2">+H2+I2+J2+K2</f>
        <v>8.0900000000000016</v>
      </c>
      <c r="I4">
        <f t="shared" si="2"/>
        <v>7.4700000000000006</v>
      </c>
      <c r="J4">
        <f t="shared" si="2"/>
        <v>7.31</v>
      </c>
      <c r="K4">
        <f t="shared" si="2"/>
        <v>7.78</v>
      </c>
      <c r="L4">
        <f t="shared" si="2"/>
        <v>7.85</v>
      </c>
      <c r="M4">
        <f t="shared" si="2"/>
        <v>8.01</v>
      </c>
      <c r="N4">
        <f t="shared" si="2"/>
        <v>7.77</v>
      </c>
      <c r="O4">
        <f t="shared" ref="O4:T4" si="3">+O2+P2+Q2+R2</f>
        <v>7.2399999999999993</v>
      </c>
      <c r="P4">
        <f t="shared" si="3"/>
        <v>6.59</v>
      </c>
      <c r="Q4">
        <f t="shared" si="3"/>
        <v>5.6</v>
      </c>
      <c r="R4">
        <f t="shared" si="3"/>
        <v>4.6099999999999994</v>
      </c>
      <c r="S4">
        <f t="shared" si="3"/>
        <v>4.16</v>
      </c>
      <c r="T4">
        <f t="shared" si="3"/>
        <v>5.22</v>
      </c>
    </row>
    <row r="5" spans="1:43">
      <c r="C5" t="s">
        <v>129</v>
      </c>
      <c r="H5">
        <f t="shared" si="2"/>
        <v>8.2200000000000006</v>
      </c>
      <c r="I5">
        <f t="shared" si="2"/>
        <v>7.92</v>
      </c>
      <c r="J5">
        <f t="shared" si="2"/>
        <v>7.76</v>
      </c>
      <c r="K5">
        <f t="shared" si="2"/>
        <v>7.92</v>
      </c>
      <c r="L5">
        <f t="shared" ref="L5:R5" si="4">+L3+M3+N3+O3</f>
        <v>7.99</v>
      </c>
      <c r="M5">
        <f t="shared" si="4"/>
        <v>7.83</v>
      </c>
      <c r="N5">
        <f t="shared" si="4"/>
        <v>7.93</v>
      </c>
      <c r="O5">
        <f t="shared" si="4"/>
        <v>7.5</v>
      </c>
      <c r="P5">
        <f t="shared" si="4"/>
        <v>6.56</v>
      </c>
      <c r="Q5">
        <f t="shared" si="4"/>
        <v>5.57</v>
      </c>
      <c r="R5">
        <f t="shared" si="4"/>
        <v>4.24</v>
      </c>
      <c r="S5">
        <f t="shared" ref="S5:X5" si="5">+S3+T3+U3+V3</f>
        <v>3.6799999999999997</v>
      </c>
      <c r="T5">
        <f t="shared" si="5"/>
        <v>3.74</v>
      </c>
      <c r="U5">
        <f t="shared" si="5"/>
        <v>3.6999999999999997</v>
      </c>
      <c r="V5">
        <f t="shared" si="5"/>
        <v>3.6</v>
      </c>
      <c r="W5">
        <f t="shared" si="5"/>
        <v>3.14</v>
      </c>
      <c r="X5">
        <f t="shared" si="5"/>
        <v>5.6999999999999993</v>
      </c>
    </row>
    <row r="6" spans="1:43">
      <c r="C6" s="2" t="s">
        <v>36</v>
      </c>
      <c r="D6" s="2">
        <f t="shared" ref="D6:F6" si="6">+((D4/(E2+F2+G2+H3))-1)*100</f>
        <v>-4.0511727078891386</v>
      </c>
      <c r="E6" s="2">
        <f t="shared" si="6"/>
        <v>-4.1879468845760766</v>
      </c>
      <c r="F6" s="2">
        <f t="shared" si="6"/>
        <v>4.7058823529411598</v>
      </c>
      <c r="G6" s="2">
        <f t="shared" ref="G6" si="7">+((G4/(H2+I2+J2+K3))-1)*100</f>
        <v>13.967861557478356</v>
      </c>
      <c r="H6" s="2">
        <f t="shared" ref="H6:N6" si="8">+((H4/(I2+J2+K2+L3))-1)*100</f>
        <v>3.8510911424904037</v>
      </c>
      <c r="I6" s="2">
        <f t="shared" si="8"/>
        <v>2.1887824897401043</v>
      </c>
      <c r="J6" s="2">
        <f t="shared" si="8"/>
        <v>-3.8157894736842279</v>
      </c>
      <c r="K6" s="2">
        <f t="shared" si="8"/>
        <v>-0.89171974522291864</v>
      </c>
      <c r="L6" s="2">
        <f t="shared" si="8"/>
        <v>-1.9975031210986316</v>
      </c>
      <c r="M6" s="2">
        <f t="shared" si="8"/>
        <v>-1.2330456226880337</v>
      </c>
      <c r="N6" s="2">
        <f t="shared" si="8"/>
        <v>8.5195530726256852</v>
      </c>
      <c r="O6" s="2">
        <f t="shared" ref="O6:T6" si="9">+((O4/(P2+Q2+R2+S3))-1)*100</f>
        <v>14.920634920634912</v>
      </c>
      <c r="P6" s="2">
        <f t="shared" si="9"/>
        <v>17.678571428571431</v>
      </c>
      <c r="Q6" s="2">
        <f t="shared" si="9"/>
        <v>21.475054229934941</v>
      </c>
      <c r="R6" s="2">
        <f t="shared" si="9"/>
        <v>16.12090680100755</v>
      </c>
      <c r="S6" s="2">
        <f t="shared" si="9"/>
        <v>5.8524173027989956</v>
      </c>
      <c r="T6" s="2">
        <f t="shared" si="9"/>
        <v>0.77220077220077066</v>
      </c>
      <c r="U6" s="2"/>
      <c r="V6" s="2"/>
    </row>
    <row r="7" spans="1:43">
      <c r="C7" s="2" t="s">
        <v>37</v>
      </c>
      <c r="D7" s="2">
        <f t="shared" ref="D7:F7" si="10">+((D4/H5)-1)*100</f>
        <v>9.4890510948905096</v>
      </c>
      <c r="E7" s="2">
        <f t="shared" si="10"/>
        <v>18.434343434343447</v>
      </c>
      <c r="F7" s="2">
        <f t="shared" si="10"/>
        <v>26.159793814432987</v>
      </c>
      <c r="G7" s="2">
        <f t="shared" ref="G7" si="11">+((G4/K5)-1)*100</f>
        <v>16.414141414141415</v>
      </c>
      <c r="H7" s="2">
        <f t="shared" ref="H7:O7" si="12">+((H4/L5)-1)*100</f>
        <v>1.2515644555694871</v>
      </c>
      <c r="I7" s="2">
        <f t="shared" si="12"/>
        <v>-4.5977011494252817</v>
      </c>
      <c r="J7" s="2">
        <f t="shared" si="12"/>
        <v>-7.8184110970996201</v>
      </c>
      <c r="K7" s="2">
        <f t="shared" si="12"/>
        <v>3.7333333333333441</v>
      </c>
      <c r="L7" s="2">
        <f t="shared" si="12"/>
        <v>19.664634146341477</v>
      </c>
      <c r="M7" s="2">
        <f t="shared" si="12"/>
        <v>43.806104129263915</v>
      </c>
      <c r="N7" s="2">
        <f t="shared" si="12"/>
        <v>83.254716981132049</v>
      </c>
      <c r="O7" s="2">
        <f t="shared" si="12"/>
        <v>96.739130434782624</v>
      </c>
      <c r="P7" s="2">
        <f t="shared" ref="P7:T7" si="13">+((P4/T5)-1)*100</f>
        <v>76.203208556149733</v>
      </c>
      <c r="Q7" s="2">
        <f t="shared" si="13"/>
        <v>51.351351351351362</v>
      </c>
      <c r="R7" s="2">
        <f t="shared" si="13"/>
        <v>28.055555555555543</v>
      </c>
      <c r="S7" s="2">
        <f t="shared" si="13"/>
        <v>32.484076433121011</v>
      </c>
      <c r="T7" s="2">
        <f t="shared" si="13"/>
        <v>-8.4210526315789398</v>
      </c>
    </row>
    <row r="8" spans="1:43" s="1" customFormat="1">
      <c r="C8" s="1" t="s">
        <v>38</v>
      </c>
      <c r="D8" s="1" t="s">
        <v>274</v>
      </c>
      <c r="E8" s="1" t="s">
        <v>243</v>
      </c>
      <c r="F8" s="1" t="s">
        <v>233</v>
      </c>
      <c r="G8" s="1" t="s">
        <v>230</v>
      </c>
      <c r="H8" s="1" t="s">
        <v>200</v>
      </c>
      <c r="I8" s="1" t="s">
        <v>197</v>
      </c>
      <c r="J8" s="1" t="s">
        <v>186</v>
      </c>
      <c r="K8" s="1" t="s">
        <v>178</v>
      </c>
      <c r="L8" s="1" t="s">
        <v>150</v>
      </c>
      <c r="M8" s="1" t="s">
        <v>140</v>
      </c>
      <c r="N8" s="1" t="s">
        <v>39</v>
      </c>
      <c r="O8" s="1" t="s">
        <v>40</v>
      </c>
      <c r="P8" s="1" t="s">
        <v>41</v>
      </c>
      <c r="Q8" s="1" t="s">
        <v>42</v>
      </c>
      <c r="R8" s="1" t="s">
        <v>43</v>
      </c>
      <c r="S8" s="1" t="s">
        <v>44</v>
      </c>
      <c r="T8" s="1" t="s">
        <v>45</v>
      </c>
      <c r="U8" s="1" t="s">
        <v>46</v>
      </c>
      <c r="V8" s="1" t="s">
        <v>47</v>
      </c>
      <c r="W8" s="1" t="s">
        <v>48</v>
      </c>
      <c r="X8" s="1" t="s">
        <v>49</v>
      </c>
      <c r="Y8" s="1" t="s">
        <v>50</v>
      </c>
      <c r="Z8" s="1" t="s">
        <v>51</v>
      </c>
      <c r="AA8" s="1" t="s">
        <v>52</v>
      </c>
      <c r="AB8" s="1" t="s">
        <v>53</v>
      </c>
      <c r="AC8" s="1" t="s">
        <v>54</v>
      </c>
      <c r="AD8" s="1" t="s">
        <v>55</v>
      </c>
      <c r="AE8" s="1" t="s">
        <v>56</v>
      </c>
      <c r="AF8" s="1" t="s">
        <v>57</v>
      </c>
      <c r="AG8" s="1" t="s">
        <v>58</v>
      </c>
      <c r="AH8" s="1" t="s">
        <v>59</v>
      </c>
      <c r="AI8" s="1" t="s">
        <v>60</v>
      </c>
      <c r="AJ8" s="1" t="s">
        <v>61</v>
      </c>
      <c r="AK8" s="1" t="s">
        <v>62</v>
      </c>
      <c r="AL8" s="1" t="s">
        <v>63</v>
      </c>
      <c r="AM8" s="1" t="s">
        <v>64</v>
      </c>
      <c r="AN8" s="1" t="s">
        <v>65</v>
      </c>
      <c r="AO8" s="1" t="s">
        <v>66</v>
      </c>
      <c r="AP8" s="1" t="s">
        <v>67</v>
      </c>
      <c r="AQ8" s="1" t="s">
        <v>68</v>
      </c>
    </row>
    <row r="9" spans="1:43">
      <c r="C9" t="s">
        <v>69</v>
      </c>
      <c r="D9">
        <v>42</v>
      </c>
      <c r="E9" s="4">
        <v>43</v>
      </c>
      <c r="F9" s="4">
        <v>44</v>
      </c>
      <c r="G9">
        <v>47.6</v>
      </c>
      <c r="H9">
        <v>59.9</v>
      </c>
      <c r="I9">
        <v>46.2</v>
      </c>
      <c r="J9">
        <v>45.7</v>
      </c>
      <c r="K9">
        <v>48.8</v>
      </c>
      <c r="L9">
        <v>52.8</v>
      </c>
      <c r="M9">
        <v>64.3</v>
      </c>
      <c r="N9">
        <v>69</v>
      </c>
      <c r="O9">
        <v>47.4</v>
      </c>
      <c r="P9">
        <v>45</v>
      </c>
      <c r="Q9">
        <v>33.1</v>
      </c>
      <c r="R9">
        <v>17.5</v>
      </c>
      <c r="S9">
        <v>16</v>
      </c>
      <c r="T9">
        <v>10.199999999999999</v>
      </c>
    </row>
    <row r="10" spans="1:43">
      <c r="C10" s="3" t="s">
        <v>70</v>
      </c>
      <c r="D10" s="19">
        <f t="shared" ref="D10:E10" si="14">+D9/D4</f>
        <v>4.666666666666667</v>
      </c>
      <c r="E10" s="19">
        <f t="shared" si="14"/>
        <v>4.5842217484008527</v>
      </c>
      <c r="F10" s="3">
        <f t="shared" ref="F10:G10" si="15">+F9/F4</f>
        <v>4.4943820224719104</v>
      </c>
      <c r="G10" s="3">
        <f t="shared" si="15"/>
        <v>5.162689804772234</v>
      </c>
      <c r="H10" s="3">
        <f t="shared" ref="H10:I10" si="16">+H9/H4</f>
        <v>7.4042027194066735</v>
      </c>
      <c r="I10" s="3">
        <f t="shared" si="16"/>
        <v>6.1847389558232928</v>
      </c>
      <c r="J10" s="3">
        <f t="shared" ref="J10:K10" si="17">+J9/J4</f>
        <v>6.25170998632011</v>
      </c>
      <c r="K10" s="3">
        <f t="shared" si="17"/>
        <v>6.2724935732647813</v>
      </c>
      <c r="L10" s="3">
        <f t="shared" ref="L10:M10" si="18">+L9/L4</f>
        <v>6.7261146496815289</v>
      </c>
      <c r="M10" s="3">
        <f t="shared" si="18"/>
        <v>8.0274656679151057</v>
      </c>
      <c r="N10" s="3">
        <f t="shared" ref="N10:T10" si="19">+N9/N4</f>
        <v>8.8803088803088812</v>
      </c>
      <c r="O10" s="3">
        <f t="shared" si="19"/>
        <v>6.5469613259668513</v>
      </c>
      <c r="P10" s="3">
        <f t="shared" si="19"/>
        <v>6.8285280728376332</v>
      </c>
      <c r="Q10" s="3">
        <f t="shared" si="19"/>
        <v>5.9107142857142865</v>
      </c>
      <c r="R10" s="3">
        <f t="shared" si="19"/>
        <v>3.7960954446854669</v>
      </c>
      <c r="S10" s="3">
        <f t="shared" si="19"/>
        <v>3.8461538461538458</v>
      </c>
      <c r="T10" s="3">
        <f t="shared" si="19"/>
        <v>1.9540229885057472</v>
      </c>
    </row>
    <row r="11" spans="1:43">
      <c r="C11" s="2" t="s">
        <v>71</v>
      </c>
      <c r="D11" s="18">
        <f t="shared" ref="D11:F11" si="20">+((D9/E9)-1)*100</f>
        <v>-2.3255813953488413</v>
      </c>
      <c r="E11" s="18">
        <f t="shared" si="20"/>
        <v>-2.2727272727272707</v>
      </c>
      <c r="F11" s="2">
        <f t="shared" si="20"/>
        <v>-7.5630252100840405</v>
      </c>
      <c r="G11" s="2">
        <f t="shared" ref="G11" si="21">+((G9/H9)-1)*100</f>
        <v>-20.534223706176956</v>
      </c>
      <c r="H11" s="2">
        <f t="shared" ref="H11" si="22">+((H9/I9)-1)*100</f>
        <v>29.653679653679642</v>
      </c>
      <c r="I11" s="2">
        <f t="shared" ref="I11" si="23">+((I9/J9)-1)*100</f>
        <v>1.0940919037199182</v>
      </c>
      <c r="J11" s="2">
        <f t="shared" ref="J11:O11" si="24">+((J9/K9)-1)*100</f>
        <v>-6.3524590163934302</v>
      </c>
      <c r="K11" s="2">
        <f t="shared" si="24"/>
        <v>-7.5757575757575797</v>
      </c>
      <c r="L11" s="2">
        <f t="shared" si="24"/>
        <v>-17.88491446345256</v>
      </c>
      <c r="M11" s="2">
        <f t="shared" si="24"/>
        <v>-6.8115942028985526</v>
      </c>
      <c r="N11" s="2">
        <f t="shared" si="24"/>
        <v>45.569620253164558</v>
      </c>
      <c r="O11" s="2">
        <f t="shared" si="24"/>
        <v>5.3333333333333233</v>
      </c>
      <c r="P11" s="2">
        <f t="shared" ref="P11:S11" si="25">+((P9/Q9)-1)*100</f>
        <v>35.951661631419938</v>
      </c>
      <c r="Q11" s="2">
        <f t="shared" si="25"/>
        <v>89.142857142857139</v>
      </c>
      <c r="R11" s="2">
        <f t="shared" si="25"/>
        <v>9.375</v>
      </c>
      <c r="S11" s="2">
        <f t="shared" si="25"/>
        <v>56.862745098039234</v>
      </c>
    </row>
    <row r="12" spans="1:43">
      <c r="C12" s="2" t="s">
        <v>72</v>
      </c>
      <c r="D12" s="18">
        <f t="shared" ref="D12:F12" si="26">+((D9/H9)-1)*100</f>
        <v>-29.883138564273793</v>
      </c>
      <c r="E12" s="18">
        <f t="shared" si="26"/>
        <v>-6.9264069264069361</v>
      </c>
      <c r="F12" s="2">
        <f t="shared" si="26"/>
        <v>-3.7199124726477129</v>
      </c>
      <c r="G12" s="2">
        <f t="shared" ref="G12" si="27">+((G9/K9)-1)*100</f>
        <v>-2.4590163934426146</v>
      </c>
      <c r="H12" s="2">
        <f t="shared" ref="H12" si="28">+((H9/L9)-1)*100</f>
        <v>13.446969696969703</v>
      </c>
      <c r="I12" s="2">
        <f t="shared" ref="I12" si="29">+((I9/M9)-1)*100</f>
        <v>-28.149300155520983</v>
      </c>
      <c r="J12" s="2">
        <f t="shared" ref="J12:P12" si="30">+((J9/N9)-1)*100</f>
        <v>-33.768115942028984</v>
      </c>
      <c r="K12" s="2">
        <f t="shared" si="30"/>
        <v>2.9535864978902815</v>
      </c>
      <c r="L12" s="2">
        <f t="shared" si="30"/>
        <v>17.333333333333336</v>
      </c>
      <c r="M12" s="2">
        <f t="shared" si="30"/>
        <v>94.259818731117818</v>
      </c>
      <c r="N12" s="2">
        <f t="shared" si="30"/>
        <v>294.28571428571433</v>
      </c>
      <c r="O12" s="2">
        <f t="shared" si="30"/>
        <v>196.25</v>
      </c>
      <c r="P12" s="2">
        <f t="shared" si="30"/>
        <v>341.1764705882353</v>
      </c>
    </row>
    <row r="13" spans="1:43">
      <c r="C13" s="2" t="s">
        <v>130</v>
      </c>
      <c r="D13" s="4" t="str">
        <f t="shared" ref="D13:E13" si="31">IF(OR(D10&gt;15,D7&lt;15,D6&lt;4),"NA",(IF(D10&lt;4,3,IF(D10&lt;6,2,IF(D10&lt;10,1,0)))+IF(D7&gt;80,3,IF(D7&gt;40,2,IF(D7&gt;20,1,0)))+IF(D6&gt;20,3,IF(D6&gt;10,2,IF(D6&gt;5,1,0)))))</f>
        <v>NA</v>
      </c>
      <c r="E13" s="4" t="str">
        <f t="shared" si="31"/>
        <v>NA</v>
      </c>
      <c r="F13">
        <f t="shared" ref="F13:G13" si="32">IF(OR(F10&gt;15,F7&lt;15,F6&lt;4),"NA",(IF(F10&lt;4,3,IF(F10&lt;6,2,IF(F10&lt;10,1,0)))+IF(F7&gt;80,3,IF(F7&gt;40,2,IF(F7&gt;20,1,0)))+IF(F6&gt;20,3,IF(F6&gt;10,2,IF(F6&gt;5,1,0)))))</f>
        <v>3</v>
      </c>
      <c r="G13">
        <f t="shared" si="32"/>
        <v>4</v>
      </c>
      <c r="H13" t="str">
        <f t="shared" ref="H13:I13" si="33">IF(OR(H10&gt;15,H7&lt;15,H6&lt;4),"NA",(IF(H10&lt;4,3,IF(H10&lt;6,2,IF(H10&lt;10,1,0)))+IF(H7&gt;80,3,IF(H7&gt;40,2,IF(H7&gt;20,1,0)))+IF(H6&gt;20,3,IF(H6&gt;10,2,IF(H6&gt;5,1,0)))))</f>
        <v>NA</v>
      </c>
      <c r="I13" t="str">
        <f t="shared" si="33"/>
        <v>NA</v>
      </c>
      <c r="J13" t="str">
        <f>IF(OR(J10&gt;15,J7&lt;15,J6&lt;4),"NA",(IF(J10&lt;4,3,IF(J10&lt;6,2,IF(J10&lt;10,1,0)))+IF(J7&gt;80,3,IF(J7&gt;40,2,IF(J7&gt;20,1,0)))+IF(J6&gt;20,3,IF(J6&gt;10,2,IF(J6&gt;5,1,0)))))</f>
        <v>NA</v>
      </c>
      <c r="K13" t="str">
        <f>IF(OR(K10&gt;15,K7&lt;15,K6&lt;4),"NA",(IF(K10&lt;4,3,IF(K10&lt;6,2,IF(K10&lt;10,1,0)))+IF(K7&gt;80,3,IF(K7&gt;40,2,IF(K7&gt;20,1,0)))+IF(K6&gt;20,3,IF(K6&gt;10,2,IF(K6&gt;5,1,0)))))</f>
        <v>NA</v>
      </c>
      <c r="L13" t="str">
        <f>IF(OR(L10&gt;15,L7&lt;15,L6&lt;4),"NA",(IF(L10&lt;4,3,IF(L10&lt;6,2,IF(L10&lt;10,1,0)))+IF(L7&gt;80,3,IF(L7&gt;40,2,IF(L7&gt;20,1,0)))+IF(L6&gt;20,3,IF(L6&gt;10,2,IF(L6&gt;5,1,0)))))</f>
        <v>NA</v>
      </c>
      <c r="M13" t="str">
        <f>IF(OR(M10&gt;15,M7&lt;15,M6&lt;4),"NA",(IF(M10&lt;4,3,IF(M10&lt;6,2,IF(M10&lt;10,1,0)))+IF(M7&gt;80,3,IF(M7&gt;40,2,IF(M7&gt;20,1,0)))+IF(M6&gt;20,3,IF(M6&gt;10,2,IF(M6&gt;5,1,0)))))</f>
        <v>NA</v>
      </c>
      <c r="N13">
        <f>IF(OR(N10&gt;15,N7&lt;15,N6&lt;4),"NA",(IF(N10&lt;4,3,IF(N10&lt;6,2,IF(N10&lt;10,1,0)))+IF(N7&gt;80,3,IF(N7&gt;40,2,IF(N7&gt;20,1,0)))+IF(N6&gt;20,3,IF(N6&gt;10,2,IF(N6&gt;5,1,0)))))</f>
        <v>5</v>
      </c>
      <c r="O13">
        <f t="shared" ref="O13:T13" si="34">IF(OR(O10&gt;15,O7&lt;15,O6&lt;4),"NA",(IF(O10&lt;4,3,IF(O10&lt;6,2,IF(O10&lt;10,1,0)))+IF(O7&gt;80,3,IF(O7&gt;40,2,IF(O7&gt;20,1,0)))+IF(O6&gt;20,3,IF(O6&gt;10,2,IF(O6&gt;5,1,0)))))</f>
        <v>6</v>
      </c>
      <c r="P13">
        <f t="shared" si="34"/>
        <v>5</v>
      </c>
      <c r="Q13">
        <f t="shared" si="34"/>
        <v>7</v>
      </c>
      <c r="R13">
        <f t="shared" si="34"/>
        <v>6</v>
      </c>
      <c r="S13">
        <f t="shared" si="34"/>
        <v>5</v>
      </c>
      <c r="T13" t="str">
        <f t="shared" si="34"/>
        <v>NA</v>
      </c>
    </row>
    <row r="14" spans="1:43">
      <c r="J14" t="str">
        <f t="shared" ref="J14:Q14" si="35">IF((K10&lt;15)*AND(K7&gt;15),J11," ")</f>
        <v/>
      </c>
      <c r="K14">
        <f t="shared" si="35"/>
        <v>-7.5757575757575797</v>
      </c>
      <c r="L14">
        <f t="shared" si="35"/>
        <v>-17.88491446345256</v>
      </c>
      <c r="M14">
        <f t="shared" si="35"/>
        <v>-6.8115942028985526</v>
      </c>
      <c r="N14">
        <f t="shared" si="35"/>
        <v>45.569620253164558</v>
      </c>
      <c r="O14">
        <f t="shared" si="35"/>
        <v>5.3333333333333233</v>
      </c>
      <c r="P14">
        <f t="shared" si="35"/>
        <v>35.951661631419938</v>
      </c>
      <c r="Q14">
        <f t="shared" si="35"/>
        <v>89.142857142857139</v>
      </c>
      <c r="R14">
        <f>IF((S10&lt;15)*AND(S7&gt;15),R11," ")</f>
        <v>9.375</v>
      </c>
      <c r="S14" t="str">
        <f>IF((T10&lt;15)*AND(T7&gt;15),S11," ")</f>
        <v/>
      </c>
    </row>
    <row r="15" spans="1:43">
      <c r="A15" t="s">
        <v>73</v>
      </c>
      <c r="B15" t="s">
        <v>1</v>
      </c>
      <c r="C15" s="1" t="s">
        <v>2</v>
      </c>
      <c r="D15" s="1" t="s">
        <v>275</v>
      </c>
      <c r="E15" s="1" t="s">
        <v>242</v>
      </c>
      <c r="F15" s="1" t="s">
        <v>232</v>
      </c>
      <c r="G15" s="1" t="s">
        <v>202</v>
      </c>
      <c r="H15" s="1" t="s">
        <v>199</v>
      </c>
      <c r="I15" s="1" t="s">
        <v>196</v>
      </c>
      <c r="J15" s="1" t="s">
        <v>185</v>
      </c>
      <c r="K15" s="1" t="s">
        <v>177</v>
      </c>
      <c r="L15" s="1" t="s">
        <v>149</v>
      </c>
      <c r="M15" s="1" t="s">
        <v>139</v>
      </c>
      <c r="N15" s="1" t="s">
        <v>3</v>
      </c>
      <c r="O15" s="1" t="s">
        <v>4</v>
      </c>
      <c r="P15" s="1" t="s">
        <v>5</v>
      </c>
      <c r="Q15" s="1" t="s">
        <v>6</v>
      </c>
      <c r="R15" s="1" t="s">
        <v>7</v>
      </c>
      <c r="S15" s="1" t="s">
        <v>8</v>
      </c>
      <c r="T15" s="1" t="s">
        <v>9</v>
      </c>
      <c r="U15" s="1" t="s">
        <v>10</v>
      </c>
      <c r="V15" s="1" t="s">
        <v>11</v>
      </c>
      <c r="W15" s="1" t="s">
        <v>12</v>
      </c>
      <c r="X15" s="1" t="s">
        <v>13</v>
      </c>
      <c r="Y15" s="1" t="s">
        <v>14</v>
      </c>
      <c r="Z15" s="1" t="s">
        <v>15</v>
      </c>
      <c r="AA15" s="1" t="s">
        <v>16</v>
      </c>
      <c r="AB15" s="1" t="s">
        <v>17</v>
      </c>
      <c r="AC15" s="1" t="s">
        <v>18</v>
      </c>
      <c r="AD15" s="1" t="s">
        <v>19</v>
      </c>
      <c r="AE15" s="1" t="s">
        <v>20</v>
      </c>
      <c r="AF15" s="1" t="s">
        <v>21</v>
      </c>
      <c r="AG15" s="1" t="s">
        <v>22</v>
      </c>
      <c r="AH15" s="1" t="s">
        <v>23</v>
      </c>
      <c r="AI15" s="1" t="s">
        <v>24</v>
      </c>
      <c r="AJ15" s="1" t="s">
        <v>25</v>
      </c>
      <c r="AK15" s="1" t="s">
        <v>26</v>
      </c>
      <c r="AL15" s="1" t="s">
        <v>27</v>
      </c>
      <c r="AM15" s="1" t="s">
        <v>28</v>
      </c>
      <c r="AN15" s="1" t="s">
        <v>29</v>
      </c>
      <c r="AO15" s="1" t="s">
        <v>30</v>
      </c>
      <c r="AP15" s="1" t="s">
        <v>31</v>
      </c>
    </row>
    <row r="16" spans="1:43">
      <c r="A16" t="s">
        <v>32</v>
      </c>
      <c r="B16" t="s">
        <v>33</v>
      </c>
      <c r="C16" t="s">
        <v>34</v>
      </c>
      <c r="D16">
        <v>3.48</v>
      </c>
      <c r="E16">
        <v>1.28</v>
      </c>
      <c r="F16">
        <v>4.5599999999999996</v>
      </c>
      <c r="G16">
        <v>3.78</v>
      </c>
      <c r="H16">
        <v>3.31</v>
      </c>
      <c r="I16">
        <v>2.61</v>
      </c>
      <c r="J16">
        <v>2.99</v>
      </c>
      <c r="K16">
        <v>4.29</v>
      </c>
      <c r="L16">
        <v>2.4</v>
      </c>
      <c r="M16">
        <v>0.98</v>
      </c>
      <c r="N16">
        <v>3.17</v>
      </c>
      <c r="O16">
        <v>2.52</v>
      </c>
      <c r="P16">
        <v>2.0099999999999998</v>
      </c>
      <c r="Q16">
        <v>0.77</v>
      </c>
      <c r="R16">
        <v>2.72</v>
      </c>
      <c r="S16">
        <v>0.79</v>
      </c>
      <c r="T16">
        <v>0.52</v>
      </c>
      <c r="U16">
        <v>-0.04</v>
      </c>
      <c r="V16">
        <v>1.97</v>
      </c>
      <c r="W16">
        <v>-0.45</v>
      </c>
      <c r="X16">
        <v>0.08</v>
      </c>
      <c r="Y16">
        <v>-0.65</v>
      </c>
      <c r="Z16">
        <v>1.44</v>
      </c>
      <c r="AA16">
        <v>0.31</v>
      </c>
      <c r="AB16">
        <v>-0.09</v>
      </c>
      <c r="AC16">
        <v>-0.82</v>
      </c>
      <c r="AD16">
        <v>-0.17</v>
      </c>
      <c r="AE16">
        <v>2.19</v>
      </c>
      <c r="AF16">
        <v>-1.39</v>
      </c>
      <c r="AG16">
        <v>0.08</v>
      </c>
      <c r="AH16">
        <v>-0.25</v>
      </c>
    </row>
    <row r="17" spans="1:43">
      <c r="C17" t="s">
        <v>128</v>
      </c>
      <c r="H17">
        <v>3.31</v>
      </c>
      <c r="I17">
        <v>2.61</v>
      </c>
      <c r="J17">
        <v>2.99</v>
      </c>
      <c r="K17">
        <v>4.29</v>
      </c>
      <c r="L17">
        <v>2.4</v>
      </c>
      <c r="M17">
        <v>0.98</v>
      </c>
      <c r="N17">
        <v>3.17</v>
      </c>
      <c r="O17">
        <v>2.52</v>
      </c>
      <c r="P17">
        <v>2.0099999999999998</v>
      </c>
      <c r="Q17">
        <v>0.77</v>
      </c>
      <c r="R17">
        <v>2.72</v>
      </c>
      <c r="S17">
        <v>0.79</v>
      </c>
      <c r="T17">
        <v>0.52</v>
      </c>
      <c r="U17">
        <v>-0.04</v>
      </c>
      <c r="V17">
        <v>0.37</v>
      </c>
      <c r="W17">
        <v>-0.45</v>
      </c>
      <c r="X17">
        <v>0.08</v>
      </c>
      <c r="Y17">
        <v>-0.65</v>
      </c>
      <c r="Z17">
        <v>0.92</v>
      </c>
      <c r="AA17">
        <v>0.31</v>
      </c>
      <c r="AB17">
        <v>-0.09</v>
      </c>
      <c r="AC17">
        <v>-0.82</v>
      </c>
      <c r="AD17">
        <v>0.04</v>
      </c>
      <c r="AE17">
        <v>0.88</v>
      </c>
      <c r="AF17">
        <v>-1.39</v>
      </c>
      <c r="AG17">
        <v>0.08</v>
      </c>
      <c r="AH17">
        <v>-0.25</v>
      </c>
      <c r="AI17">
        <v>-0.94</v>
      </c>
      <c r="AJ17">
        <v>-0.71</v>
      </c>
      <c r="AK17">
        <v>-0.15</v>
      </c>
      <c r="AL17">
        <v>-0.13</v>
      </c>
    </row>
    <row r="18" spans="1:43">
      <c r="A18">
        <v>5</v>
      </c>
      <c r="B18">
        <v>8</v>
      </c>
      <c r="C18" t="s">
        <v>35</v>
      </c>
      <c r="D18">
        <f t="shared" ref="D18:N18" si="36">+D16+E16+F16+G16</f>
        <v>13.1</v>
      </c>
      <c r="E18">
        <f t="shared" si="36"/>
        <v>12.93</v>
      </c>
      <c r="F18">
        <f t="shared" si="36"/>
        <v>14.26</v>
      </c>
      <c r="G18">
        <f t="shared" si="36"/>
        <v>12.69</v>
      </c>
      <c r="H18">
        <f t="shared" si="36"/>
        <v>13.2</v>
      </c>
      <c r="I18">
        <f t="shared" si="36"/>
        <v>12.290000000000001</v>
      </c>
      <c r="J18">
        <f t="shared" si="36"/>
        <v>10.66</v>
      </c>
      <c r="K18">
        <f t="shared" si="36"/>
        <v>10.84</v>
      </c>
      <c r="L18">
        <f t="shared" si="36"/>
        <v>9.07</v>
      </c>
      <c r="M18">
        <f t="shared" si="36"/>
        <v>8.68</v>
      </c>
      <c r="N18">
        <f t="shared" si="36"/>
        <v>8.4699999999999989</v>
      </c>
      <c r="O18">
        <f t="shared" ref="O18:S18" si="37">+O16+P16+Q16+R16</f>
        <v>8.02</v>
      </c>
      <c r="P18">
        <f t="shared" si="37"/>
        <v>6.29</v>
      </c>
      <c r="Q18">
        <f t="shared" si="37"/>
        <v>4.8000000000000007</v>
      </c>
      <c r="R18">
        <f t="shared" si="37"/>
        <v>3.99</v>
      </c>
      <c r="S18">
        <f t="shared" si="37"/>
        <v>3.24</v>
      </c>
      <c r="T18">
        <f t="shared" ref="T18" si="38">+T16+U16+V16+W16</f>
        <v>2</v>
      </c>
      <c r="U18">
        <f t="shared" ref="U18" si="39">+U16+V16+W16+X16</f>
        <v>1.56</v>
      </c>
      <c r="V18">
        <f t="shared" ref="V18" si="40">+V16+W16+X16+Y16</f>
        <v>0.95000000000000007</v>
      </c>
      <c r="W18">
        <f t="shared" ref="W18" si="41">+W16+X16+Y16+Z16</f>
        <v>0.41999999999999993</v>
      </c>
      <c r="X18">
        <f t="shared" ref="X18:X19" si="42">+X16+Y16+Z16+AA16</f>
        <v>1.18</v>
      </c>
      <c r="Y18">
        <f t="shared" ref="Y18:Y19" si="43">+Y16+Z16+AA16+AB16</f>
        <v>1.0099999999999998</v>
      </c>
      <c r="Z18">
        <f t="shared" ref="Z18:Z19" si="44">+Z16+AA16+AB16+AC16</f>
        <v>0.84</v>
      </c>
      <c r="AA18">
        <f t="shared" ref="AA18:AA19" si="45">+AA16+AB16+AC16+AD16</f>
        <v>-0.77</v>
      </c>
      <c r="AB18">
        <f t="shared" ref="AB18:AB19" si="46">+AB16+AC16+AD16+AE16</f>
        <v>1.1100000000000001</v>
      </c>
      <c r="AC18">
        <f t="shared" ref="AC18:AC19" si="47">+AC16+AD16+AE16+AF16</f>
        <v>-0.18999999999999995</v>
      </c>
      <c r="AD18">
        <f t="shared" ref="AD18:AD19" si="48">+AD16+AE16+AF16+AG16</f>
        <v>0.71000000000000008</v>
      </c>
      <c r="AE18">
        <f t="shared" ref="AE18:AE19" si="49">+AE16+AF16+AG16+AH16</f>
        <v>0.63</v>
      </c>
    </row>
    <row r="19" spans="1:43">
      <c r="C19" t="s">
        <v>129</v>
      </c>
      <c r="H19">
        <f t="shared" ref="H19:R19" si="50">+H17+I17+J17+K17</f>
        <v>13.2</v>
      </c>
      <c r="I19">
        <f t="shared" si="50"/>
        <v>12.290000000000001</v>
      </c>
      <c r="J19">
        <f t="shared" si="50"/>
        <v>10.66</v>
      </c>
      <c r="K19">
        <f t="shared" si="50"/>
        <v>10.84</v>
      </c>
      <c r="L19">
        <f t="shared" si="50"/>
        <v>9.07</v>
      </c>
      <c r="M19">
        <f t="shared" si="50"/>
        <v>8.68</v>
      </c>
      <c r="N19">
        <f t="shared" si="50"/>
        <v>8.4699999999999989</v>
      </c>
      <c r="O19">
        <f t="shared" si="50"/>
        <v>8.02</v>
      </c>
      <c r="P19">
        <f t="shared" si="50"/>
        <v>6.29</v>
      </c>
      <c r="Q19">
        <f t="shared" si="50"/>
        <v>4.8000000000000007</v>
      </c>
      <c r="R19">
        <f t="shared" si="50"/>
        <v>3.99</v>
      </c>
      <c r="S19">
        <f t="shared" ref="S19:W19" si="51">+S17+T17+U17+V17</f>
        <v>1.6400000000000001</v>
      </c>
      <c r="T19">
        <f t="shared" si="51"/>
        <v>0.40000000000000008</v>
      </c>
      <c r="U19">
        <f t="shared" si="51"/>
        <v>-3.9999999999999994E-2</v>
      </c>
      <c r="V19">
        <f t="shared" si="51"/>
        <v>-0.65</v>
      </c>
      <c r="W19">
        <f t="shared" si="51"/>
        <v>-9.9999999999999978E-2</v>
      </c>
      <c r="X19">
        <f t="shared" si="42"/>
        <v>0.65999999999999992</v>
      </c>
      <c r="Y19">
        <f t="shared" si="43"/>
        <v>0.4900000000000001</v>
      </c>
      <c r="Z19">
        <f t="shared" si="44"/>
        <v>0.31999999999999995</v>
      </c>
      <c r="AA19">
        <f t="shared" si="45"/>
        <v>-0.55999999999999994</v>
      </c>
      <c r="AB19">
        <f t="shared" si="46"/>
        <v>1.000000000000012E-2</v>
      </c>
      <c r="AC19">
        <f t="shared" si="47"/>
        <v>-1.2899999999999998</v>
      </c>
      <c r="AD19">
        <f t="shared" si="48"/>
        <v>-0.38999999999999985</v>
      </c>
      <c r="AE19">
        <f t="shared" si="49"/>
        <v>-0.67999999999999994</v>
      </c>
      <c r="AF19">
        <f t="shared" ref="AF19" si="52">+AF17+AG17+AH17+AI17</f>
        <v>-2.5</v>
      </c>
      <c r="AG19">
        <f t="shared" ref="AG19" si="53">+AG17+AH17+AI17+AJ17</f>
        <v>-1.8199999999999998</v>
      </c>
      <c r="AH19">
        <f t="shared" ref="AH19" si="54">+AH17+AI17+AJ17+AK17</f>
        <v>-2.0499999999999998</v>
      </c>
      <c r="AI19">
        <f t="shared" ref="AI19" si="55">+AI17+AJ17+AK17+AL17</f>
        <v>-1.9299999999999997</v>
      </c>
    </row>
    <row r="20" spans="1:43">
      <c r="C20" s="2" t="s">
        <v>36</v>
      </c>
      <c r="D20" s="2">
        <f t="shared" ref="D20:N20" si="56">+((D18/(E16+F16+G16+H17))-1)*100</f>
        <v>1.314771848414531</v>
      </c>
      <c r="E20" s="2">
        <f t="shared" si="56"/>
        <v>-9.3267882187938245</v>
      </c>
      <c r="F20" s="2">
        <f t="shared" si="56"/>
        <v>12.371946414499613</v>
      </c>
      <c r="G20" s="2">
        <f t="shared" si="56"/>
        <v>-3.863636363636358</v>
      </c>
      <c r="H20" s="2">
        <f t="shared" si="56"/>
        <v>7.4043938161106437</v>
      </c>
      <c r="I20" s="2">
        <f t="shared" si="56"/>
        <v>15.290806754221386</v>
      </c>
      <c r="J20" s="2">
        <f t="shared" si="56"/>
        <v>-1.6605166051660514</v>
      </c>
      <c r="K20" s="2">
        <f t="shared" si="56"/>
        <v>19.514884233737597</v>
      </c>
      <c r="L20" s="2">
        <f t="shared" si="56"/>
        <v>4.4930875576036922</v>
      </c>
      <c r="M20" s="2">
        <f t="shared" si="56"/>
        <v>2.4793388429752206</v>
      </c>
      <c r="N20" s="2">
        <f t="shared" si="56"/>
        <v>5.6109725685785428</v>
      </c>
      <c r="O20" s="2">
        <f t="shared" ref="O20:S20" si="57">+((O18/(P16+Q16+R16+S17))-1)*100</f>
        <v>27.503974562798096</v>
      </c>
      <c r="P20" s="2">
        <f t="shared" si="57"/>
        <v>31.041666666666657</v>
      </c>
      <c r="Q20" s="2">
        <f t="shared" si="57"/>
        <v>20.300751879699263</v>
      </c>
      <c r="R20" s="2">
        <f t="shared" si="57"/>
        <v>143.29268292682929</v>
      </c>
      <c r="S20" s="2">
        <f t="shared" si="57"/>
        <v>62.000000000000014</v>
      </c>
      <c r="T20" s="2">
        <f t="shared" ref="T20" si="58">+((T18/(U16+V16+W16+X17))-1)*100</f>
        <v>28.205128205128194</v>
      </c>
      <c r="U20" s="2">
        <f t="shared" ref="U20" si="59">+((U18/(V16+W16+X16+Y17))-1)*100</f>
        <v>64.21052631578948</v>
      </c>
      <c r="V20" s="2">
        <f t="shared" ref="V20" si="60">+((V18/(W16+X16+Y16+Z17))-1)*100</f>
        <v>-1050.0000000000005</v>
      </c>
      <c r="W20" s="2">
        <f t="shared" ref="W20" si="61">+((W18/(X16+Y16+Z16+AA17))-1)*100</f>
        <v>-64.406779661016955</v>
      </c>
      <c r="X20" s="2">
        <f t="shared" ref="X20" si="62">+((X18/(Y16+Z16+AA16+AB17))-1)*100</f>
        <v>16.831683168316847</v>
      </c>
      <c r="Y20" s="2">
        <f t="shared" ref="Y20" si="63">+((Y18/(Z16+AA16+AB16+AC17))-1)*100</f>
        <v>20.238095238095212</v>
      </c>
      <c r="Z20" s="2">
        <f t="shared" ref="Z20" si="64">+((Z18/(AA16+AB16+AC16+AD17))-1)*100</f>
        <v>-250</v>
      </c>
      <c r="AA20" s="2">
        <f t="shared" ref="AA20" si="65">+((AA18/(AB16+AC16+AD16+AE17))-1)*100</f>
        <v>285.00000000000034</v>
      </c>
      <c r="AB20" s="2">
        <f t="shared" ref="AB20" si="66">+((AB18/(AC16+AD16+AE16+AF17))-1)*100</f>
        <v>-684.21052631578959</v>
      </c>
      <c r="AC20" s="2">
        <f t="shared" ref="AC20" si="67">+((AC18/(AD16+AE16+AF16+AG17))-1)*100</f>
        <v>-126.76056338028168</v>
      </c>
      <c r="AD20" s="2">
        <f t="shared" ref="AD20" si="68">+((AD18/(AE16+AF16+AG16+AH17))-1)*100</f>
        <v>12.698412698412721</v>
      </c>
      <c r="AE20" s="2">
        <f t="shared" ref="AE20" si="69">+((AE18/(AF16+AG16+AH16+AI17))-1)*100</f>
        <v>-125.2</v>
      </c>
    </row>
    <row r="21" spans="1:43">
      <c r="C21" s="2" t="s">
        <v>37</v>
      </c>
      <c r="D21" s="2">
        <f t="shared" ref="D21:N21" si="70">+((D18/H19)-1)*100</f>
        <v>-0.7575757575757569</v>
      </c>
      <c r="E21" s="2">
        <f t="shared" si="70"/>
        <v>5.2074857607811165</v>
      </c>
      <c r="F21" s="2">
        <f t="shared" si="70"/>
        <v>33.771106941838646</v>
      </c>
      <c r="G21" s="2">
        <f t="shared" si="70"/>
        <v>17.06642066420665</v>
      </c>
      <c r="H21" s="2">
        <f t="shared" si="70"/>
        <v>45.534729878721045</v>
      </c>
      <c r="I21" s="2">
        <f t="shared" si="70"/>
        <v>41.589861751152092</v>
      </c>
      <c r="J21" s="2">
        <f t="shared" si="70"/>
        <v>25.855962219598606</v>
      </c>
      <c r="K21" s="2">
        <f t="shared" si="70"/>
        <v>35.16209476309227</v>
      </c>
      <c r="L21" s="2">
        <f t="shared" si="70"/>
        <v>44.197138314785377</v>
      </c>
      <c r="M21" s="2">
        <f t="shared" si="70"/>
        <v>80.833333333333286</v>
      </c>
      <c r="N21" s="2">
        <f t="shared" si="70"/>
        <v>112.28070175438592</v>
      </c>
      <c r="O21" s="2">
        <f t="shared" ref="O21:S21" si="71">+((O18/S19)-1)*100</f>
        <v>389.02439024390236</v>
      </c>
      <c r="P21" s="2">
        <f t="shared" si="71"/>
        <v>1472.4999999999998</v>
      </c>
      <c r="Q21" s="2">
        <f t="shared" si="71"/>
        <v>-12100.000000000004</v>
      </c>
      <c r="R21" s="2">
        <f t="shared" si="71"/>
        <v>-713.84615384615392</v>
      </c>
      <c r="S21" s="2">
        <f t="shared" si="71"/>
        <v>-3340.0000000000014</v>
      </c>
      <c r="T21" s="2">
        <f t="shared" ref="T21" si="72">+((T18/X19)-1)*100</f>
        <v>203.03030303030306</v>
      </c>
      <c r="U21" s="2">
        <f t="shared" ref="U21" si="73">+((U18/Y19)-1)*100</f>
        <v>218.36734693877546</v>
      </c>
      <c r="V21" s="2">
        <f t="shared" ref="V21" si="74">+((V18/Z19)-1)*100</f>
        <v>196.87500000000006</v>
      </c>
      <c r="W21" s="2">
        <f t="shared" ref="W21" si="75">+((W18/AA19)-1)*100</f>
        <v>-175</v>
      </c>
      <c r="X21" s="2">
        <f t="shared" ref="X21" si="76">+((X18/AB19)-1)*100</f>
        <v>11699.999999999858</v>
      </c>
      <c r="Y21" s="2">
        <f t="shared" ref="Y21" si="77">+((Y18/AC19)-1)*100</f>
        <v>-178.29457364341087</v>
      </c>
      <c r="Z21" s="2">
        <f t="shared" ref="Z21" si="78">+((Z18/AD19)-1)*100</f>
        <v>-315.38461538461547</v>
      </c>
      <c r="AA21" s="2">
        <f t="shared" ref="AA21" si="79">+((AA18/AE19)-1)*100</f>
        <v>13.235294117647079</v>
      </c>
      <c r="AB21" s="2">
        <f t="shared" ref="AB21" si="80">+((AB18/AF19)-1)*100</f>
        <v>-144.4</v>
      </c>
      <c r="AC21" s="2">
        <f t="shared" ref="AC21" si="81">+((AC18/AG19)-1)*100</f>
        <v>-89.560439560439562</v>
      </c>
      <c r="AD21" s="2">
        <f t="shared" ref="AD21" si="82">+((AD18/AH19)-1)*100</f>
        <v>-134.63414634146343</v>
      </c>
      <c r="AE21" s="2">
        <f t="shared" ref="AE21" si="83">+((AE18/AI19)-1)*100</f>
        <v>-132.64248704663214</v>
      </c>
    </row>
    <row r="22" spans="1:43" s="1" customFormat="1">
      <c r="C22" s="1" t="s">
        <v>38</v>
      </c>
      <c r="D22" s="1" t="s">
        <v>274</v>
      </c>
      <c r="E22" s="1" t="s">
        <v>243</v>
      </c>
      <c r="F22" s="1" t="s">
        <v>233</v>
      </c>
      <c r="G22" s="1" t="s">
        <v>230</v>
      </c>
      <c r="H22" s="1" t="s">
        <v>200</v>
      </c>
      <c r="I22" s="1" t="s">
        <v>197</v>
      </c>
      <c r="J22" s="1" t="s">
        <v>186</v>
      </c>
      <c r="K22" s="1" t="s">
        <v>178</v>
      </c>
      <c r="L22" s="1" t="s">
        <v>150</v>
      </c>
      <c r="M22" s="1" t="s">
        <v>140</v>
      </c>
      <c r="N22" s="1" t="s">
        <v>39</v>
      </c>
      <c r="O22" s="1" t="s">
        <v>40</v>
      </c>
      <c r="P22" s="1" t="s">
        <v>41</v>
      </c>
      <c r="Q22" s="1" t="s">
        <v>42</v>
      </c>
      <c r="R22" s="1" t="s">
        <v>43</v>
      </c>
      <c r="S22" s="1" t="s">
        <v>44</v>
      </c>
      <c r="T22" s="1" t="s">
        <v>45</v>
      </c>
      <c r="U22" s="1" t="s">
        <v>46</v>
      </c>
      <c r="V22" s="1" t="s">
        <v>47</v>
      </c>
      <c r="W22" s="1" t="s">
        <v>48</v>
      </c>
      <c r="X22" s="1" t="s">
        <v>49</v>
      </c>
      <c r="Y22" s="1" t="s">
        <v>50</v>
      </c>
      <c r="Z22" s="1" t="s">
        <v>51</v>
      </c>
      <c r="AA22" s="1" t="s">
        <v>52</v>
      </c>
      <c r="AB22" s="1" t="s">
        <v>53</v>
      </c>
      <c r="AC22" s="1" t="s">
        <v>54</v>
      </c>
      <c r="AD22" s="1" t="s">
        <v>55</v>
      </c>
      <c r="AE22" s="1" t="s">
        <v>56</v>
      </c>
      <c r="AF22" s="1" t="s">
        <v>57</v>
      </c>
      <c r="AG22" s="1" t="s">
        <v>58</v>
      </c>
      <c r="AH22" s="1" t="s">
        <v>59</v>
      </c>
      <c r="AI22" s="1" t="s">
        <v>60</v>
      </c>
      <c r="AJ22" s="1" t="s">
        <v>61</v>
      </c>
      <c r="AK22" s="1" t="s">
        <v>62</v>
      </c>
      <c r="AL22" s="1" t="s">
        <v>63</v>
      </c>
      <c r="AM22" s="1" t="s">
        <v>64</v>
      </c>
      <c r="AN22" s="1" t="s">
        <v>65</v>
      </c>
      <c r="AO22" s="1" t="s">
        <v>66</v>
      </c>
      <c r="AP22" s="1" t="s">
        <v>67</v>
      </c>
      <c r="AQ22" s="1" t="s">
        <v>68</v>
      </c>
    </row>
    <row r="23" spans="1:43">
      <c r="C23" t="s">
        <v>69</v>
      </c>
      <c r="D23">
        <v>64.900000000000006</v>
      </c>
      <c r="E23" s="4">
        <v>69.8</v>
      </c>
      <c r="F23" s="4">
        <v>74.3</v>
      </c>
      <c r="G23">
        <v>68.900000000000006</v>
      </c>
      <c r="H23" s="32">
        <v>69</v>
      </c>
      <c r="I23" s="4">
        <v>70</v>
      </c>
      <c r="J23">
        <v>64.2</v>
      </c>
      <c r="K23" s="4">
        <v>55</v>
      </c>
      <c r="L23">
        <v>60</v>
      </c>
      <c r="M23">
        <v>56.9</v>
      </c>
      <c r="N23">
        <v>64.2</v>
      </c>
      <c r="O23">
        <v>46.9</v>
      </c>
      <c r="P23">
        <v>36.4</v>
      </c>
      <c r="Q23">
        <v>26.5</v>
      </c>
      <c r="R23">
        <v>21.7</v>
      </c>
      <c r="S23">
        <v>20.100000000000001</v>
      </c>
      <c r="T23">
        <v>17</v>
      </c>
      <c r="U23">
        <v>16.5</v>
      </c>
      <c r="V23">
        <v>15.6</v>
      </c>
      <c r="W23">
        <v>12.2</v>
      </c>
      <c r="X23">
        <v>12.7</v>
      </c>
      <c r="Y23">
        <v>16.399999999999999</v>
      </c>
      <c r="Z23">
        <v>11.3</v>
      </c>
      <c r="AA23">
        <v>16.100000000000001</v>
      </c>
      <c r="AB23">
        <v>22</v>
      </c>
      <c r="AC23">
        <v>24</v>
      </c>
      <c r="AD23">
        <v>27.1</v>
      </c>
      <c r="AE23">
        <v>24</v>
      </c>
    </row>
    <row r="24" spans="1:43">
      <c r="C24" s="3" t="s">
        <v>70</v>
      </c>
      <c r="D24" s="19">
        <f t="shared" ref="D24:E24" si="84">+D23/D18</f>
        <v>4.9541984732824433</v>
      </c>
      <c r="E24" s="19">
        <f t="shared" si="84"/>
        <v>5.3982985305491109</v>
      </c>
      <c r="F24" s="33">
        <f t="shared" ref="F24:G24" si="85">+F23/F18</f>
        <v>5.2103786816269286</v>
      </c>
      <c r="G24" s="33">
        <f t="shared" si="85"/>
        <v>5.4294720252167066</v>
      </c>
      <c r="H24" s="33">
        <f t="shared" ref="H24:I24" si="86">+H23/H18</f>
        <v>5.2272727272727275</v>
      </c>
      <c r="I24" s="19">
        <f t="shared" si="86"/>
        <v>5.6956875508543527</v>
      </c>
      <c r="J24" s="19">
        <f t="shared" ref="J24:K24" si="87">+J23/J18</f>
        <v>6.0225140712945588</v>
      </c>
      <c r="K24" s="19">
        <f t="shared" si="87"/>
        <v>5.07380073800738</v>
      </c>
      <c r="L24" s="3">
        <f t="shared" ref="L24:M24" si="88">+L23/L18</f>
        <v>6.6152149944873209</v>
      </c>
      <c r="M24" s="3">
        <f t="shared" si="88"/>
        <v>6.5552995391705071</v>
      </c>
      <c r="N24" s="3">
        <f t="shared" ref="N24:AE24" si="89">+N23/N18</f>
        <v>7.5796930342384901</v>
      </c>
      <c r="O24" s="3">
        <f t="shared" si="89"/>
        <v>5.8478802992518704</v>
      </c>
      <c r="P24" s="3">
        <f t="shared" si="89"/>
        <v>5.7869634340222573</v>
      </c>
      <c r="Q24" s="3">
        <f t="shared" si="89"/>
        <v>5.5208333333333321</v>
      </c>
      <c r="R24" s="3">
        <f t="shared" si="89"/>
        <v>5.4385964912280693</v>
      </c>
      <c r="S24" s="3">
        <f t="shared" si="89"/>
        <v>6.2037037037037042</v>
      </c>
      <c r="T24" s="3">
        <f t="shared" si="89"/>
        <v>8.5</v>
      </c>
      <c r="U24" s="3">
        <f t="shared" si="89"/>
        <v>10.576923076923077</v>
      </c>
      <c r="V24" s="3">
        <f t="shared" si="89"/>
        <v>16.421052631578945</v>
      </c>
      <c r="W24" s="3">
        <f t="shared" si="89"/>
        <v>29.047619047619051</v>
      </c>
      <c r="X24" s="3">
        <f t="shared" si="89"/>
        <v>10.76271186440678</v>
      </c>
      <c r="Y24" s="3">
        <f t="shared" si="89"/>
        <v>16.237623762376241</v>
      </c>
      <c r="Z24" s="3">
        <f t="shared" si="89"/>
        <v>13.452380952380954</v>
      </c>
      <c r="AA24" s="3">
        <f t="shared" si="89"/>
        <v>-20.90909090909091</v>
      </c>
      <c r="AB24" s="3">
        <f t="shared" si="89"/>
        <v>19.819819819819816</v>
      </c>
      <c r="AC24" s="3">
        <f t="shared" si="89"/>
        <v>-126.31578947368425</v>
      </c>
      <c r="AD24" s="3">
        <f t="shared" si="89"/>
        <v>38.16901408450704</v>
      </c>
      <c r="AE24" s="3">
        <f t="shared" si="89"/>
        <v>38.095238095238095</v>
      </c>
    </row>
    <row r="25" spans="1:43">
      <c r="C25" s="2" t="s">
        <v>71</v>
      </c>
      <c r="D25" s="18">
        <f t="shared" ref="D25:F25" si="90">+((D23/E23)-1)*100</f>
        <v>-7.0200573065902443</v>
      </c>
      <c r="E25" s="18">
        <f t="shared" si="90"/>
        <v>-6.0565275908479155</v>
      </c>
      <c r="F25" s="34">
        <f t="shared" si="90"/>
        <v>7.8374455732946213</v>
      </c>
      <c r="G25" s="34">
        <f t="shared" ref="G25" si="91">+((G23/H23)-1)*100</f>
        <v>-0.14492753623187582</v>
      </c>
      <c r="H25" s="34">
        <f t="shared" ref="H25:O25" si="92">+((H23/I23)-1)*100</f>
        <v>-1.4285714285714235</v>
      </c>
      <c r="I25" s="18">
        <f t="shared" si="92"/>
        <v>9.0342679127725756</v>
      </c>
      <c r="J25" s="18">
        <f t="shared" si="92"/>
        <v>16.727272727272723</v>
      </c>
      <c r="K25" s="18">
        <f t="shared" si="92"/>
        <v>-8.3333333333333375</v>
      </c>
      <c r="L25" s="2">
        <f t="shared" si="92"/>
        <v>5.4481546572934914</v>
      </c>
      <c r="M25" s="2">
        <f t="shared" si="92"/>
        <v>-11.370716510903433</v>
      </c>
      <c r="N25" s="2">
        <f t="shared" si="92"/>
        <v>36.886993603411526</v>
      </c>
      <c r="O25" s="2">
        <f t="shared" si="92"/>
        <v>28.846153846153854</v>
      </c>
      <c r="P25" s="2">
        <f t="shared" ref="P25:R25" si="93">+((P23/Q23)-1)*100</f>
        <v>37.35849056603773</v>
      </c>
      <c r="Q25" s="2">
        <f t="shared" si="93"/>
        <v>22.119815668202758</v>
      </c>
      <c r="R25" s="2">
        <f t="shared" si="93"/>
        <v>7.9601990049751103</v>
      </c>
      <c r="S25" s="2">
        <f t="shared" ref="S25" si="94">+((S23/T23)-1)*100</f>
        <v>18.235294117647062</v>
      </c>
      <c r="T25" s="2">
        <f t="shared" ref="T25" si="95">+((T23/U23)-1)*100</f>
        <v>3.0303030303030276</v>
      </c>
      <c r="U25" s="2">
        <f t="shared" ref="U25" si="96">+((U23/V23)-1)*100</f>
        <v>5.7692307692307709</v>
      </c>
      <c r="V25" s="2">
        <f t="shared" ref="V25" si="97">+((V23/W23)-1)*100</f>
        <v>27.868852459016402</v>
      </c>
      <c r="W25" s="2">
        <f t="shared" ref="W25" si="98">+((W23/X23)-1)*100</f>
        <v>-3.9370078740157521</v>
      </c>
      <c r="X25" s="2">
        <f t="shared" ref="X25" si="99">+((X23/Y23)-1)*100</f>
        <v>-22.560975609756095</v>
      </c>
      <c r="Y25" s="2">
        <f t="shared" ref="Y25" si="100">+((Y23/Z23)-1)*100</f>
        <v>45.132743362831839</v>
      </c>
      <c r="Z25" s="2">
        <f t="shared" ref="Z25" si="101">+((Z23/AA23)-1)*100</f>
        <v>-29.813664596273291</v>
      </c>
      <c r="AA25" s="2">
        <f t="shared" ref="AA25" si="102">+((AA23/AB23)-1)*100</f>
        <v>-26.818181818181806</v>
      </c>
      <c r="AB25" s="2">
        <f t="shared" ref="AB25" si="103">+((AB23/AC23)-1)*100</f>
        <v>-8.3333333333333375</v>
      </c>
      <c r="AC25" s="2">
        <f t="shared" ref="AC25" si="104">+((AC23/AD23)-1)*100</f>
        <v>-11.439114391143912</v>
      </c>
      <c r="AD25" s="2">
        <f t="shared" ref="AD25" si="105">+((AD23/AE23)-1)*100</f>
        <v>12.916666666666664</v>
      </c>
    </row>
    <row r="26" spans="1:43">
      <c r="C26" s="2" t="s">
        <v>72</v>
      </c>
      <c r="D26" s="18">
        <f t="shared" ref="D26:F26" si="106">+((D23/H23)-1)*100</f>
        <v>-5.9420289855072417</v>
      </c>
      <c r="E26" s="18">
        <f t="shared" si="106"/>
        <v>-0.28571428571428914</v>
      </c>
      <c r="F26" s="34">
        <f t="shared" si="106"/>
        <v>15.732087227414326</v>
      </c>
      <c r="G26" s="34">
        <f t="shared" ref="G26" si="107">+((G23/K23)-1)*100</f>
        <v>25.272727272727291</v>
      </c>
      <c r="H26" s="34">
        <f t="shared" ref="H26:O26" si="108">+((H23/L23)-1)*100</f>
        <v>14.999999999999991</v>
      </c>
      <c r="I26" s="18">
        <f t="shared" si="108"/>
        <v>23.022847100175746</v>
      </c>
      <c r="J26" s="18">
        <f t="shared" si="108"/>
        <v>0</v>
      </c>
      <c r="K26" s="18">
        <f t="shared" si="108"/>
        <v>17.27078891257996</v>
      </c>
      <c r="L26" s="2">
        <f t="shared" si="108"/>
        <v>64.835164835164846</v>
      </c>
      <c r="M26" s="2">
        <f t="shared" si="108"/>
        <v>114.71698113207545</v>
      </c>
      <c r="N26" s="2">
        <f t="shared" si="108"/>
        <v>195.85253456221201</v>
      </c>
      <c r="O26" s="2">
        <f t="shared" si="108"/>
        <v>133.33333333333331</v>
      </c>
      <c r="P26" s="2">
        <f t="shared" ref="P26:AA26" si="109">+((P23/T23)-1)*100</f>
        <v>114.11764705882352</v>
      </c>
      <c r="Q26" s="2">
        <f t="shared" si="109"/>
        <v>60.606060606060595</v>
      </c>
      <c r="R26" s="2">
        <f t="shared" si="109"/>
        <v>39.102564102564095</v>
      </c>
      <c r="S26" s="2">
        <f t="shared" si="109"/>
        <v>64.75409836065576</v>
      </c>
      <c r="T26" s="2">
        <f t="shared" si="109"/>
        <v>33.858267716535437</v>
      </c>
      <c r="U26" s="2">
        <f t="shared" si="109"/>
        <v>0.60975609756097615</v>
      </c>
      <c r="V26" s="2">
        <f t="shared" si="109"/>
        <v>38.053097345132734</v>
      </c>
      <c r="W26" s="2">
        <f t="shared" si="109"/>
        <v>-24.22360248447206</v>
      </c>
      <c r="X26" s="2">
        <f t="shared" si="109"/>
        <v>-42.272727272727273</v>
      </c>
      <c r="Y26" s="2">
        <f t="shared" si="109"/>
        <v>-31.666666666666675</v>
      </c>
      <c r="Z26" s="2">
        <f t="shared" si="109"/>
        <v>-58.302583025830259</v>
      </c>
      <c r="AA26" s="2">
        <f t="shared" si="109"/>
        <v>-32.916666666666657</v>
      </c>
    </row>
    <row r="27" spans="1:43">
      <c r="C27" s="2" t="s">
        <v>130</v>
      </c>
      <c r="D27" s="4" t="str">
        <f t="shared" ref="D27:E27" si="110">IF(OR(D24&gt;15,D21&lt;15,D20&lt;4),"NA",(IF(D24&lt;4,3,IF(D24&lt;6,2,IF(D24&lt;10,1,0)))+IF(D21&gt;80,3,IF(D21&gt;40,2,IF(D21&gt;20,1,0)))+IF(D20&gt;20,3,IF(D20&gt;10,2,IF(D20&gt;5,1,0)))))</f>
        <v>NA</v>
      </c>
      <c r="E27" s="4" t="str">
        <f t="shared" si="110"/>
        <v>NA</v>
      </c>
      <c r="F27" s="32">
        <f t="shared" ref="F27:H27" si="111">IF(OR(F24&gt;15,F21&lt;15,F20&lt;4),"NA",(IF(F24&lt;4,3,IF(F24&lt;6,2,IF(F24&lt;10,1,0)))+IF(F21&gt;80,3,IF(F21&gt;40,2,IF(F21&gt;20,1,0)))+IF(F20&gt;20,3,IF(F20&gt;10,2,IF(F20&gt;5,1,0)))))</f>
        <v>5</v>
      </c>
      <c r="G27" s="32" t="str">
        <f t="shared" si="111"/>
        <v>NA</v>
      </c>
      <c r="H27" s="32">
        <f t="shared" si="111"/>
        <v>5</v>
      </c>
      <c r="I27" s="4">
        <f t="shared" ref="I27:N27" si="112">IF(OR(I24&gt;15,I21&lt;15,I20&lt;4),"NA",(IF(I24&lt;4,3,IF(I24&lt;6,2,IF(I24&lt;10,1,0)))+IF(I21&gt;80,3,IF(I21&gt;40,2,IF(I21&gt;20,1,0)))+IF(I20&gt;20,3,IF(I20&gt;10,2,IF(I20&gt;5,1,0)))))</f>
        <v>6</v>
      </c>
      <c r="J27" s="4" t="str">
        <f t="shared" si="112"/>
        <v>NA</v>
      </c>
      <c r="K27" s="4">
        <f t="shared" si="112"/>
        <v>5</v>
      </c>
      <c r="L27">
        <f t="shared" si="112"/>
        <v>3</v>
      </c>
      <c r="M27" t="str">
        <f t="shared" si="112"/>
        <v>NA</v>
      </c>
      <c r="N27">
        <f t="shared" si="112"/>
        <v>5</v>
      </c>
      <c r="O27">
        <f t="shared" ref="O27:AE27" si="113">IF(OR(O24&gt;15,O21&lt;15,O20&lt;4),"NA",(IF(O24&lt;4,3,IF(O24&lt;6,2,IF(O24&lt;10,1,0)))+IF(O21&gt;80,3,IF(O21&gt;40,2,IF(O21&gt;20,1,0)))+IF(O20&gt;20,3,IF(O20&gt;10,2,IF(O20&gt;5,1,0)))))</f>
        <v>8</v>
      </c>
      <c r="P27">
        <f t="shared" si="113"/>
        <v>8</v>
      </c>
      <c r="Q27" t="str">
        <f t="shared" si="113"/>
        <v>NA</v>
      </c>
      <c r="R27" t="str">
        <f t="shared" si="113"/>
        <v>NA</v>
      </c>
      <c r="S27" t="str">
        <f t="shared" si="113"/>
        <v>NA</v>
      </c>
      <c r="T27">
        <f t="shared" si="113"/>
        <v>7</v>
      </c>
      <c r="U27">
        <f t="shared" si="113"/>
        <v>6</v>
      </c>
      <c r="V27" t="str">
        <f t="shared" si="113"/>
        <v>NA</v>
      </c>
      <c r="W27" t="str">
        <f t="shared" si="113"/>
        <v>NA</v>
      </c>
      <c r="X27">
        <f t="shared" si="113"/>
        <v>5</v>
      </c>
      <c r="Y27" t="str">
        <f t="shared" si="113"/>
        <v>NA</v>
      </c>
      <c r="Z27" t="str">
        <f t="shared" si="113"/>
        <v>NA</v>
      </c>
      <c r="AA27" t="str">
        <f t="shared" si="113"/>
        <v>NA</v>
      </c>
      <c r="AB27" t="str">
        <f t="shared" si="113"/>
        <v>NA</v>
      </c>
      <c r="AC27" t="str">
        <f t="shared" si="113"/>
        <v>NA</v>
      </c>
      <c r="AD27" t="str">
        <f t="shared" si="113"/>
        <v>NA</v>
      </c>
      <c r="AE27" t="str">
        <f t="shared" si="113"/>
        <v>NA</v>
      </c>
    </row>
    <row r="28" spans="1:43">
      <c r="H28">
        <f t="shared" ref="H28:R28" si="114">IF((I24&lt;15)*AND(I21&gt;15),H25," ")</f>
        <v>-1.4285714285714235</v>
      </c>
      <c r="I28">
        <f t="shared" si="114"/>
        <v>9.0342679127725756</v>
      </c>
      <c r="J28">
        <f t="shared" si="114"/>
        <v>16.727272727272723</v>
      </c>
      <c r="K28">
        <f t="shared" si="114"/>
        <v>-8.3333333333333375</v>
      </c>
      <c r="L28">
        <f t="shared" si="114"/>
        <v>5.4481546572934914</v>
      </c>
      <c r="M28">
        <f t="shared" si="114"/>
        <v>-11.370716510903433</v>
      </c>
      <c r="N28">
        <f t="shared" si="114"/>
        <v>36.886993603411526</v>
      </c>
      <c r="O28">
        <f t="shared" si="114"/>
        <v>28.846153846153854</v>
      </c>
      <c r="P28" t="str">
        <f t="shared" si="114"/>
        <v/>
      </c>
      <c r="Q28" t="str">
        <f t="shared" si="114"/>
        <v/>
      </c>
      <c r="R28" t="str">
        <f t="shared" si="114"/>
        <v/>
      </c>
      <c r="S28">
        <f>IF((T24&lt;15)*AND(T21&gt;15),S25," ")</f>
        <v>18.235294117647062</v>
      </c>
    </row>
    <row r="29" spans="1:43">
      <c r="A29" t="s">
        <v>74</v>
      </c>
      <c r="B29" t="s">
        <v>1</v>
      </c>
      <c r="C29" s="1" t="s">
        <v>2</v>
      </c>
      <c r="D29" s="1" t="s">
        <v>275</v>
      </c>
      <c r="E29" s="1" t="s">
        <v>242</v>
      </c>
      <c r="F29" s="1" t="s">
        <v>232</v>
      </c>
      <c r="G29" s="1" t="s">
        <v>202</v>
      </c>
      <c r="H29" s="1" t="s">
        <v>199</v>
      </c>
      <c r="I29" s="1" t="s">
        <v>196</v>
      </c>
      <c r="J29" s="1" t="s">
        <v>185</v>
      </c>
      <c r="K29" s="1" t="s">
        <v>177</v>
      </c>
      <c r="L29" s="1" t="s">
        <v>149</v>
      </c>
      <c r="M29" s="1" t="s">
        <v>139</v>
      </c>
      <c r="N29" s="1" t="s">
        <v>3</v>
      </c>
      <c r="O29" s="1" t="s">
        <v>4</v>
      </c>
      <c r="P29" s="1" t="s">
        <v>5</v>
      </c>
      <c r="Q29" s="1" t="s">
        <v>6</v>
      </c>
      <c r="R29" s="1" t="s">
        <v>7</v>
      </c>
      <c r="S29" s="1" t="s">
        <v>8</v>
      </c>
      <c r="T29" s="1" t="s">
        <v>9</v>
      </c>
      <c r="U29" s="1" t="s">
        <v>10</v>
      </c>
      <c r="V29" s="1" t="s">
        <v>11</v>
      </c>
      <c r="W29" s="1" t="s">
        <v>12</v>
      </c>
      <c r="X29" s="1" t="s">
        <v>13</v>
      </c>
      <c r="Y29" s="1" t="s">
        <v>14</v>
      </c>
      <c r="Z29" s="1" t="s">
        <v>15</v>
      </c>
      <c r="AA29" s="1" t="s">
        <v>16</v>
      </c>
      <c r="AB29" s="1" t="s">
        <v>17</v>
      </c>
      <c r="AC29" s="1" t="s">
        <v>18</v>
      </c>
      <c r="AD29" s="1" t="s">
        <v>19</v>
      </c>
      <c r="AE29" s="1" t="s">
        <v>20</v>
      </c>
      <c r="AF29" s="1" t="s">
        <v>21</v>
      </c>
      <c r="AG29" s="1" t="s">
        <v>22</v>
      </c>
      <c r="AH29" s="1" t="s">
        <v>23</v>
      </c>
      <c r="AI29" s="1" t="s">
        <v>24</v>
      </c>
      <c r="AJ29" s="1" t="s">
        <v>25</v>
      </c>
      <c r="AK29" s="1" t="s">
        <v>26</v>
      </c>
      <c r="AL29" s="1" t="s">
        <v>27</v>
      </c>
      <c r="AM29" s="1" t="s">
        <v>28</v>
      </c>
      <c r="AN29" s="1" t="s">
        <v>29</v>
      </c>
      <c r="AO29" s="1" t="s">
        <v>30</v>
      </c>
      <c r="AP29" s="1" t="s">
        <v>31</v>
      </c>
    </row>
    <row r="30" spans="1:43">
      <c r="A30" t="s">
        <v>32</v>
      </c>
      <c r="B30" t="s">
        <v>33</v>
      </c>
      <c r="C30" t="s">
        <v>34</v>
      </c>
      <c r="D30">
        <v>3.39</v>
      </c>
      <c r="E30">
        <v>1.88</v>
      </c>
      <c r="F30">
        <v>2.5099999999999998</v>
      </c>
      <c r="G30">
        <v>3.79</v>
      </c>
      <c r="H30">
        <v>3.92</v>
      </c>
      <c r="I30">
        <v>1.93</v>
      </c>
      <c r="J30">
        <v>3.41</v>
      </c>
      <c r="K30">
        <v>1.74</v>
      </c>
      <c r="L30">
        <v>2.64</v>
      </c>
      <c r="M30">
        <v>1.1100000000000001</v>
      </c>
      <c r="N30">
        <v>1.44</v>
      </c>
      <c r="O30">
        <v>5.32</v>
      </c>
      <c r="P30">
        <v>3.04</v>
      </c>
      <c r="Q30">
        <v>0.81</v>
      </c>
      <c r="R30">
        <v>0.43</v>
      </c>
      <c r="S30">
        <v>0.56000000000000005</v>
      </c>
      <c r="T30">
        <v>1.51</v>
      </c>
      <c r="U30">
        <v>0.08</v>
      </c>
      <c r="V30">
        <v>-0.87</v>
      </c>
    </row>
    <row r="31" spans="1:43">
      <c r="C31" t="s">
        <v>128</v>
      </c>
      <c r="H31">
        <v>3.92</v>
      </c>
      <c r="I31">
        <v>1.93</v>
      </c>
      <c r="J31">
        <v>3.41</v>
      </c>
      <c r="K31">
        <v>1.74</v>
      </c>
      <c r="L31">
        <v>2.64</v>
      </c>
      <c r="M31">
        <v>1.1100000000000001</v>
      </c>
      <c r="N31">
        <v>1.44</v>
      </c>
      <c r="O31">
        <v>5.32</v>
      </c>
      <c r="P31">
        <v>3.04</v>
      </c>
      <c r="Q31">
        <v>0.81</v>
      </c>
      <c r="R31">
        <v>0.43</v>
      </c>
      <c r="S31">
        <v>0.56000000000000005</v>
      </c>
      <c r="T31">
        <v>1.51</v>
      </c>
      <c r="U31">
        <v>0.08</v>
      </c>
      <c r="V31">
        <v>-0.87</v>
      </c>
      <c r="W31">
        <v>-0.36</v>
      </c>
      <c r="X31">
        <v>-0.5</v>
      </c>
      <c r="Y31">
        <v>1</v>
      </c>
      <c r="Z31">
        <v>1.48</v>
      </c>
    </row>
    <row r="32" spans="1:43">
      <c r="A32">
        <v>6</v>
      </c>
      <c r="B32">
        <v>7</v>
      </c>
      <c r="C32" t="s">
        <v>35</v>
      </c>
      <c r="D32">
        <f t="shared" ref="D32:N32" si="115">+D30+E30+F30+G30</f>
        <v>11.57</v>
      </c>
      <c r="E32">
        <f t="shared" si="115"/>
        <v>12.1</v>
      </c>
      <c r="F32">
        <f t="shared" si="115"/>
        <v>12.149999999999999</v>
      </c>
      <c r="G32">
        <f t="shared" si="115"/>
        <v>13.05</v>
      </c>
      <c r="H32">
        <f t="shared" si="115"/>
        <v>11</v>
      </c>
      <c r="I32">
        <f t="shared" si="115"/>
        <v>9.7200000000000006</v>
      </c>
      <c r="J32">
        <f t="shared" si="115"/>
        <v>8.9</v>
      </c>
      <c r="K32">
        <f t="shared" si="115"/>
        <v>6.93</v>
      </c>
      <c r="L32">
        <f t="shared" si="115"/>
        <v>10.51</v>
      </c>
      <c r="M32">
        <f t="shared" si="115"/>
        <v>10.91</v>
      </c>
      <c r="N32">
        <f t="shared" si="115"/>
        <v>10.610000000000001</v>
      </c>
      <c r="O32">
        <f t="shared" ref="O32:S32" si="116">+O30+P30+Q30+R30</f>
        <v>9.6</v>
      </c>
      <c r="P32">
        <f t="shared" si="116"/>
        <v>4.84</v>
      </c>
      <c r="Q32">
        <f t="shared" si="116"/>
        <v>3.31</v>
      </c>
      <c r="R32">
        <f t="shared" si="116"/>
        <v>2.58</v>
      </c>
      <c r="S32">
        <f t="shared" si="116"/>
        <v>1.2800000000000002</v>
      </c>
    </row>
    <row r="33" spans="1:43">
      <c r="C33" t="s">
        <v>129</v>
      </c>
      <c r="H33">
        <f t="shared" ref="H33:R33" si="117">+H31+I31+J31+K31</f>
        <v>11</v>
      </c>
      <c r="I33">
        <f t="shared" si="117"/>
        <v>9.7200000000000006</v>
      </c>
      <c r="J33">
        <f t="shared" si="117"/>
        <v>8.9</v>
      </c>
      <c r="K33">
        <f t="shared" si="117"/>
        <v>6.93</v>
      </c>
      <c r="L33">
        <f t="shared" si="117"/>
        <v>10.51</v>
      </c>
      <c r="M33">
        <f t="shared" si="117"/>
        <v>10.91</v>
      </c>
      <c r="N33">
        <f t="shared" si="117"/>
        <v>10.610000000000001</v>
      </c>
      <c r="O33">
        <f t="shared" si="117"/>
        <v>9.6</v>
      </c>
      <c r="P33">
        <f t="shared" si="117"/>
        <v>4.84</v>
      </c>
      <c r="Q33">
        <f t="shared" si="117"/>
        <v>3.31</v>
      </c>
      <c r="R33">
        <f t="shared" si="117"/>
        <v>2.58</v>
      </c>
      <c r="S33">
        <f t="shared" ref="S33:W33" si="118">+S31+T31+U31+V31</f>
        <v>1.2800000000000002</v>
      </c>
      <c r="T33">
        <f t="shared" si="118"/>
        <v>0.3600000000000001</v>
      </c>
      <c r="U33">
        <f t="shared" si="118"/>
        <v>-1.65</v>
      </c>
      <c r="V33">
        <f t="shared" si="118"/>
        <v>-0.73</v>
      </c>
      <c r="W33">
        <f t="shared" si="118"/>
        <v>1.62</v>
      </c>
    </row>
    <row r="34" spans="1:43">
      <c r="C34" s="2" t="s">
        <v>36</v>
      </c>
      <c r="D34" s="2">
        <f t="shared" ref="D34:N34" si="119">+((D32/(E30+F30+G30+H31))-1)*100</f>
        <v>-4.3801652892561886</v>
      </c>
      <c r="E34" s="2">
        <f t="shared" si="119"/>
        <v>-0.41152263374484299</v>
      </c>
      <c r="F34" s="2">
        <f t="shared" si="119"/>
        <v>-6.8965517241379448</v>
      </c>
      <c r="G34" s="2">
        <f t="shared" si="119"/>
        <v>18.636363636363651</v>
      </c>
      <c r="H34" s="2">
        <f t="shared" si="119"/>
        <v>13.168724279835375</v>
      </c>
      <c r="I34" s="2">
        <f t="shared" si="119"/>
        <v>9.2134831460674249</v>
      </c>
      <c r="J34" s="2">
        <f t="shared" si="119"/>
        <v>28.427128427128444</v>
      </c>
      <c r="K34" s="2">
        <f t="shared" si="119"/>
        <v>-34.062797335870599</v>
      </c>
      <c r="L34" s="2">
        <f t="shared" si="119"/>
        <v>-3.6663611365719606</v>
      </c>
      <c r="M34" s="2">
        <f t="shared" si="119"/>
        <v>2.8275212064090338</v>
      </c>
      <c r="N34" s="2">
        <f t="shared" si="119"/>
        <v>10.520833333333357</v>
      </c>
      <c r="O34" s="2">
        <f t="shared" ref="O34:S34" si="120">+((O32/(P30+Q30+R30+S31))-1)*100</f>
        <v>98.347107438016536</v>
      </c>
      <c r="P34" s="2">
        <f t="shared" si="120"/>
        <v>46.223564954682786</v>
      </c>
      <c r="Q34" s="2">
        <f t="shared" si="120"/>
        <v>28.294573643410857</v>
      </c>
      <c r="R34" s="2">
        <f t="shared" si="120"/>
        <v>101.56249999999996</v>
      </c>
      <c r="S34" s="2">
        <f t="shared" si="120"/>
        <v>255.55555555555554</v>
      </c>
      <c r="T34" s="2"/>
      <c r="U34" s="2"/>
      <c r="V34" s="2"/>
    </row>
    <row r="35" spans="1:43">
      <c r="C35" s="2" t="s">
        <v>37</v>
      </c>
      <c r="D35" s="2">
        <f t="shared" ref="D35:N35" si="121">+((D32/H33)-1)*100</f>
        <v>5.1818181818181763</v>
      </c>
      <c r="E35" s="2">
        <f t="shared" si="121"/>
        <v>24.485596707818914</v>
      </c>
      <c r="F35" s="2">
        <f t="shared" si="121"/>
        <v>36.516853932584262</v>
      </c>
      <c r="G35" s="2">
        <f t="shared" si="121"/>
        <v>88.311688311688314</v>
      </c>
      <c r="H35" s="2">
        <f t="shared" si="121"/>
        <v>4.6622264509990519</v>
      </c>
      <c r="I35" s="2">
        <f t="shared" si="121"/>
        <v>-10.907424381301556</v>
      </c>
      <c r="J35" s="2">
        <f t="shared" si="121"/>
        <v>-16.116870876531575</v>
      </c>
      <c r="K35" s="2">
        <f t="shared" si="121"/>
        <v>-27.812499999999996</v>
      </c>
      <c r="L35" s="2">
        <f t="shared" si="121"/>
        <v>117.14876033057853</v>
      </c>
      <c r="M35" s="2">
        <f t="shared" si="121"/>
        <v>229.607250755287</v>
      </c>
      <c r="N35" s="2">
        <f t="shared" si="121"/>
        <v>311.24031007751938</v>
      </c>
      <c r="O35" s="2">
        <f t="shared" ref="O35:S35" si="122">+((O32/S33)-1)*100</f>
        <v>649.99999999999977</v>
      </c>
      <c r="P35" s="2">
        <f t="shared" si="122"/>
        <v>1244.4444444444441</v>
      </c>
      <c r="Q35" s="2">
        <f t="shared" si="122"/>
        <v>-300.60606060606062</v>
      </c>
      <c r="R35" s="2">
        <f t="shared" si="122"/>
        <v>-453.42465753424665</v>
      </c>
      <c r="S35" s="2">
        <f t="shared" si="122"/>
        <v>-20.987654320987648</v>
      </c>
    </row>
    <row r="36" spans="1:43" s="1" customFormat="1">
      <c r="C36" s="1" t="s">
        <v>38</v>
      </c>
      <c r="D36" s="1" t="s">
        <v>274</v>
      </c>
      <c r="E36" s="1" t="s">
        <v>243</v>
      </c>
      <c r="F36" s="1" t="s">
        <v>233</v>
      </c>
      <c r="G36" s="1" t="s">
        <v>230</v>
      </c>
      <c r="H36" s="1" t="s">
        <v>200</v>
      </c>
      <c r="I36" s="1" t="s">
        <v>197</v>
      </c>
      <c r="J36" s="1" t="s">
        <v>186</v>
      </c>
      <c r="K36" s="1" t="s">
        <v>178</v>
      </c>
      <c r="L36" s="1" t="s">
        <v>150</v>
      </c>
      <c r="M36" s="1" t="s">
        <v>140</v>
      </c>
      <c r="N36" s="1" t="s">
        <v>39</v>
      </c>
      <c r="O36" s="1" t="s">
        <v>40</v>
      </c>
      <c r="P36" s="1" t="s">
        <v>41</v>
      </c>
      <c r="Q36" s="1" t="s">
        <v>42</v>
      </c>
      <c r="R36" s="1" t="s">
        <v>43</v>
      </c>
      <c r="S36" s="1" t="s">
        <v>44</v>
      </c>
      <c r="T36" s="1" t="s">
        <v>45</v>
      </c>
      <c r="U36" s="1" t="s">
        <v>46</v>
      </c>
      <c r="V36" s="1" t="s">
        <v>47</v>
      </c>
      <c r="W36" s="1" t="s">
        <v>48</v>
      </c>
      <c r="X36" s="1" t="s">
        <v>49</v>
      </c>
      <c r="Y36" s="1" t="s">
        <v>50</v>
      </c>
      <c r="Z36" s="1" t="s">
        <v>51</v>
      </c>
      <c r="AA36" s="1" t="s">
        <v>52</v>
      </c>
      <c r="AB36" s="1" t="s">
        <v>53</v>
      </c>
      <c r="AC36" s="1" t="s">
        <v>54</v>
      </c>
      <c r="AD36" s="1" t="s">
        <v>55</v>
      </c>
      <c r="AE36" s="1" t="s">
        <v>56</v>
      </c>
      <c r="AF36" s="1" t="s">
        <v>57</v>
      </c>
      <c r="AG36" s="1" t="s">
        <v>58</v>
      </c>
      <c r="AH36" s="1" t="s">
        <v>59</v>
      </c>
      <c r="AI36" s="1" t="s">
        <v>60</v>
      </c>
      <c r="AJ36" s="1" t="s">
        <v>61</v>
      </c>
      <c r="AK36" s="1" t="s">
        <v>62</v>
      </c>
      <c r="AL36" s="1" t="s">
        <v>63</v>
      </c>
      <c r="AM36" s="1" t="s">
        <v>64</v>
      </c>
      <c r="AN36" s="1" t="s">
        <v>65</v>
      </c>
      <c r="AO36" s="1" t="s">
        <v>66</v>
      </c>
      <c r="AP36" s="1" t="s">
        <v>67</v>
      </c>
      <c r="AQ36" s="1" t="s">
        <v>68</v>
      </c>
    </row>
    <row r="37" spans="1:43">
      <c r="C37" t="s">
        <v>69</v>
      </c>
      <c r="D37">
        <v>74.900000000000006</v>
      </c>
      <c r="E37">
        <v>79.400000000000006</v>
      </c>
      <c r="F37" s="4">
        <v>91.2</v>
      </c>
      <c r="G37">
        <v>75</v>
      </c>
      <c r="H37">
        <v>77.5</v>
      </c>
      <c r="I37">
        <v>92.5</v>
      </c>
      <c r="J37">
        <v>80</v>
      </c>
      <c r="K37">
        <v>75.7</v>
      </c>
      <c r="L37">
        <v>110</v>
      </c>
      <c r="M37">
        <v>108</v>
      </c>
      <c r="N37">
        <v>83.2</v>
      </c>
      <c r="O37">
        <v>73.099999999999994</v>
      </c>
      <c r="P37">
        <v>53</v>
      </c>
      <c r="Q37">
        <v>43.1</v>
      </c>
      <c r="R37">
        <v>31.5</v>
      </c>
      <c r="S37">
        <v>28.4</v>
      </c>
    </row>
    <row r="38" spans="1:43">
      <c r="C38" s="3" t="s">
        <v>70</v>
      </c>
      <c r="D38" s="3">
        <f t="shared" ref="D38:E38" si="123">+D37/D32</f>
        <v>6.4736387208297321</v>
      </c>
      <c r="E38" s="3">
        <f t="shared" si="123"/>
        <v>6.561983471074381</v>
      </c>
      <c r="F38" s="3">
        <f t="shared" ref="F38:G38" si="124">+F37/F32</f>
        <v>7.5061728395061742</v>
      </c>
      <c r="G38" s="3">
        <f t="shared" si="124"/>
        <v>5.7471264367816088</v>
      </c>
      <c r="H38" s="3">
        <f t="shared" ref="H38:I38" si="125">+H37/H32</f>
        <v>7.0454545454545459</v>
      </c>
      <c r="I38" s="3">
        <f t="shared" si="125"/>
        <v>9.5164609053497937</v>
      </c>
      <c r="J38" s="3">
        <f t="shared" ref="J38:K38" si="126">+J37/J32</f>
        <v>8.9887640449438191</v>
      </c>
      <c r="K38" s="3">
        <f t="shared" si="126"/>
        <v>10.923520923520924</v>
      </c>
      <c r="L38" s="3">
        <f t="shared" ref="L38:M38" si="127">+L37/L32</f>
        <v>10.466222645099904</v>
      </c>
      <c r="M38" s="3">
        <f t="shared" si="127"/>
        <v>9.8991750687442703</v>
      </c>
      <c r="N38" s="3">
        <f t="shared" ref="N38:S38" si="128">+N37/N32</f>
        <v>7.8416588124410929</v>
      </c>
      <c r="O38" s="3">
        <f t="shared" si="128"/>
        <v>7.614583333333333</v>
      </c>
      <c r="P38" s="3">
        <f t="shared" si="128"/>
        <v>10.950413223140496</v>
      </c>
      <c r="Q38" s="3">
        <f t="shared" si="128"/>
        <v>13.021148036253777</v>
      </c>
      <c r="R38" s="3">
        <f t="shared" si="128"/>
        <v>12.209302325581396</v>
      </c>
      <c r="S38" s="3">
        <f t="shared" si="128"/>
        <v>22.187499999999993</v>
      </c>
    </row>
    <row r="39" spans="1:43">
      <c r="C39" s="2" t="s">
        <v>71</v>
      </c>
      <c r="D39" s="2">
        <f t="shared" ref="D39:F39" si="129">+((D37/E37)-1)*100</f>
        <v>-5.6675062972292185</v>
      </c>
      <c r="E39" s="2">
        <f t="shared" si="129"/>
        <v>-12.938596491228072</v>
      </c>
      <c r="F39" s="2">
        <f t="shared" si="129"/>
        <v>21.599999999999998</v>
      </c>
      <c r="G39" s="2">
        <f t="shared" ref="G39" si="130">+((G37/H37)-1)*100</f>
        <v>-3.2258064516129004</v>
      </c>
      <c r="H39" s="2">
        <f t="shared" ref="H39" si="131">+((H37/I37)-1)*100</f>
        <v>-16.216216216216218</v>
      </c>
      <c r="I39" s="2">
        <f t="shared" ref="I39" si="132">+((I37/J37)-1)*100</f>
        <v>15.625</v>
      </c>
      <c r="J39" s="2">
        <f t="shared" ref="J39:O39" si="133">+((J37/K37)-1)*100</f>
        <v>5.6803170409511106</v>
      </c>
      <c r="K39" s="2">
        <f t="shared" si="133"/>
        <v>-31.181818181818176</v>
      </c>
      <c r="L39" s="2">
        <f t="shared" si="133"/>
        <v>1.8518518518518601</v>
      </c>
      <c r="M39" s="2">
        <f t="shared" si="133"/>
        <v>29.807692307692314</v>
      </c>
      <c r="N39" s="2">
        <f t="shared" si="133"/>
        <v>13.816689466484288</v>
      </c>
      <c r="O39" s="2">
        <f t="shared" si="133"/>
        <v>37.924528301886774</v>
      </c>
      <c r="P39" s="2">
        <f t="shared" ref="P39:R39" si="134">+((P37/Q37)-1)*100</f>
        <v>22.969837587006946</v>
      </c>
      <c r="Q39" s="2">
        <f t="shared" si="134"/>
        <v>36.82539682539683</v>
      </c>
      <c r="R39" s="2">
        <f t="shared" si="134"/>
        <v>10.915492957746476</v>
      </c>
    </row>
    <row r="40" spans="1:43">
      <c r="C40" s="2" t="s">
        <v>72</v>
      </c>
      <c r="D40" s="2">
        <f t="shared" ref="D40:F40" si="135">+((D37/H37)-1)*100</f>
        <v>-3.3548387096774102</v>
      </c>
      <c r="E40" s="2">
        <f t="shared" si="135"/>
        <v>-14.162162162162151</v>
      </c>
      <c r="F40" s="2">
        <f t="shared" si="135"/>
        <v>14.000000000000012</v>
      </c>
      <c r="G40" s="2">
        <f t="shared" ref="G40" si="136">+((G37/K37)-1)*100</f>
        <v>-0.92470277410832136</v>
      </c>
      <c r="H40" s="2">
        <f t="shared" ref="H40" si="137">+((H37/L37)-1)*100</f>
        <v>-29.54545454545454</v>
      </c>
      <c r="I40" s="2">
        <f t="shared" ref="I40" si="138">+((I37/M37)-1)*100</f>
        <v>-14.351851851851849</v>
      </c>
      <c r="J40" s="2">
        <f t="shared" ref="J40:O40" si="139">+((J37/N37)-1)*100</f>
        <v>-3.8461538461538547</v>
      </c>
      <c r="K40" s="2">
        <f t="shared" si="139"/>
        <v>3.5567715458276528</v>
      </c>
      <c r="L40" s="2">
        <f t="shared" si="139"/>
        <v>107.54716981132076</v>
      </c>
      <c r="M40" s="2">
        <f t="shared" si="139"/>
        <v>150.58004640371229</v>
      </c>
      <c r="N40" s="2">
        <f t="shared" si="139"/>
        <v>164.12698412698413</v>
      </c>
      <c r="O40" s="2">
        <f t="shared" si="139"/>
        <v>157.3943661971831</v>
      </c>
    </row>
    <row r="41" spans="1:43">
      <c r="C41" s="2" t="s">
        <v>130</v>
      </c>
      <c r="D41" t="str">
        <f t="shared" ref="D41:E41" si="140">IF(OR(D38&gt;15,D35&lt;15,D34&lt;4),"NA",(IF(D38&lt;4,3,IF(D38&lt;6,2,IF(D38&lt;10,1,0)))+IF(D35&gt;80,3,IF(D35&gt;40,2,IF(D35&gt;20,1,0)))+IF(D34&gt;20,3,IF(D34&gt;10,2,IF(D34&gt;5,1,0)))))</f>
        <v>NA</v>
      </c>
      <c r="E41" t="str">
        <f t="shared" si="140"/>
        <v>NA</v>
      </c>
      <c r="F41" t="str">
        <f t="shared" ref="F41:G41" si="141">IF(OR(F38&gt;15,F35&lt;15,F34&lt;4),"NA",(IF(F38&lt;4,3,IF(F38&lt;6,2,IF(F38&lt;10,1,0)))+IF(F35&gt;80,3,IF(F35&gt;40,2,IF(F35&gt;20,1,0)))+IF(F34&gt;20,3,IF(F34&gt;10,2,IF(F34&gt;5,1,0)))))</f>
        <v>NA</v>
      </c>
      <c r="G41">
        <f t="shared" si="141"/>
        <v>7</v>
      </c>
      <c r="H41" t="str">
        <f t="shared" ref="H41:I41" si="142">IF(OR(H38&gt;15,H35&lt;15,H34&lt;4),"NA",(IF(H38&lt;4,3,IF(H38&lt;6,2,IF(H38&lt;10,1,0)))+IF(H35&gt;80,3,IF(H35&gt;40,2,IF(H35&gt;20,1,0)))+IF(H34&gt;20,3,IF(H34&gt;10,2,IF(H34&gt;5,1,0)))))</f>
        <v>NA</v>
      </c>
      <c r="I41" t="str">
        <f t="shared" si="142"/>
        <v>NA</v>
      </c>
      <c r="J41" t="str">
        <f>IF(OR(J38&gt;15,J35&lt;15,J34&lt;4),"NA",(IF(J38&lt;4,3,IF(J38&lt;6,2,IF(J38&lt;10,1,0)))+IF(J35&gt;80,3,IF(J35&gt;40,2,IF(J35&gt;20,1,0)))+IF(J34&gt;20,3,IF(J34&gt;10,2,IF(J34&gt;5,1,0)))))</f>
        <v>NA</v>
      </c>
      <c r="K41" t="str">
        <f>IF(OR(K38&gt;15,K35&lt;15,K34&lt;4),"NA",(IF(K38&lt;4,3,IF(K38&lt;6,2,IF(K38&lt;10,1,0)))+IF(K35&gt;80,3,IF(K35&gt;40,2,IF(K35&gt;20,1,0)))+IF(K34&gt;20,3,IF(K34&gt;10,2,IF(K34&gt;5,1,0)))))</f>
        <v>NA</v>
      </c>
      <c r="L41" t="str">
        <f>IF(OR(L38&gt;15,L35&lt;15,L34&lt;4),"NA",(IF(L38&lt;4,3,IF(L38&lt;6,2,IF(L38&lt;10,1,0)))+IF(L35&gt;80,3,IF(L35&gt;40,2,IF(L35&gt;20,1,0)))+IF(L34&gt;20,3,IF(L34&gt;10,2,IF(L34&gt;5,1,0)))))</f>
        <v>NA</v>
      </c>
      <c r="M41" t="str">
        <f>IF(OR(M38&gt;15,M35&lt;15,M34&lt;4),"NA",(IF(M38&lt;4,3,IF(M38&lt;6,2,IF(M38&lt;10,1,0)))+IF(M35&gt;80,3,IF(M35&gt;40,2,IF(M35&gt;20,1,0)))+IF(M34&gt;20,3,IF(M34&gt;10,2,IF(M34&gt;5,1,0)))))</f>
        <v>NA</v>
      </c>
      <c r="N41">
        <f>IF(OR(N38&gt;15,N35&lt;15,N34&lt;4),"NA",(IF(N38&lt;4,3,IF(N38&lt;6,2,IF(N38&lt;10,1,0)))+IF(N35&gt;80,3,IF(N35&gt;40,2,IF(N35&gt;20,1,0)))+IF(N34&gt;20,3,IF(N34&gt;10,2,IF(N34&gt;5,1,0)))))</f>
        <v>6</v>
      </c>
      <c r="O41">
        <f t="shared" ref="O41:S41" si="143">IF(OR(O38&gt;15,O35&lt;15,O34&lt;4),"NA",(IF(O38&lt;4,3,IF(O38&lt;6,2,IF(O38&lt;10,1,0)))+IF(O35&gt;80,3,IF(O35&gt;40,2,IF(O35&gt;20,1,0)))+IF(O34&gt;20,3,IF(O34&gt;10,2,IF(O34&gt;5,1,0)))))</f>
        <v>7</v>
      </c>
      <c r="P41">
        <f t="shared" si="143"/>
        <v>6</v>
      </c>
      <c r="Q41" t="str">
        <f t="shared" si="143"/>
        <v>NA</v>
      </c>
      <c r="R41" t="str">
        <f t="shared" si="143"/>
        <v>NA</v>
      </c>
      <c r="S41" t="str">
        <f t="shared" si="143"/>
        <v>NA</v>
      </c>
    </row>
    <row r="43" spans="1:43">
      <c r="A43" t="s">
        <v>75</v>
      </c>
      <c r="B43" t="s">
        <v>1</v>
      </c>
      <c r="C43" s="1" t="s">
        <v>2</v>
      </c>
      <c r="D43" s="1" t="s">
        <v>275</v>
      </c>
      <c r="E43" s="1" t="s">
        <v>242</v>
      </c>
      <c r="F43" s="1" t="s">
        <v>232</v>
      </c>
      <c r="G43" s="1" t="s">
        <v>202</v>
      </c>
      <c r="H43" s="1" t="s">
        <v>199</v>
      </c>
      <c r="I43" s="1" t="s">
        <v>196</v>
      </c>
      <c r="J43" s="1" t="s">
        <v>185</v>
      </c>
      <c r="K43" s="1" t="s">
        <v>177</v>
      </c>
      <c r="L43" s="1" t="s">
        <v>149</v>
      </c>
      <c r="M43" s="1" t="s">
        <v>139</v>
      </c>
      <c r="N43" s="1" t="s">
        <v>3</v>
      </c>
      <c r="O43" s="1" t="s">
        <v>4</v>
      </c>
      <c r="P43" s="1" t="s">
        <v>5</v>
      </c>
      <c r="Q43" s="1" t="s">
        <v>6</v>
      </c>
      <c r="R43" s="1" t="s">
        <v>7</v>
      </c>
      <c r="S43" s="1" t="s">
        <v>8</v>
      </c>
      <c r="T43" s="1" t="s">
        <v>9</v>
      </c>
      <c r="U43" s="1" t="s">
        <v>10</v>
      </c>
      <c r="V43" s="1" t="s">
        <v>11</v>
      </c>
      <c r="W43" s="1" t="s">
        <v>12</v>
      </c>
      <c r="X43" s="1" t="s">
        <v>13</v>
      </c>
      <c r="Y43" s="1" t="s">
        <v>14</v>
      </c>
      <c r="Z43" s="1" t="s">
        <v>15</v>
      </c>
      <c r="AA43" s="1" t="s">
        <v>16</v>
      </c>
      <c r="AB43" s="1" t="s">
        <v>17</v>
      </c>
      <c r="AC43" s="1" t="s">
        <v>18</v>
      </c>
      <c r="AD43" s="1" t="s">
        <v>19</v>
      </c>
      <c r="AE43" s="1" t="s">
        <v>20</v>
      </c>
      <c r="AF43" s="1" t="s">
        <v>21</v>
      </c>
      <c r="AG43" s="1" t="s">
        <v>22</v>
      </c>
      <c r="AH43" s="1" t="s">
        <v>23</v>
      </c>
      <c r="AI43" s="1" t="s">
        <v>24</v>
      </c>
      <c r="AJ43" s="1" t="s">
        <v>25</v>
      </c>
      <c r="AK43" s="1" t="s">
        <v>26</v>
      </c>
      <c r="AL43" s="1" t="s">
        <v>27</v>
      </c>
      <c r="AM43" s="1" t="s">
        <v>28</v>
      </c>
      <c r="AN43" s="1" t="s">
        <v>29</v>
      </c>
      <c r="AO43" s="1" t="s">
        <v>30</v>
      </c>
      <c r="AP43" s="1" t="s">
        <v>31</v>
      </c>
    </row>
    <row r="44" spans="1:43">
      <c r="A44" t="s">
        <v>32</v>
      </c>
      <c r="B44" t="s">
        <v>33</v>
      </c>
      <c r="C44" t="s">
        <v>34</v>
      </c>
      <c r="D44">
        <v>8.77</v>
      </c>
      <c r="E44">
        <v>10.81</v>
      </c>
      <c r="F44">
        <v>8.08</v>
      </c>
      <c r="G44">
        <v>9.89</v>
      </c>
      <c r="H44">
        <v>13.03</v>
      </c>
      <c r="I44">
        <v>10.39</v>
      </c>
      <c r="J44">
        <v>6.64</v>
      </c>
      <c r="K44">
        <v>6.39</v>
      </c>
      <c r="L44">
        <v>10.210000000000001</v>
      </c>
      <c r="M44">
        <v>9.36</v>
      </c>
      <c r="N44">
        <v>3.6</v>
      </c>
      <c r="O44">
        <v>4.8600000000000003</v>
      </c>
      <c r="P44">
        <v>9.09</v>
      </c>
      <c r="Q44">
        <v>6.43</v>
      </c>
      <c r="R44">
        <v>3.67</v>
      </c>
      <c r="S44">
        <v>3.58</v>
      </c>
      <c r="T44">
        <v>6.04</v>
      </c>
      <c r="U44">
        <v>3.98</v>
      </c>
      <c r="V44">
        <v>2.2000000000000002</v>
      </c>
    </row>
    <row r="45" spans="1:43">
      <c r="C45" t="s">
        <v>128</v>
      </c>
      <c r="H45">
        <v>13.03</v>
      </c>
      <c r="I45">
        <v>10.39</v>
      </c>
      <c r="J45">
        <v>6.64</v>
      </c>
      <c r="K45">
        <v>6.4</v>
      </c>
      <c r="L45">
        <v>10.210000000000001</v>
      </c>
      <c r="M45">
        <v>9.36</v>
      </c>
      <c r="N45">
        <v>3.6</v>
      </c>
      <c r="O45">
        <v>4.8600000000000003</v>
      </c>
      <c r="P45">
        <v>9.09</v>
      </c>
      <c r="Q45">
        <v>6.43</v>
      </c>
      <c r="R45">
        <v>3.67</v>
      </c>
      <c r="S45">
        <v>3.58</v>
      </c>
      <c r="T45">
        <v>6.04</v>
      </c>
      <c r="U45">
        <v>3.98</v>
      </c>
      <c r="V45">
        <v>2.2000000000000002</v>
      </c>
      <c r="W45">
        <v>2.5499999999999998</v>
      </c>
      <c r="X45">
        <v>4.88</v>
      </c>
      <c r="Y45">
        <v>3.51</v>
      </c>
      <c r="Z45">
        <v>3.08</v>
      </c>
    </row>
    <row r="46" spans="1:43">
      <c r="A46" t="s">
        <v>76</v>
      </c>
      <c r="B46">
        <v>4</v>
      </c>
      <c r="C46" t="s">
        <v>35</v>
      </c>
      <c r="D46">
        <f t="shared" ref="D46:N46" si="144">+D44+E44+F44+G44</f>
        <v>37.549999999999997</v>
      </c>
      <c r="E46">
        <f t="shared" si="144"/>
        <v>41.81</v>
      </c>
      <c r="F46">
        <f t="shared" si="144"/>
        <v>41.39</v>
      </c>
      <c r="G46">
        <f t="shared" si="144"/>
        <v>39.950000000000003</v>
      </c>
      <c r="H46">
        <f t="shared" si="144"/>
        <v>36.450000000000003</v>
      </c>
      <c r="I46">
        <f t="shared" si="144"/>
        <v>33.630000000000003</v>
      </c>
      <c r="J46">
        <f t="shared" si="144"/>
        <v>32.6</v>
      </c>
      <c r="K46">
        <f t="shared" si="144"/>
        <v>29.560000000000002</v>
      </c>
      <c r="L46">
        <f t="shared" si="144"/>
        <v>28.03</v>
      </c>
      <c r="M46">
        <f t="shared" si="144"/>
        <v>26.91</v>
      </c>
      <c r="N46">
        <f t="shared" si="144"/>
        <v>23.98</v>
      </c>
      <c r="O46">
        <f t="shared" ref="O46:S46" si="145">+O44+P44+Q44+R44</f>
        <v>24.049999999999997</v>
      </c>
      <c r="P46">
        <f t="shared" si="145"/>
        <v>22.769999999999996</v>
      </c>
      <c r="Q46">
        <f t="shared" si="145"/>
        <v>19.72</v>
      </c>
      <c r="R46">
        <f t="shared" si="145"/>
        <v>17.27</v>
      </c>
      <c r="S46">
        <f t="shared" si="145"/>
        <v>15.8</v>
      </c>
    </row>
    <row r="47" spans="1:43">
      <c r="C47" t="s">
        <v>129</v>
      </c>
      <c r="H47">
        <f t="shared" ref="H47:R47" si="146">+H45+I45+J45+K45</f>
        <v>36.46</v>
      </c>
      <c r="I47">
        <f t="shared" si="146"/>
        <v>33.64</v>
      </c>
      <c r="J47">
        <f t="shared" si="146"/>
        <v>32.61</v>
      </c>
      <c r="K47">
        <f t="shared" si="146"/>
        <v>29.57</v>
      </c>
      <c r="L47">
        <f t="shared" si="146"/>
        <v>28.03</v>
      </c>
      <c r="M47">
        <f t="shared" si="146"/>
        <v>26.91</v>
      </c>
      <c r="N47">
        <f t="shared" si="146"/>
        <v>23.98</v>
      </c>
      <c r="O47">
        <f t="shared" si="146"/>
        <v>24.049999999999997</v>
      </c>
      <c r="P47">
        <f t="shared" si="146"/>
        <v>22.769999999999996</v>
      </c>
      <c r="Q47">
        <f t="shared" si="146"/>
        <v>19.72</v>
      </c>
      <c r="R47">
        <f t="shared" si="146"/>
        <v>17.27</v>
      </c>
      <c r="S47">
        <f t="shared" ref="S47:W47" si="147">+S45+T45+U45+V45</f>
        <v>15.8</v>
      </c>
      <c r="T47">
        <f t="shared" si="147"/>
        <v>14.77</v>
      </c>
      <c r="U47">
        <f t="shared" si="147"/>
        <v>13.61</v>
      </c>
      <c r="V47">
        <f t="shared" si="147"/>
        <v>13.139999999999999</v>
      </c>
      <c r="W47">
        <f t="shared" si="147"/>
        <v>14.02</v>
      </c>
    </row>
    <row r="48" spans="1:43">
      <c r="C48" s="2" t="s">
        <v>36</v>
      </c>
      <c r="D48" s="2">
        <f t="shared" ref="D48:N48" si="148">+((D46/(E44+F44+G44+H45))-1)*100</f>
        <v>-10.188950011958875</v>
      </c>
      <c r="E48" s="2">
        <f t="shared" si="148"/>
        <v>1.0147378593863277</v>
      </c>
      <c r="F48" s="2">
        <f t="shared" si="148"/>
        <v>3.6045056320400448</v>
      </c>
      <c r="G48" s="2">
        <f t="shared" si="148"/>
        <v>9.5721338453099278</v>
      </c>
      <c r="H48" s="2">
        <f t="shared" si="148"/>
        <v>8.3853702051739596</v>
      </c>
      <c r="I48" s="2">
        <f t="shared" si="148"/>
        <v>3.1595092024539806</v>
      </c>
      <c r="J48" s="2">
        <f t="shared" si="148"/>
        <v>10.284167794316645</v>
      </c>
      <c r="K48" s="2">
        <f t="shared" si="148"/>
        <v>5.458437388512305</v>
      </c>
      <c r="L48" s="2">
        <f t="shared" si="148"/>
        <v>4.1620215533259008</v>
      </c>
      <c r="M48" s="2">
        <f t="shared" si="148"/>
        <v>12.218515429524611</v>
      </c>
      <c r="N48" s="2">
        <f t="shared" si="148"/>
        <v>-0.29106029106027442</v>
      </c>
      <c r="O48" s="2">
        <f t="shared" ref="O48:S48" si="149">+((O46/(P44+Q44+R44+S45))-1)*100</f>
        <v>5.621431708388247</v>
      </c>
      <c r="P48" s="2">
        <f t="shared" si="149"/>
        <v>15.466531440162257</v>
      </c>
      <c r="Q48" s="2">
        <f t="shared" si="149"/>
        <v>14.186450492182967</v>
      </c>
      <c r="R48" s="2">
        <f t="shared" si="149"/>
        <v>9.3037974683544142</v>
      </c>
      <c r="S48" s="2">
        <f t="shared" si="149"/>
        <v>6.9735951252539063</v>
      </c>
      <c r="T48" s="2"/>
      <c r="U48" s="2"/>
      <c r="V48" s="2"/>
    </row>
    <row r="49" spans="1:43">
      <c r="C49" s="2" t="s">
        <v>37</v>
      </c>
      <c r="D49" s="2">
        <f t="shared" ref="D49:N49" si="150">+((D46/H47)-1)*100</f>
        <v>2.9895776193088253</v>
      </c>
      <c r="E49" s="2">
        <f t="shared" si="150"/>
        <v>24.286563614744349</v>
      </c>
      <c r="F49" s="2">
        <f t="shared" si="150"/>
        <v>26.924256363078825</v>
      </c>
      <c r="G49" s="2">
        <f t="shared" si="150"/>
        <v>35.103145079472455</v>
      </c>
      <c r="H49" s="2">
        <f t="shared" si="150"/>
        <v>30.039243667499104</v>
      </c>
      <c r="I49" s="2">
        <f t="shared" si="150"/>
        <v>24.972129319955407</v>
      </c>
      <c r="J49" s="2">
        <f t="shared" si="150"/>
        <v>35.946622185154297</v>
      </c>
      <c r="K49" s="2">
        <f t="shared" si="150"/>
        <v>22.91060291060294</v>
      </c>
      <c r="L49" s="2">
        <f t="shared" si="150"/>
        <v>23.100570926657916</v>
      </c>
      <c r="M49" s="2">
        <f t="shared" si="150"/>
        <v>36.460446247464517</v>
      </c>
      <c r="N49" s="2">
        <f t="shared" si="150"/>
        <v>38.853503184713389</v>
      </c>
      <c r="O49" s="2">
        <f t="shared" ref="O49:S49" si="151">+((O46/S47)-1)*100</f>
        <v>52.215189873417685</v>
      </c>
      <c r="P49" s="2">
        <f t="shared" si="151"/>
        <v>54.163845633039934</v>
      </c>
      <c r="Q49" s="2">
        <f t="shared" si="151"/>
        <v>44.893460690668618</v>
      </c>
      <c r="R49" s="2">
        <f t="shared" si="151"/>
        <v>31.430745814307471</v>
      </c>
      <c r="S49" s="2">
        <f t="shared" si="151"/>
        <v>12.696148359486447</v>
      </c>
    </row>
    <row r="50" spans="1:43" s="1" customFormat="1">
      <c r="C50" s="1" t="s">
        <v>38</v>
      </c>
      <c r="D50" s="1" t="s">
        <v>274</v>
      </c>
      <c r="E50" s="1" t="s">
        <v>243</v>
      </c>
      <c r="F50" s="1" t="s">
        <v>233</v>
      </c>
      <c r="G50" s="1" t="s">
        <v>230</v>
      </c>
      <c r="H50" s="1" t="s">
        <v>200</v>
      </c>
      <c r="I50" s="1" t="s">
        <v>197</v>
      </c>
      <c r="J50" s="1" t="s">
        <v>186</v>
      </c>
      <c r="K50" s="1" t="s">
        <v>178</v>
      </c>
      <c r="L50" s="1" t="s">
        <v>150</v>
      </c>
      <c r="M50" s="1" t="s">
        <v>140</v>
      </c>
      <c r="N50" s="1" t="s">
        <v>39</v>
      </c>
      <c r="O50" s="1" t="s">
        <v>40</v>
      </c>
      <c r="P50" s="1" t="s">
        <v>41</v>
      </c>
      <c r="Q50" s="1" t="s">
        <v>42</v>
      </c>
      <c r="R50" s="1" t="s">
        <v>43</v>
      </c>
      <c r="S50" s="1" t="s">
        <v>44</v>
      </c>
      <c r="T50" s="1" t="s">
        <v>45</v>
      </c>
      <c r="U50" s="1" t="s">
        <v>46</v>
      </c>
      <c r="V50" s="1" t="s">
        <v>47</v>
      </c>
      <c r="W50" s="1" t="s">
        <v>48</v>
      </c>
      <c r="X50" s="1" t="s">
        <v>49</v>
      </c>
      <c r="Y50" s="1" t="s">
        <v>50</v>
      </c>
      <c r="Z50" s="1" t="s">
        <v>51</v>
      </c>
      <c r="AA50" s="1" t="s">
        <v>52</v>
      </c>
      <c r="AB50" s="1" t="s">
        <v>53</v>
      </c>
      <c r="AC50" s="1" t="s">
        <v>54</v>
      </c>
      <c r="AD50" s="1" t="s">
        <v>55</v>
      </c>
      <c r="AE50" s="1" t="s">
        <v>56</v>
      </c>
      <c r="AF50" s="1" t="s">
        <v>57</v>
      </c>
      <c r="AG50" s="1" t="s">
        <v>58</v>
      </c>
      <c r="AH50" s="1" t="s">
        <v>59</v>
      </c>
      <c r="AI50" s="1" t="s">
        <v>60</v>
      </c>
      <c r="AJ50" s="1" t="s">
        <v>61</v>
      </c>
      <c r="AK50" s="1" t="s">
        <v>62</v>
      </c>
      <c r="AL50" s="1" t="s">
        <v>63</v>
      </c>
      <c r="AM50" s="1" t="s">
        <v>64</v>
      </c>
      <c r="AN50" s="1" t="s">
        <v>65</v>
      </c>
      <c r="AO50" s="1" t="s">
        <v>66</v>
      </c>
      <c r="AP50" s="1" t="s">
        <v>67</v>
      </c>
      <c r="AQ50" s="1" t="s">
        <v>68</v>
      </c>
    </row>
    <row r="51" spans="1:43">
      <c r="C51" t="s">
        <v>69</v>
      </c>
      <c r="D51">
        <v>182</v>
      </c>
      <c r="E51">
        <v>225</v>
      </c>
      <c r="F51" s="4">
        <v>217</v>
      </c>
      <c r="G51">
        <v>237</v>
      </c>
      <c r="H51" s="4">
        <v>220</v>
      </c>
      <c r="I51" s="4">
        <v>243</v>
      </c>
      <c r="J51">
        <v>243</v>
      </c>
      <c r="K51">
        <v>244.8</v>
      </c>
      <c r="L51">
        <v>290</v>
      </c>
      <c r="M51">
        <v>214</v>
      </c>
      <c r="N51">
        <v>168</v>
      </c>
      <c r="O51">
        <v>151.80000000000001</v>
      </c>
      <c r="P51">
        <v>163.80000000000001</v>
      </c>
      <c r="Q51">
        <v>123.5</v>
      </c>
      <c r="R51">
        <v>72.900000000000006</v>
      </c>
      <c r="S51">
        <v>52</v>
      </c>
    </row>
    <row r="52" spans="1:43">
      <c r="C52" s="3" t="s">
        <v>70</v>
      </c>
      <c r="D52" s="19">
        <f t="shared" ref="D52:E52" si="152">+D51/D46</f>
        <v>4.8468708388814914</v>
      </c>
      <c r="E52" s="19">
        <f t="shared" si="152"/>
        <v>5.3814876823726374</v>
      </c>
      <c r="F52" s="19">
        <f t="shared" ref="F52:G52" si="153">+F51/F46</f>
        <v>5.2428122734960132</v>
      </c>
      <c r="G52" s="19">
        <f t="shared" si="153"/>
        <v>5.9324155193992487</v>
      </c>
      <c r="H52" s="19">
        <f t="shared" ref="H52:J52" si="154">+H51/H46</f>
        <v>6.0356652949245539</v>
      </c>
      <c r="I52" s="3">
        <f t="shared" si="154"/>
        <v>7.2256913470115967</v>
      </c>
      <c r="J52" s="3">
        <f t="shared" si="154"/>
        <v>7.4539877300613497</v>
      </c>
      <c r="K52" s="3">
        <f t="shared" ref="K52:L52" si="155">+K51/K46</f>
        <v>8.2814614343707706</v>
      </c>
      <c r="L52" s="3">
        <f t="shared" si="155"/>
        <v>10.346057795219407</v>
      </c>
      <c r="M52" s="3">
        <f t="shared" ref="M52:S52" si="156">+M51/M46</f>
        <v>7.9524340393905613</v>
      </c>
      <c r="N52" s="3">
        <f t="shared" si="156"/>
        <v>7.0058381984987488</v>
      </c>
      <c r="O52" s="3">
        <f t="shared" si="156"/>
        <v>6.3118503118503133</v>
      </c>
      <c r="P52" s="3">
        <f t="shared" si="156"/>
        <v>7.1936758893280652</v>
      </c>
      <c r="Q52" s="3">
        <f t="shared" si="156"/>
        <v>6.2626774847870186</v>
      </c>
      <c r="R52" s="3">
        <f t="shared" si="156"/>
        <v>4.2211928199189348</v>
      </c>
      <c r="S52" s="3">
        <f t="shared" si="156"/>
        <v>3.2911392405063289</v>
      </c>
    </row>
    <row r="53" spans="1:43">
      <c r="C53" s="2" t="s">
        <v>71</v>
      </c>
      <c r="D53" s="18">
        <f t="shared" ref="D53:F53" si="157">+((D51/E51)-1)*100</f>
        <v>-19.111111111111111</v>
      </c>
      <c r="E53" s="18">
        <f t="shared" si="157"/>
        <v>3.6866359447004671</v>
      </c>
      <c r="F53" s="18">
        <f t="shared" si="157"/>
        <v>-8.4388185654008403</v>
      </c>
      <c r="G53" s="18">
        <f t="shared" ref="G53" si="158">+((G51/H51)-1)*100</f>
        <v>7.7272727272727382</v>
      </c>
      <c r="H53" s="18">
        <f t="shared" ref="H53" si="159">+((H51/I51)-1)*100</f>
        <v>-9.465020576131689</v>
      </c>
      <c r="I53" s="2">
        <f t="shared" ref="I53" si="160">+((I51/J51)-1)*100</f>
        <v>0</v>
      </c>
      <c r="J53" s="2">
        <f t="shared" ref="J53:O53" si="161">+((J51/K51)-1)*100</f>
        <v>-0.73529411764706731</v>
      </c>
      <c r="K53" s="2">
        <f t="shared" si="161"/>
        <v>-15.586206896551724</v>
      </c>
      <c r="L53" s="2">
        <f t="shared" si="161"/>
        <v>35.514018691588788</v>
      </c>
      <c r="M53" s="2">
        <f t="shared" si="161"/>
        <v>27.380952380952372</v>
      </c>
      <c r="N53" s="2">
        <f t="shared" si="161"/>
        <v>10.671936758893263</v>
      </c>
      <c r="O53" s="2">
        <f t="shared" si="161"/>
        <v>-7.3260073260073222</v>
      </c>
      <c r="P53" s="2">
        <f t="shared" ref="P53:R53" si="162">+((P51/Q51)-1)*100</f>
        <v>32.631578947368432</v>
      </c>
      <c r="Q53" s="2">
        <f t="shared" si="162"/>
        <v>69.410150891632355</v>
      </c>
      <c r="R53" s="2">
        <f t="shared" si="162"/>
        <v>40.192307692307708</v>
      </c>
    </row>
    <row r="54" spans="1:43">
      <c r="C54" s="2" t="s">
        <v>72</v>
      </c>
      <c r="D54" s="18">
        <f t="shared" ref="D54:F54" si="163">+((D51/H51)-1)*100</f>
        <v>-17.272727272727273</v>
      </c>
      <c r="E54" s="18">
        <f t="shared" si="163"/>
        <v>-7.4074074074074066</v>
      </c>
      <c r="F54" s="18">
        <f t="shared" si="163"/>
        <v>-10.699588477366252</v>
      </c>
      <c r="G54" s="18">
        <f t="shared" ref="G54" si="164">+((G51/K51)-1)*100</f>
        <v>-3.1862745098039214</v>
      </c>
      <c r="H54" s="18">
        <f t="shared" ref="H54" si="165">+((H51/L51)-1)*100</f>
        <v>-24.137931034482762</v>
      </c>
      <c r="I54" s="2">
        <f t="shared" ref="I54" si="166">+((I51/M51)-1)*100</f>
        <v>13.551401869158886</v>
      </c>
      <c r="J54" s="2">
        <f t="shared" ref="J54:O54" si="167">+((J51/N51)-1)*100</f>
        <v>44.642857142857139</v>
      </c>
      <c r="K54" s="2">
        <f t="shared" si="167"/>
        <v>61.264822134387352</v>
      </c>
      <c r="L54" s="2">
        <f t="shared" si="167"/>
        <v>77.045177045177041</v>
      </c>
      <c r="M54" s="2">
        <f t="shared" si="167"/>
        <v>73.279352226720647</v>
      </c>
      <c r="N54" s="2">
        <f t="shared" si="167"/>
        <v>130.45267489711932</v>
      </c>
      <c r="O54" s="2">
        <f t="shared" si="167"/>
        <v>191.92307692307696</v>
      </c>
    </row>
    <row r="55" spans="1:43">
      <c r="C55" s="2" t="s">
        <v>130</v>
      </c>
      <c r="D55" s="4" t="str">
        <f t="shared" ref="D55:E55" si="168">IF(OR(D52&gt;15,D49&lt;15,D48&lt;4),"NA",(IF(D52&lt;4,3,IF(D52&lt;6,2,IF(D52&lt;10,1,0)))+IF(D49&gt;80,3,IF(D49&gt;40,2,IF(D49&gt;20,1,0)))+IF(D48&gt;20,3,IF(D48&gt;10,2,IF(D48&gt;5,1,0)))))</f>
        <v>NA</v>
      </c>
      <c r="E55" s="4" t="str">
        <f t="shared" si="168"/>
        <v>NA</v>
      </c>
      <c r="F55" s="4" t="str">
        <f t="shared" ref="F55:G55" si="169">IF(OR(F52&gt;15,F49&lt;15,F48&lt;4),"NA",(IF(F52&lt;4,3,IF(F52&lt;6,2,IF(F52&lt;10,1,0)))+IF(F49&gt;80,3,IF(F49&gt;40,2,IF(F49&gt;20,1,0)))+IF(F48&gt;20,3,IF(F48&gt;10,2,IF(F48&gt;5,1,0)))))</f>
        <v>NA</v>
      </c>
      <c r="G55" s="4">
        <f t="shared" si="169"/>
        <v>4</v>
      </c>
      <c r="H55" s="4">
        <f t="shared" ref="H55:I55" si="170">IF(OR(H52&gt;15,H49&lt;15,H48&lt;4),"NA",(IF(H52&lt;4,3,IF(H52&lt;6,2,IF(H52&lt;10,1,0)))+IF(H49&gt;80,3,IF(H49&gt;40,2,IF(H49&gt;20,1,0)))+IF(H48&gt;20,3,IF(H48&gt;10,2,IF(H48&gt;5,1,0)))))</f>
        <v>3</v>
      </c>
      <c r="I55" t="str">
        <f t="shared" si="170"/>
        <v>NA</v>
      </c>
      <c r="J55">
        <f>IF(OR(J52&gt;15,J49&lt;15,J48&lt;4),"NA",(IF(J52&lt;4,3,IF(J52&lt;6,2,IF(J52&lt;10,1,0)))+IF(J49&gt;80,3,IF(J49&gt;40,2,IF(J49&gt;20,1,0)))+IF(J48&gt;20,3,IF(J48&gt;10,2,IF(J48&gt;5,1,0)))))</f>
        <v>4</v>
      </c>
      <c r="K55">
        <f>IF(OR(K52&gt;15,K49&lt;15,K48&lt;4),"NA",(IF(K52&lt;4,3,IF(K52&lt;6,2,IF(K52&lt;10,1,0)))+IF(K49&gt;80,3,IF(K49&gt;40,2,IF(K49&gt;20,1,0)))+IF(K48&gt;20,3,IF(K48&gt;10,2,IF(K48&gt;5,1,0)))))</f>
        <v>3</v>
      </c>
      <c r="L55">
        <f>IF(OR(L52&gt;15,L49&lt;15,L48&lt;4),"NA",(IF(L52&lt;4,3,IF(L52&lt;6,2,IF(L52&lt;10,1,0)))+IF(L49&gt;80,3,IF(L49&gt;40,2,IF(L49&gt;20,1,0)))+IF(L48&gt;20,3,IF(L48&gt;10,2,IF(L48&gt;5,1,0)))))</f>
        <v>1</v>
      </c>
      <c r="M55">
        <f>IF(OR(M52&gt;15,M49&lt;15,M48&lt;4),"NA",(IF(M52&lt;4,3,IF(M52&lt;6,2,IF(M52&lt;10,1,0)))+IF(M49&gt;80,3,IF(M49&gt;40,2,IF(M49&gt;20,1,0)))+IF(M48&gt;20,3,IF(M48&gt;10,2,IF(M48&gt;5,1,0)))))</f>
        <v>4</v>
      </c>
      <c r="N55" t="str">
        <f>IF(OR(N52&gt;15,N49&lt;15,N48&lt;4),"NA",(IF(N52&lt;4,3,IF(N52&lt;6,2,IF(N52&lt;10,1,0)))+IF(N49&gt;80,3,IF(N49&gt;40,2,IF(N49&gt;20,1,0)))+IF(N48&gt;20,3,IF(N48&gt;10,2,IF(N48&gt;5,1,0)))))</f>
        <v>NA</v>
      </c>
      <c r="O55">
        <f t="shared" ref="O55:S55" si="171">IF(OR(O52&gt;15,O49&lt;15,O48&lt;4),"NA",(IF(O52&lt;4,3,IF(O52&lt;6,2,IF(O52&lt;10,1,0)))+IF(O49&gt;80,3,IF(O49&gt;40,2,IF(O49&gt;20,1,0)))+IF(O48&gt;20,3,IF(O48&gt;10,2,IF(O48&gt;5,1,0)))))</f>
        <v>4</v>
      </c>
      <c r="P55">
        <f t="shared" si="171"/>
        <v>5</v>
      </c>
      <c r="Q55">
        <f t="shared" si="171"/>
        <v>5</v>
      </c>
      <c r="R55">
        <f t="shared" si="171"/>
        <v>4</v>
      </c>
      <c r="S55" t="str">
        <f t="shared" si="171"/>
        <v>NA</v>
      </c>
    </row>
    <row r="57" spans="1:43">
      <c r="A57" t="s">
        <v>77</v>
      </c>
      <c r="B57" t="s">
        <v>1</v>
      </c>
      <c r="C57" s="1" t="s">
        <v>2</v>
      </c>
      <c r="D57" s="1" t="s">
        <v>275</v>
      </c>
      <c r="E57" s="1" t="s">
        <v>242</v>
      </c>
      <c r="F57" s="1" t="s">
        <v>232</v>
      </c>
      <c r="G57" s="1" t="s">
        <v>202</v>
      </c>
      <c r="H57" s="1" t="s">
        <v>199</v>
      </c>
      <c r="I57" s="1" t="s">
        <v>196</v>
      </c>
      <c r="J57" s="1" t="s">
        <v>185</v>
      </c>
      <c r="K57" s="1" t="s">
        <v>177</v>
      </c>
      <c r="L57" s="1" t="s">
        <v>149</v>
      </c>
      <c r="M57" s="1" t="s">
        <v>139</v>
      </c>
      <c r="N57" s="1" t="s">
        <v>3</v>
      </c>
      <c r="O57" s="1" t="s">
        <v>4</v>
      </c>
      <c r="P57" s="1" t="s">
        <v>5</v>
      </c>
      <c r="Q57" s="1" t="s">
        <v>6</v>
      </c>
      <c r="R57" s="1" t="s">
        <v>7</v>
      </c>
      <c r="S57" s="1" t="s">
        <v>8</v>
      </c>
      <c r="T57" s="1" t="s">
        <v>9</v>
      </c>
      <c r="U57" s="1" t="s">
        <v>10</v>
      </c>
      <c r="V57" s="1" t="s">
        <v>11</v>
      </c>
      <c r="W57" s="1" t="s">
        <v>12</v>
      </c>
      <c r="X57" s="1" t="s">
        <v>13</v>
      </c>
      <c r="Y57" s="1" t="s">
        <v>14</v>
      </c>
      <c r="Z57" s="1" t="s">
        <v>15</v>
      </c>
      <c r="AA57" s="1" t="s">
        <v>16</v>
      </c>
      <c r="AB57" s="1" t="s">
        <v>17</v>
      </c>
      <c r="AC57" s="1" t="s">
        <v>18</v>
      </c>
      <c r="AD57" s="1" t="s">
        <v>19</v>
      </c>
      <c r="AE57" s="1" t="s">
        <v>20</v>
      </c>
      <c r="AF57" s="1" t="s">
        <v>21</v>
      </c>
      <c r="AG57" s="1" t="s">
        <v>22</v>
      </c>
      <c r="AH57" s="1" t="s">
        <v>23</v>
      </c>
      <c r="AI57" s="1" t="s">
        <v>24</v>
      </c>
      <c r="AJ57" s="1" t="s">
        <v>25</v>
      </c>
      <c r="AK57" s="1" t="s">
        <v>26</v>
      </c>
      <c r="AL57" s="1" t="s">
        <v>27</v>
      </c>
      <c r="AM57" s="1" t="s">
        <v>28</v>
      </c>
      <c r="AN57" s="1" t="s">
        <v>29</v>
      </c>
      <c r="AO57" s="1" t="s">
        <v>30</v>
      </c>
      <c r="AP57" s="1" t="s">
        <v>31</v>
      </c>
    </row>
    <row r="58" spans="1:43">
      <c r="A58" t="s">
        <v>32</v>
      </c>
      <c r="B58" t="s">
        <v>33</v>
      </c>
      <c r="C58" t="s">
        <v>34</v>
      </c>
      <c r="D58">
        <v>7.9</v>
      </c>
      <c r="E58">
        <v>7.11</v>
      </c>
      <c r="F58">
        <v>8.67</v>
      </c>
      <c r="G58">
        <v>8.67</v>
      </c>
      <c r="H58">
        <v>11.05</v>
      </c>
      <c r="I58">
        <v>9</v>
      </c>
      <c r="J58">
        <v>10.17</v>
      </c>
      <c r="K58">
        <v>6.86</v>
      </c>
      <c r="L58">
        <v>7.43</v>
      </c>
      <c r="M58">
        <v>5.79</v>
      </c>
      <c r="N58">
        <v>6.33</v>
      </c>
      <c r="O58">
        <v>3.33</v>
      </c>
      <c r="P58">
        <v>3.24</v>
      </c>
      <c r="Q58">
        <v>3.15</v>
      </c>
      <c r="R58">
        <v>6.78</v>
      </c>
      <c r="S58">
        <v>2.73</v>
      </c>
      <c r="T58">
        <v>1.61</v>
      </c>
      <c r="U58">
        <v>1.69</v>
      </c>
      <c r="V58">
        <v>14.97</v>
      </c>
    </row>
    <row r="59" spans="1:43">
      <c r="C59" t="s">
        <v>128</v>
      </c>
      <c r="H59">
        <v>11.05</v>
      </c>
      <c r="I59">
        <v>9</v>
      </c>
      <c r="J59">
        <v>10.17</v>
      </c>
      <c r="K59">
        <v>6.86</v>
      </c>
      <c r="L59">
        <v>7.43</v>
      </c>
      <c r="M59">
        <v>5.79</v>
      </c>
      <c r="N59">
        <v>6.33</v>
      </c>
      <c r="O59">
        <v>3.33</v>
      </c>
      <c r="P59">
        <v>3.24</v>
      </c>
      <c r="Q59">
        <v>3.15</v>
      </c>
      <c r="R59">
        <v>6.78</v>
      </c>
      <c r="S59">
        <v>2.73</v>
      </c>
      <c r="T59">
        <v>1.61</v>
      </c>
      <c r="U59">
        <v>1.69</v>
      </c>
      <c r="V59">
        <v>14.34</v>
      </c>
      <c r="W59">
        <v>0.66</v>
      </c>
      <c r="X59">
        <v>1.89</v>
      </c>
      <c r="Y59">
        <v>2.64</v>
      </c>
      <c r="Z59">
        <v>16.34</v>
      </c>
    </row>
    <row r="60" spans="1:43">
      <c r="A60" t="s">
        <v>76</v>
      </c>
      <c r="B60" t="s">
        <v>76</v>
      </c>
      <c r="C60" t="s">
        <v>35</v>
      </c>
      <c r="D60">
        <f t="shared" ref="D60:N60" si="172">+D58+E58+F58+G58</f>
        <v>32.35</v>
      </c>
      <c r="E60">
        <f t="shared" si="172"/>
        <v>35.5</v>
      </c>
      <c r="F60">
        <f t="shared" si="172"/>
        <v>37.39</v>
      </c>
      <c r="G60">
        <f t="shared" si="172"/>
        <v>38.89</v>
      </c>
      <c r="H60">
        <f t="shared" si="172"/>
        <v>37.08</v>
      </c>
      <c r="I60">
        <f t="shared" si="172"/>
        <v>33.46</v>
      </c>
      <c r="J60">
        <f t="shared" si="172"/>
        <v>30.25</v>
      </c>
      <c r="K60">
        <f t="shared" si="172"/>
        <v>26.409999999999997</v>
      </c>
      <c r="L60">
        <f t="shared" si="172"/>
        <v>22.879999999999995</v>
      </c>
      <c r="M60">
        <f t="shared" si="172"/>
        <v>18.690000000000001</v>
      </c>
      <c r="N60">
        <f t="shared" si="172"/>
        <v>16.05</v>
      </c>
      <c r="O60">
        <f t="shared" ref="O60:S60" si="173">+O58+P58+Q58+R58</f>
        <v>16.5</v>
      </c>
      <c r="P60">
        <f t="shared" si="173"/>
        <v>15.900000000000002</v>
      </c>
      <c r="Q60">
        <f t="shared" si="173"/>
        <v>14.27</v>
      </c>
      <c r="R60">
        <f t="shared" si="173"/>
        <v>12.809999999999999</v>
      </c>
      <c r="S60">
        <f t="shared" si="173"/>
        <v>21</v>
      </c>
    </row>
    <row r="61" spans="1:43">
      <c r="C61" t="s">
        <v>129</v>
      </c>
      <c r="H61">
        <f t="shared" ref="H61:R61" si="174">+H59+I59+J59+K59</f>
        <v>37.08</v>
      </c>
      <c r="I61">
        <f t="shared" si="174"/>
        <v>33.46</v>
      </c>
      <c r="J61">
        <f t="shared" si="174"/>
        <v>30.25</v>
      </c>
      <c r="K61">
        <f t="shared" si="174"/>
        <v>26.409999999999997</v>
      </c>
      <c r="L61">
        <f t="shared" si="174"/>
        <v>22.879999999999995</v>
      </c>
      <c r="M61">
        <f t="shared" si="174"/>
        <v>18.690000000000001</v>
      </c>
      <c r="N61">
        <f t="shared" si="174"/>
        <v>16.05</v>
      </c>
      <c r="O61">
        <f t="shared" si="174"/>
        <v>16.5</v>
      </c>
      <c r="P61">
        <f t="shared" si="174"/>
        <v>15.900000000000002</v>
      </c>
      <c r="Q61">
        <f t="shared" si="174"/>
        <v>14.27</v>
      </c>
      <c r="R61">
        <f t="shared" si="174"/>
        <v>12.809999999999999</v>
      </c>
      <c r="S61">
        <f t="shared" ref="S61:W61" si="175">+S59+T59+U59+V59</f>
        <v>20.369999999999997</v>
      </c>
      <c r="T61">
        <f t="shared" si="175"/>
        <v>18.3</v>
      </c>
      <c r="U61">
        <f t="shared" si="175"/>
        <v>18.580000000000002</v>
      </c>
      <c r="V61">
        <f t="shared" si="175"/>
        <v>19.53</v>
      </c>
      <c r="W61">
        <f t="shared" si="175"/>
        <v>21.53</v>
      </c>
    </row>
    <row r="62" spans="1:43">
      <c r="C62" s="2" t="s">
        <v>36</v>
      </c>
      <c r="D62" s="2">
        <f t="shared" ref="D62:N62" si="176">+((D60/(E58+F58+G58+H59))-1)*100</f>
        <v>-8.873239436619718</v>
      </c>
      <c r="E62" s="2">
        <f t="shared" si="176"/>
        <v>-5.0548274939823497</v>
      </c>
      <c r="F62" s="2">
        <f t="shared" si="176"/>
        <v>-3.8570326562098245</v>
      </c>
      <c r="G62" s="2">
        <f t="shared" si="176"/>
        <v>4.8813376483279436</v>
      </c>
      <c r="H62" s="2">
        <f t="shared" si="176"/>
        <v>10.818888224745947</v>
      </c>
      <c r="I62" s="2">
        <f t="shared" si="176"/>
        <v>10.611570247933887</v>
      </c>
      <c r="J62" s="2">
        <f t="shared" si="176"/>
        <v>14.53994698977661</v>
      </c>
      <c r="K62" s="2">
        <f t="shared" si="176"/>
        <v>15.428321678321687</v>
      </c>
      <c r="L62" s="2">
        <f t="shared" si="176"/>
        <v>22.418405564472941</v>
      </c>
      <c r="M62" s="2">
        <f t="shared" si="176"/>
        <v>16.44859813084112</v>
      </c>
      <c r="N62" s="2">
        <f t="shared" si="176"/>
        <v>-2.7272727272727226</v>
      </c>
      <c r="O62" s="2">
        <f t="shared" ref="O62:S62" si="177">+((O60/(P58+Q58+R58+S59))-1)*100</f>
        <v>3.7735849056603543</v>
      </c>
      <c r="P62" s="2">
        <f t="shared" si="177"/>
        <v>11.42256482130346</v>
      </c>
      <c r="Q62" s="2">
        <f t="shared" si="177"/>
        <v>11.397345823575344</v>
      </c>
      <c r="R62" s="2">
        <f t="shared" si="177"/>
        <v>-37.113402061855673</v>
      </c>
      <c r="S62" s="2">
        <f t="shared" si="177"/>
        <v>10.935023771790808</v>
      </c>
      <c r="T62" s="2"/>
      <c r="U62" s="2"/>
      <c r="V62" s="2"/>
    </row>
    <row r="63" spans="1:43">
      <c r="C63" s="2" t="s">
        <v>37</v>
      </c>
      <c r="D63" s="2">
        <f t="shared" ref="D63:N63" si="178">+((D60/H61)-1)*100</f>
        <v>-12.756202804746486</v>
      </c>
      <c r="E63" s="2">
        <f t="shared" si="178"/>
        <v>6.0968320382546404</v>
      </c>
      <c r="F63" s="2">
        <f t="shared" si="178"/>
        <v>23.603305785123972</v>
      </c>
      <c r="G63" s="2">
        <f t="shared" si="178"/>
        <v>47.25482771677396</v>
      </c>
      <c r="H63" s="2">
        <f t="shared" si="178"/>
        <v>62.062937062937081</v>
      </c>
      <c r="I63" s="2">
        <f t="shared" si="178"/>
        <v>79.026217228464418</v>
      </c>
      <c r="J63" s="2">
        <f t="shared" si="178"/>
        <v>88.473520249221167</v>
      </c>
      <c r="K63" s="2">
        <f t="shared" si="178"/>
        <v>60.060606060606034</v>
      </c>
      <c r="L63" s="2">
        <f t="shared" si="178"/>
        <v>43.899371069182337</v>
      </c>
      <c r="M63" s="2">
        <f t="shared" si="178"/>
        <v>30.974071478626499</v>
      </c>
      <c r="N63" s="2">
        <f t="shared" si="178"/>
        <v>25.292740046838436</v>
      </c>
      <c r="O63" s="2">
        <f t="shared" ref="O63:S63" si="179">+((O60/S61)-1)*100</f>
        <v>-18.998527245949916</v>
      </c>
      <c r="P63" s="2">
        <f t="shared" si="179"/>
        <v>-13.114754098360649</v>
      </c>
      <c r="Q63" s="2">
        <f t="shared" si="179"/>
        <v>-23.196986006458566</v>
      </c>
      <c r="R63" s="2">
        <f t="shared" si="179"/>
        <v>-34.408602150537646</v>
      </c>
      <c r="S63" s="2">
        <f t="shared" si="179"/>
        <v>-2.4616813748258304</v>
      </c>
    </row>
    <row r="64" spans="1:43" s="1" customFormat="1">
      <c r="C64" s="1" t="s">
        <v>38</v>
      </c>
      <c r="D64" s="1" t="s">
        <v>274</v>
      </c>
      <c r="E64" s="1" t="s">
        <v>243</v>
      </c>
      <c r="F64" s="1" t="s">
        <v>233</v>
      </c>
      <c r="G64" s="1" t="s">
        <v>230</v>
      </c>
      <c r="H64" s="1" t="s">
        <v>200</v>
      </c>
      <c r="I64" s="1" t="s">
        <v>197</v>
      </c>
      <c r="J64" s="1" t="s">
        <v>186</v>
      </c>
      <c r="K64" s="1" t="s">
        <v>178</v>
      </c>
      <c r="L64" s="1" t="s">
        <v>150</v>
      </c>
      <c r="M64" s="1" t="s">
        <v>140</v>
      </c>
      <c r="N64" s="1" t="s">
        <v>39</v>
      </c>
      <c r="O64" s="1" t="s">
        <v>40</v>
      </c>
      <c r="P64" s="1" t="s">
        <v>41</v>
      </c>
      <c r="Q64" s="1" t="s">
        <v>42</v>
      </c>
      <c r="R64" s="1" t="s">
        <v>43</v>
      </c>
      <c r="S64" s="1" t="s">
        <v>44</v>
      </c>
      <c r="T64" s="1" t="s">
        <v>45</v>
      </c>
      <c r="U64" s="1" t="s">
        <v>46</v>
      </c>
      <c r="V64" s="1" t="s">
        <v>47</v>
      </c>
      <c r="W64" s="1" t="s">
        <v>48</v>
      </c>
      <c r="X64" s="1" t="s">
        <v>49</v>
      </c>
      <c r="Y64" s="1" t="s">
        <v>50</v>
      </c>
      <c r="Z64" s="1" t="s">
        <v>51</v>
      </c>
      <c r="AA64" s="1" t="s">
        <v>52</v>
      </c>
      <c r="AB64" s="1" t="s">
        <v>53</v>
      </c>
      <c r="AC64" s="1" t="s">
        <v>54</v>
      </c>
      <c r="AD64" s="1" t="s">
        <v>55</v>
      </c>
      <c r="AE64" s="1" t="s">
        <v>56</v>
      </c>
      <c r="AF64" s="1" t="s">
        <v>57</v>
      </c>
      <c r="AG64" s="1" t="s">
        <v>58</v>
      </c>
      <c r="AH64" s="1" t="s">
        <v>59</v>
      </c>
      <c r="AI64" s="1" t="s">
        <v>60</v>
      </c>
      <c r="AJ64" s="1" t="s">
        <v>61</v>
      </c>
      <c r="AK64" s="1" t="s">
        <v>62</v>
      </c>
      <c r="AL64" s="1" t="s">
        <v>63</v>
      </c>
      <c r="AM64" s="1" t="s">
        <v>64</v>
      </c>
      <c r="AN64" s="1" t="s">
        <v>65</v>
      </c>
      <c r="AO64" s="1" t="s">
        <v>66</v>
      </c>
      <c r="AP64" s="1" t="s">
        <v>67</v>
      </c>
      <c r="AQ64" s="1" t="s">
        <v>68</v>
      </c>
    </row>
    <row r="65" spans="1:43">
      <c r="C65" t="s">
        <v>69</v>
      </c>
      <c r="D65">
        <v>919</v>
      </c>
      <c r="E65">
        <v>750</v>
      </c>
      <c r="F65" s="4">
        <v>910</v>
      </c>
      <c r="G65">
        <v>771</v>
      </c>
      <c r="H65" s="4">
        <v>772</v>
      </c>
      <c r="I65">
        <v>648</v>
      </c>
      <c r="J65">
        <v>480</v>
      </c>
      <c r="K65">
        <v>430</v>
      </c>
      <c r="L65">
        <v>410</v>
      </c>
      <c r="M65">
        <v>399</v>
      </c>
      <c r="N65">
        <v>393</v>
      </c>
      <c r="O65">
        <v>280</v>
      </c>
      <c r="P65">
        <v>258</v>
      </c>
      <c r="Q65">
        <v>238</v>
      </c>
      <c r="R65">
        <v>161.9</v>
      </c>
      <c r="S65">
        <v>143</v>
      </c>
    </row>
    <row r="66" spans="1:43">
      <c r="C66" s="3" t="s">
        <v>70</v>
      </c>
      <c r="D66" s="19">
        <f t="shared" ref="D66:E66" si="180">+D65/D60</f>
        <v>28.408037094281298</v>
      </c>
      <c r="E66" s="19">
        <f t="shared" si="180"/>
        <v>21.12676056338028</v>
      </c>
      <c r="F66" s="19">
        <f t="shared" ref="F66:G66" si="181">+F65/F60</f>
        <v>24.338058304359453</v>
      </c>
      <c r="G66" s="19">
        <f t="shared" si="181"/>
        <v>19.825147852918487</v>
      </c>
      <c r="H66" s="19">
        <f t="shared" ref="H66:I66" si="182">+H65/H60</f>
        <v>20.819848975188783</v>
      </c>
      <c r="I66" s="19">
        <f t="shared" si="182"/>
        <v>19.36640765092648</v>
      </c>
      <c r="J66" s="3">
        <f t="shared" ref="J66:K66" si="183">+J65/J60</f>
        <v>15.867768595041323</v>
      </c>
      <c r="K66" s="3">
        <f t="shared" si="183"/>
        <v>16.281711472926922</v>
      </c>
      <c r="L66" s="3">
        <f t="shared" ref="L66:M66" si="184">+L65/L60</f>
        <v>17.919580419580424</v>
      </c>
      <c r="M66" s="3">
        <f t="shared" si="184"/>
        <v>21.348314606741571</v>
      </c>
      <c r="N66" s="3">
        <f t="shared" ref="N66:S66" si="185">+N65/N60</f>
        <v>24.485981308411215</v>
      </c>
      <c r="O66" s="3">
        <f t="shared" si="185"/>
        <v>16.969696969696969</v>
      </c>
      <c r="P66" s="3">
        <f t="shared" si="185"/>
        <v>16.226415094339622</v>
      </c>
      <c r="Q66" s="3">
        <f t="shared" si="185"/>
        <v>16.678346180798879</v>
      </c>
      <c r="R66" s="3">
        <f t="shared" si="185"/>
        <v>12.638563622170182</v>
      </c>
      <c r="S66" s="3">
        <f t="shared" si="185"/>
        <v>6.8095238095238093</v>
      </c>
    </row>
    <row r="67" spans="1:43">
      <c r="C67" s="2" t="s">
        <v>71</v>
      </c>
      <c r="D67" s="18">
        <f t="shared" ref="D67:F67" si="186">+((D65/E65)-1)*100</f>
        <v>22.533333333333339</v>
      </c>
      <c r="E67" s="18">
        <f t="shared" si="186"/>
        <v>-17.582417582417587</v>
      </c>
      <c r="F67" s="18">
        <f t="shared" si="186"/>
        <v>18.028534370946826</v>
      </c>
      <c r="G67" s="18">
        <f t="shared" ref="G67" si="187">+((G65/H65)-1)*100</f>
        <v>-0.12953367875647714</v>
      </c>
      <c r="H67" s="18">
        <f t="shared" ref="H67:O67" si="188">+((H65/I65)-1)*100</f>
        <v>19.135802469135797</v>
      </c>
      <c r="I67" s="18">
        <f t="shared" si="188"/>
        <v>35.000000000000007</v>
      </c>
      <c r="J67" s="2">
        <f t="shared" si="188"/>
        <v>11.627906976744185</v>
      </c>
      <c r="K67" s="2">
        <f t="shared" si="188"/>
        <v>4.8780487804878092</v>
      </c>
      <c r="L67" s="2">
        <f t="shared" si="188"/>
        <v>2.7568922305764465</v>
      </c>
      <c r="M67" s="2">
        <f t="shared" si="188"/>
        <v>1.5267175572519109</v>
      </c>
      <c r="N67" s="2">
        <f t="shared" si="188"/>
        <v>40.357142857142847</v>
      </c>
      <c r="O67" s="2">
        <f t="shared" si="188"/>
        <v>8.5271317829457303</v>
      </c>
      <c r="P67" s="2">
        <f t="shared" ref="P67:R67" si="189">+((P65/Q65)-1)*100</f>
        <v>8.4033613445378066</v>
      </c>
      <c r="Q67" s="2">
        <f t="shared" si="189"/>
        <v>47.004323656578137</v>
      </c>
      <c r="R67" s="2">
        <f t="shared" si="189"/>
        <v>13.216783216783213</v>
      </c>
    </row>
    <row r="68" spans="1:43">
      <c r="C68" s="2" t="s">
        <v>72</v>
      </c>
      <c r="D68" s="18">
        <f t="shared" ref="D68:F68" si="190">+((D65/H65)-1)*100</f>
        <v>19.041450777202073</v>
      </c>
      <c r="E68" s="18">
        <f t="shared" si="190"/>
        <v>15.740740740740744</v>
      </c>
      <c r="F68" s="18">
        <f t="shared" si="190"/>
        <v>89.583333333333329</v>
      </c>
      <c r="G68" s="18">
        <f t="shared" ref="G68" si="191">+((G65/K65)-1)*100</f>
        <v>79.302325581395337</v>
      </c>
      <c r="H68" s="18">
        <f t="shared" ref="H68:O68" si="192">+((H65/L65)-1)*100</f>
        <v>88.292682926829258</v>
      </c>
      <c r="I68" s="18">
        <f t="shared" si="192"/>
        <v>62.406015037593974</v>
      </c>
      <c r="J68" s="2">
        <f t="shared" si="192"/>
        <v>22.137404580152676</v>
      </c>
      <c r="K68" s="2">
        <f t="shared" si="192"/>
        <v>53.571428571428584</v>
      </c>
      <c r="L68" s="2">
        <f t="shared" si="192"/>
        <v>58.914728682170534</v>
      </c>
      <c r="M68" s="2">
        <f t="shared" si="192"/>
        <v>67.64705882352942</v>
      </c>
      <c r="N68" s="2">
        <f t="shared" si="192"/>
        <v>142.74243360098825</v>
      </c>
      <c r="O68" s="2">
        <f t="shared" si="192"/>
        <v>95.804195804195814</v>
      </c>
    </row>
    <row r="69" spans="1:43">
      <c r="C69" s="2" t="s">
        <v>130</v>
      </c>
      <c r="D69" s="4" t="str">
        <f t="shared" ref="D69:E69" si="193">IF(OR(D66&gt;15,D63&lt;15,D62&lt;4),"NA",(IF(D66&lt;4,3,IF(D66&lt;6,2,IF(D66&lt;10,1,0)))+IF(D63&gt;80,3,IF(D63&gt;40,2,IF(D63&gt;20,1,0)))+IF(D62&gt;20,3,IF(D62&gt;10,2,IF(D62&gt;5,1,0)))))</f>
        <v>NA</v>
      </c>
      <c r="E69" s="4" t="str">
        <f t="shared" si="193"/>
        <v>NA</v>
      </c>
      <c r="F69" s="4" t="str">
        <f t="shared" ref="F69:H69" si="194">IF(OR(F66&gt;15,F63&lt;15,F62&lt;4),"NA",(IF(F66&lt;4,3,IF(F66&lt;6,2,IF(F66&lt;10,1,0)))+IF(F63&gt;80,3,IF(F63&gt;40,2,IF(F63&gt;20,1,0)))+IF(F62&gt;20,3,IF(F62&gt;10,2,IF(F62&gt;5,1,0)))))</f>
        <v>NA</v>
      </c>
      <c r="G69" s="4" t="str">
        <f t="shared" si="194"/>
        <v>NA</v>
      </c>
      <c r="H69" s="4" t="str">
        <f t="shared" si="194"/>
        <v>NA</v>
      </c>
      <c r="I69" s="4" t="str">
        <f t="shared" ref="I69:N69" si="195">IF(OR(I66&gt;15,I63&lt;15,I62&lt;4),"NA",(IF(I66&lt;4,3,IF(I66&lt;6,2,IF(I66&lt;10,1,0)))+IF(I63&gt;80,3,IF(I63&gt;40,2,IF(I63&gt;20,1,0)))+IF(I62&gt;20,3,IF(I62&gt;10,2,IF(I62&gt;5,1,0)))))</f>
        <v>NA</v>
      </c>
      <c r="J69" t="str">
        <f t="shared" si="195"/>
        <v>NA</v>
      </c>
      <c r="K69" t="str">
        <f t="shared" si="195"/>
        <v>NA</v>
      </c>
      <c r="L69" t="str">
        <f t="shared" si="195"/>
        <v>NA</v>
      </c>
      <c r="M69" t="str">
        <f t="shared" si="195"/>
        <v>NA</v>
      </c>
      <c r="N69" t="str">
        <f t="shared" si="195"/>
        <v>NA</v>
      </c>
      <c r="O69" t="str">
        <f t="shared" ref="O69:S69" si="196">IF(OR(O66&gt;15,O63&lt;15,O62&lt;4),"NA",(IF(O66&lt;4,3,IF(O66&lt;6,2,IF(O66&lt;10,1,0)))+IF(O63&gt;80,3,IF(O63&gt;40,2,IF(O63&gt;20,1,0)))+IF(O62&gt;20,3,IF(O62&gt;10,2,IF(O62&gt;5,1,0)))))</f>
        <v>NA</v>
      </c>
      <c r="P69" t="str">
        <f t="shared" si="196"/>
        <v>NA</v>
      </c>
      <c r="Q69" t="str">
        <f t="shared" si="196"/>
        <v>NA</v>
      </c>
      <c r="R69" t="str">
        <f t="shared" si="196"/>
        <v>NA</v>
      </c>
      <c r="S69" t="str">
        <f t="shared" si="196"/>
        <v>NA</v>
      </c>
    </row>
    <row r="71" spans="1:43">
      <c r="A71" t="s">
        <v>78</v>
      </c>
      <c r="B71" t="s">
        <v>1</v>
      </c>
      <c r="C71" s="1" t="s">
        <v>2</v>
      </c>
      <c r="D71" s="1" t="s">
        <v>275</v>
      </c>
      <c r="E71" s="1" t="s">
        <v>242</v>
      </c>
      <c r="F71" s="1" t="s">
        <v>232</v>
      </c>
      <c r="G71" s="1" t="s">
        <v>202</v>
      </c>
      <c r="H71" s="1" t="s">
        <v>199</v>
      </c>
      <c r="I71" s="1" t="s">
        <v>196</v>
      </c>
      <c r="J71" s="1" t="s">
        <v>185</v>
      </c>
      <c r="K71" s="1" t="s">
        <v>177</v>
      </c>
      <c r="L71" s="1" t="s">
        <v>149</v>
      </c>
      <c r="M71" s="1" t="s">
        <v>139</v>
      </c>
      <c r="N71" s="1" t="s">
        <v>3</v>
      </c>
      <c r="O71" s="1" t="s">
        <v>4</v>
      </c>
      <c r="P71" s="1" t="s">
        <v>5</v>
      </c>
      <c r="Q71" s="1" t="s">
        <v>6</v>
      </c>
      <c r="R71" s="1" t="s">
        <v>7</v>
      </c>
      <c r="S71" s="1" t="s">
        <v>8</v>
      </c>
      <c r="T71" s="1" t="s">
        <v>9</v>
      </c>
      <c r="U71" s="1" t="s">
        <v>10</v>
      </c>
      <c r="V71" s="1" t="s">
        <v>11</v>
      </c>
      <c r="W71" s="1" t="s">
        <v>12</v>
      </c>
      <c r="X71" s="1" t="s">
        <v>13</v>
      </c>
      <c r="Y71" s="1" t="s">
        <v>14</v>
      </c>
      <c r="Z71" s="1" t="s">
        <v>15</v>
      </c>
      <c r="AA71" s="1" t="s">
        <v>16</v>
      </c>
      <c r="AB71" s="1" t="s">
        <v>17</v>
      </c>
      <c r="AC71" s="1" t="s">
        <v>18</v>
      </c>
      <c r="AD71" s="1" t="s">
        <v>19</v>
      </c>
      <c r="AE71" s="1" t="s">
        <v>20</v>
      </c>
      <c r="AF71" s="1" t="s">
        <v>21</v>
      </c>
      <c r="AG71" s="1" t="s">
        <v>22</v>
      </c>
      <c r="AH71" s="1" t="s">
        <v>23</v>
      </c>
      <c r="AI71" s="1" t="s">
        <v>24</v>
      </c>
      <c r="AJ71" s="1" t="s">
        <v>25</v>
      </c>
      <c r="AK71" s="1" t="s">
        <v>26</v>
      </c>
      <c r="AL71" s="1" t="s">
        <v>27</v>
      </c>
      <c r="AM71" s="1" t="s">
        <v>28</v>
      </c>
      <c r="AN71" s="1" t="s">
        <v>29</v>
      </c>
      <c r="AO71" s="1" t="s">
        <v>30</v>
      </c>
      <c r="AP71" s="1" t="s">
        <v>31</v>
      </c>
    </row>
    <row r="72" spans="1:43">
      <c r="A72" t="s">
        <v>32</v>
      </c>
      <c r="B72" t="s">
        <v>33</v>
      </c>
      <c r="C72" t="s">
        <v>34</v>
      </c>
      <c r="D72">
        <v>-3.07</v>
      </c>
      <c r="E72">
        <v>0.22</v>
      </c>
      <c r="F72">
        <v>2.7</v>
      </c>
      <c r="G72">
        <v>-2.62</v>
      </c>
      <c r="H72">
        <v>1.48</v>
      </c>
      <c r="I72">
        <v>-0.48</v>
      </c>
      <c r="J72">
        <v>4.9000000000000004</v>
      </c>
      <c r="K72">
        <v>-0.31</v>
      </c>
      <c r="L72">
        <v>-1.42</v>
      </c>
      <c r="M72">
        <v>-1.64</v>
      </c>
      <c r="N72">
        <v>-0.16</v>
      </c>
      <c r="O72">
        <v>-2.91</v>
      </c>
      <c r="P72">
        <v>1.05</v>
      </c>
      <c r="Q72">
        <v>0.2</v>
      </c>
      <c r="R72">
        <v>-0.76</v>
      </c>
      <c r="S72">
        <v>-0.14000000000000001</v>
      </c>
      <c r="T72">
        <v>-0.14000000000000001</v>
      </c>
      <c r="U72">
        <v>9.57</v>
      </c>
      <c r="V72">
        <v>-0.59</v>
      </c>
    </row>
    <row r="73" spans="1:43">
      <c r="C73" t="s">
        <v>128</v>
      </c>
      <c r="H73">
        <v>1.48</v>
      </c>
      <c r="I73">
        <v>-0.48</v>
      </c>
      <c r="J73">
        <v>4.9000000000000004</v>
      </c>
      <c r="K73">
        <v>-0.31</v>
      </c>
      <c r="L73">
        <v>-1.42</v>
      </c>
      <c r="M73">
        <v>-1.64</v>
      </c>
      <c r="N73">
        <v>-0.16</v>
      </c>
      <c r="O73">
        <v>-2.91</v>
      </c>
      <c r="P73">
        <v>1.05</v>
      </c>
      <c r="Q73">
        <v>0.2</v>
      </c>
      <c r="R73">
        <v>-0.76</v>
      </c>
      <c r="S73">
        <v>-0.14000000000000001</v>
      </c>
      <c r="T73">
        <v>-0.14000000000000001</v>
      </c>
      <c r="U73">
        <v>9.57</v>
      </c>
      <c r="V73">
        <v>-0.56999999999999995</v>
      </c>
      <c r="W73">
        <v>-1.0900000000000001</v>
      </c>
      <c r="X73">
        <v>-0.56999999999999995</v>
      </c>
      <c r="Y73">
        <v>-1.17</v>
      </c>
      <c r="Z73">
        <v>-7.0000000000000007E-2</v>
      </c>
    </row>
    <row r="74" spans="1:43">
      <c r="A74" t="s">
        <v>76</v>
      </c>
      <c r="B74" t="s">
        <v>76</v>
      </c>
      <c r="C74" t="s">
        <v>35</v>
      </c>
      <c r="D74">
        <f t="shared" ref="D74:F74" si="197">+D72+E72+F72+G72</f>
        <v>-2.7699999999999996</v>
      </c>
      <c r="E74">
        <f t="shared" si="197"/>
        <v>1.7800000000000002</v>
      </c>
      <c r="F74">
        <f t="shared" si="197"/>
        <v>1.08</v>
      </c>
      <c r="G74">
        <f t="shared" ref="G74" si="198">+G72+H72+I72+J72</f>
        <v>3.2800000000000002</v>
      </c>
      <c r="H74">
        <f t="shared" ref="H74:N75" si="199">+H72+I72+J72+K72</f>
        <v>5.5900000000000007</v>
      </c>
      <c r="I74">
        <f t="shared" si="199"/>
        <v>2.6900000000000004</v>
      </c>
      <c r="J74">
        <f t="shared" si="199"/>
        <v>1.5300000000000009</v>
      </c>
      <c r="K74">
        <f t="shared" si="199"/>
        <v>-3.5300000000000002</v>
      </c>
      <c r="L74">
        <f t="shared" si="199"/>
        <v>-6.13</v>
      </c>
      <c r="M74">
        <f t="shared" si="199"/>
        <v>-3.66</v>
      </c>
      <c r="N74">
        <f t="shared" si="199"/>
        <v>-1.8200000000000005</v>
      </c>
      <c r="O74">
        <f t="shared" ref="O74:S74" si="200">+O72+P72+Q72+R72</f>
        <v>-2.42</v>
      </c>
      <c r="P74">
        <f t="shared" si="200"/>
        <v>0.35</v>
      </c>
      <c r="Q74">
        <f t="shared" si="200"/>
        <v>-0.84000000000000008</v>
      </c>
      <c r="R74">
        <f t="shared" si="200"/>
        <v>8.5300000000000011</v>
      </c>
      <c r="S74">
        <f t="shared" si="200"/>
        <v>8.7000000000000011</v>
      </c>
    </row>
    <row r="75" spans="1:43">
      <c r="C75" t="s">
        <v>129</v>
      </c>
      <c r="H75">
        <f t="shared" si="199"/>
        <v>5.5900000000000007</v>
      </c>
      <c r="I75">
        <f t="shared" si="199"/>
        <v>2.6900000000000004</v>
      </c>
      <c r="J75">
        <f t="shared" si="199"/>
        <v>1.5300000000000009</v>
      </c>
      <c r="K75">
        <f t="shared" si="199"/>
        <v>-3.5300000000000002</v>
      </c>
      <c r="L75">
        <f t="shared" ref="L75:R75" si="201">+L73+M73+N73+O73</f>
        <v>-6.13</v>
      </c>
      <c r="M75">
        <f t="shared" si="201"/>
        <v>-3.66</v>
      </c>
      <c r="N75">
        <f t="shared" si="201"/>
        <v>-1.8200000000000005</v>
      </c>
      <c r="O75">
        <f t="shared" si="201"/>
        <v>-2.42</v>
      </c>
      <c r="P75">
        <f t="shared" si="201"/>
        <v>0.35</v>
      </c>
      <c r="Q75">
        <f t="shared" si="201"/>
        <v>-0.84000000000000008</v>
      </c>
      <c r="R75">
        <f t="shared" si="201"/>
        <v>8.5300000000000011</v>
      </c>
      <c r="S75">
        <f t="shared" ref="S75:W75" si="202">+S73+T73+U73+V73</f>
        <v>8.7200000000000006</v>
      </c>
      <c r="T75">
        <f t="shared" si="202"/>
        <v>7.77</v>
      </c>
      <c r="U75">
        <f t="shared" si="202"/>
        <v>7.34</v>
      </c>
      <c r="V75">
        <f t="shared" si="202"/>
        <v>-3.4</v>
      </c>
      <c r="W75">
        <f t="shared" si="202"/>
        <v>-2.9</v>
      </c>
    </row>
    <row r="76" spans="1:43">
      <c r="C76" s="2" t="s">
        <v>36</v>
      </c>
      <c r="D76" s="34">
        <f t="shared" ref="D76:F76" si="203">+((D74/(E72+F72+G72+H73))-1)*100</f>
        <v>-255.61797752808982</v>
      </c>
      <c r="E76" s="34">
        <f t="shared" si="203"/>
        <v>64.814814814814838</v>
      </c>
      <c r="F76" s="34">
        <f t="shared" si="203"/>
        <v>-67.073170731707307</v>
      </c>
      <c r="G76" s="34">
        <f t="shared" ref="G76" si="204">+((G74/(H72+I72+J72+K73))-1)*100</f>
        <v>-41.323792486583187</v>
      </c>
      <c r="H76" s="34">
        <f t="shared" ref="H76:N76" si="205">+((H74/(I72+J72+K72+L73))-1)*100</f>
        <v>107.80669144981414</v>
      </c>
      <c r="I76" s="34">
        <f t="shared" si="205"/>
        <v>75.816993464052217</v>
      </c>
      <c r="J76" s="34">
        <f t="shared" si="205"/>
        <v>-143.34277620396603</v>
      </c>
      <c r="K76" s="34">
        <f t="shared" si="205"/>
        <v>-42.414355628058722</v>
      </c>
      <c r="L76" s="34">
        <f t="shared" si="205"/>
        <v>67.486338797814199</v>
      </c>
      <c r="M76" s="34">
        <f t="shared" si="205"/>
        <v>101.09890109890105</v>
      </c>
      <c r="N76" s="2">
        <f t="shared" si="205"/>
        <v>-24.793388429752039</v>
      </c>
      <c r="O76" s="2">
        <f t="shared" ref="O76:S76" si="206">+((O74/(P72+Q72+R72+S73))-1)*100</f>
        <v>-791.42857142857144</v>
      </c>
      <c r="P76" s="2">
        <f t="shared" si="206"/>
        <v>-141.66666666666666</v>
      </c>
      <c r="Q76" s="2">
        <f t="shared" si="206"/>
        <v>-109.84759671746775</v>
      </c>
      <c r="R76" s="2">
        <f t="shared" si="206"/>
        <v>-2.1788990825687971</v>
      </c>
      <c r="S76" s="2">
        <f t="shared" si="206"/>
        <v>12.258064516129053</v>
      </c>
      <c r="T76" s="2"/>
      <c r="U76" s="2"/>
      <c r="V76" s="2"/>
    </row>
    <row r="77" spans="1:43">
      <c r="C77" s="2" t="s">
        <v>37</v>
      </c>
      <c r="D77" s="34">
        <f t="shared" ref="D77:F77" si="207">+((D74/H75)-1)*100</f>
        <v>-149.55277280858675</v>
      </c>
      <c r="E77" s="34">
        <f t="shared" si="207"/>
        <v>-33.828996282527882</v>
      </c>
      <c r="F77" s="34">
        <f t="shared" si="207"/>
        <v>-29.411764705882394</v>
      </c>
      <c r="G77" s="34">
        <f t="shared" ref="G77" si="208">+((G74/K75)-1)*100</f>
        <v>-192.91784702549575</v>
      </c>
      <c r="H77" s="34">
        <f t="shared" ref="H77:N77" si="209">+((H74/L75)-1)*100</f>
        <v>-191.19086460032628</v>
      </c>
      <c r="I77" s="34">
        <f t="shared" si="209"/>
        <v>-173.49726775956285</v>
      </c>
      <c r="J77" s="34">
        <f t="shared" si="209"/>
        <v>-184.06593406593407</v>
      </c>
      <c r="K77" s="34">
        <f t="shared" si="209"/>
        <v>45.867768595041333</v>
      </c>
      <c r="L77" s="34">
        <f t="shared" si="209"/>
        <v>-1851.4285714285716</v>
      </c>
      <c r="M77" s="34">
        <f t="shared" si="209"/>
        <v>335.71428571428567</v>
      </c>
      <c r="N77" s="2">
        <f t="shared" si="209"/>
        <v>-121.33645955451348</v>
      </c>
      <c r="O77" s="2">
        <f t="shared" ref="O77:S77" si="210">+((O74/S75)-1)*100</f>
        <v>-127.75229357798166</v>
      </c>
      <c r="P77" s="2">
        <f t="shared" si="210"/>
        <v>-95.495495495495504</v>
      </c>
      <c r="Q77" s="2">
        <f t="shared" si="210"/>
        <v>-111.44414168937328</v>
      </c>
      <c r="R77" s="2">
        <f t="shared" si="210"/>
        <v>-350.88235294117652</v>
      </c>
      <c r="S77" s="2">
        <f t="shared" si="210"/>
        <v>-400</v>
      </c>
    </row>
    <row r="78" spans="1:43" s="1" customFormat="1">
      <c r="C78" s="1" t="s">
        <v>38</v>
      </c>
      <c r="D78" s="1" t="s">
        <v>274</v>
      </c>
      <c r="E78" s="1" t="s">
        <v>243</v>
      </c>
      <c r="F78" s="1" t="s">
        <v>233</v>
      </c>
      <c r="G78" s="1" t="s">
        <v>230</v>
      </c>
      <c r="H78" s="1" t="s">
        <v>200</v>
      </c>
      <c r="I78" s="1" t="s">
        <v>197</v>
      </c>
      <c r="J78" s="1" t="s">
        <v>186</v>
      </c>
      <c r="K78" s="1" t="s">
        <v>178</v>
      </c>
      <c r="L78" s="1" t="s">
        <v>150</v>
      </c>
      <c r="M78" s="1" t="s">
        <v>140</v>
      </c>
      <c r="N78" s="1" t="s">
        <v>39</v>
      </c>
      <c r="O78" s="1" t="s">
        <v>40</v>
      </c>
      <c r="P78" s="1" t="s">
        <v>41</v>
      </c>
      <c r="Q78" s="1" t="s">
        <v>42</v>
      </c>
      <c r="R78" s="1" t="s">
        <v>43</v>
      </c>
      <c r="S78" s="1" t="s">
        <v>44</v>
      </c>
      <c r="T78" s="1" t="s">
        <v>45</v>
      </c>
      <c r="U78" s="1" t="s">
        <v>46</v>
      </c>
      <c r="V78" s="1" t="s">
        <v>47</v>
      </c>
      <c r="W78" s="1" t="s">
        <v>48</v>
      </c>
      <c r="X78" s="1" t="s">
        <v>49</v>
      </c>
      <c r="Y78" s="1" t="s">
        <v>50</v>
      </c>
      <c r="Z78" s="1" t="s">
        <v>51</v>
      </c>
      <c r="AA78" s="1" t="s">
        <v>52</v>
      </c>
      <c r="AB78" s="1" t="s">
        <v>53</v>
      </c>
      <c r="AC78" s="1" t="s">
        <v>54</v>
      </c>
      <c r="AD78" s="1" t="s">
        <v>55</v>
      </c>
      <c r="AE78" s="1" t="s">
        <v>56</v>
      </c>
      <c r="AF78" s="1" t="s">
        <v>57</v>
      </c>
      <c r="AG78" s="1" t="s">
        <v>58</v>
      </c>
      <c r="AH78" s="1" t="s">
        <v>59</v>
      </c>
      <c r="AI78" s="1" t="s">
        <v>60</v>
      </c>
      <c r="AJ78" s="1" t="s">
        <v>61</v>
      </c>
      <c r="AK78" s="1" t="s">
        <v>62</v>
      </c>
      <c r="AL78" s="1" t="s">
        <v>63</v>
      </c>
      <c r="AM78" s="1" t="s">
        <v>64</v>
      </c>
      <c r="AN78" s="1" t="s">
        <v>65</v>
      </c>
      <c r="AO78" s="1" t="s">
        <v>66</v>
      </c>
      <c r="AP78" s="1" t="s">
        <v>67</v>
      </c>
      <c r="AQ78" s="1" t="s">
        <v>68</v>
      </c>
    </row>
    <row r="79" spans="1:43">
      <c r="C79" t="s">
        <v>69</v>
      </c>
      <c r="D79">
        <v>36.1</v>
      </c>
      <c r="E79">
        <v>49.7</v>
      </c>
      <c r="F79">
        <v>59</v>
      </c>
      <c r="G79">
        <v>49.9</v>
      </c>
      <c r="H79">
        <v>38.299999999999997</v>
      </c>
      <c r="I79">
        <v>57.1</v>
      </c>
      <c r="J79">
        <v>60</v>
      </c>
      <c r="K79">
        <v>65</v>
      </c>
      <c r="L79">
        <v>63</v>
      </c>
      <c r="M79">
        <v>56.4</v>
      </c>
      <c r="N79">
        <v>47.9</v>
      </c>
      <c r="O79">
        <v>45</v>
      </c>
      <c r="P79">
        <v>40</v>
      </c>
      <c r="Q79">
        <v>28.5</v>
      </c>
      <c r="R79">
        <v>23</v>
      </c>
      <c r="S79">
        <v>17.3</v>
      </c>
    </row>
    <row r="80" spans="1:43">
      <c r="C80" s="3" t="s">
        <v>70</v>
      </c>
      <c r="D80" s="33">
        <f t="shared" ref="D80:E80" si="211">+D79/D74</f>
        <v>-13.032490974729244</v>
      </c>
      <c r="E80" s="33">
        <f t="shared" si="211"/>
        <v>27.921348314606739</v>
      </c>
      <c r="F80" s="33">
        <f t="shared" ref="F80:G80" si="212">+F79/F74</f>
        <v>54.629629629629626</v>
      </c>
      <c r="G80" s="33">
        <f t="shared" si="212"/>
        <v>15.213414634146339</v>
      </c>
      <c r="H80" s="33">
        <f t="shared" ref="H80:J80" si="213">+H79/H74</f>
        <v>6.8515205724508039</v>
      </c>
      <c r="I80" s="33">
        <f t="shared" si="213"/>
        <v>21.226765799256501</v>
      </c>
      <c r="J80" s="33">
        <f t="shared" si="213"/>
        <v>39.215686274509778</v>
      </c>
      <c r="K80" s="33">
        <f t="shared" ref="K80:L80" si="214">+K79/K74</f>
        <v>-18.413597733711047</v>
      </c>
      <c r="L80" s="33">
        <f t="shared" si="214"/>
        <v>-10.277324632952691</v>
      </c>
      <c r="M80" s="33">
        <f t="shared" ref="M80:S80" si="215">+M79/M74</f>
        <v>-15.409836065573769</v>
      </c>
      <c r="N80" s="3">
        <f t="shared" si="215"/>
        <v>-26.31868131868131</v>
      </c>
      <c r="O80" s="3">
        <f t="shared" si="215"/>
        <v>-18.595041322314049</v>
      </c>
      <c r="P80" s="3">
        <f t="shared" si="215"/>
        <v>114.28571428571429</v>
      </c>
      <c r="Q80" s="3">
        <f t="shared" si="215"/>
        <v>-33.928571428571423</v>
      </c>
      <c r="R80" s="3">
        <f t="shared" si="215"/>
        <v>2.6963657678780768</v>
      </c>
      <c r="S80" s="3">
        <f t="shared" si="215"/>
        <v>1.9885057471264367</v>
      </c>
    </row>
    <row r="81" spans="1:43">
      <c r="C81" s="2" t="s">
        <v>71</v>
      </c>
      <c r="D81" s="2">
        <f t="shared" ref="D81:F81" si="216">+((D79/E79)-1)*100</f>
        <v>-27.364185110663986</v>
      </c>
      <c r="E81" s="2">
        <f t="shared" si="216"/>
        <v>-15.762711864406775</v>
      </c>
      <c r="F81" s="2">
        <f t="shared" si="216"/>
        <v>18.236472945891791</v>
      </c>
      <c r="G81" s="2">
        <f t="shared" ref="G81" si="217">+((G79/H79)-1)*100</f>
        <v>30.287206266318535</v>
      </c>
      <c r="H81" s="2">
        <f t="shared" ref="H81" si="218">+((H79/I79)-1)*100</f>
        <v>-32.92469352014011</v>
      </c>
      <c r="I81" s="2">
        <f t="shared" ref="I81" si="219">+((I79/J79)-1)*100</f>
        <v>-4.8333333333333339</v>
      </c>
      <c r="J81" s="2">
        <f t="shared" ref="J81:O81" si="220">+((J79/K79)-1)*100</f>
        <v>-7.6923076923076872</v>
      </c>
      <c r="K81" s="2">
        <f t="shared" si="220"/>
        <v>3.1746031746031855</v>
      </c>
      <c r="L81" s="2">
        <f t="shared" si="220"/>
        <v>11.702127659574479</v>
      </c>
      <c r="M81" s="2">
        <f t="shared" si="220"/>
        <v>17.745302713987464</v>
      </c>
      <c r="N81" s="2">
        <f t="shared" si="220"/>
        <v>6.4444444444444304</v>
      </c>
      <c r="O81" s="2">
        <f t="shared" si="220"/>
        <v>12.5</v>
      </c>
      <c r="P81" s="2">
        <f t="shared" ref="P81:R81" si="221">+((P79/Q79)-1)*100</f>
        <v>40.350877192982452</v>
      </c>
      <c r="Q81" s="2">
        <f t="shared" si="221"/>
        <v>23.913043478260864</v>
      </c>
      <c r="R81" s="2">
        <f t="shared" si="221"/>
        <v>32.947976878612707</v>
      </c>
    </row>
    <row r="82" spans="1:43">
      <c r="C82" s="2" t="s">
        <v>72</v>
      </c>
      <c r="D82" s="2">
        <f t="shared" ref="D82:F82" si="222">+((D79/H79)-1)*100</f>
        <v>-5.7441253263707415</v>
      </c>
      <c r="E82" s="2">
        <f t="shared" si="222"/>
        <v>-12.959719789842383</v>
      </c>
      <c r="F82" s="2">
        <f t="shared" si="222"/>
        <v>-1.6666666666666718</v>
      </c>
      <c r="G82" s="2">
        <f t="shared" ref="G82" si="223">+((G79/K79)-1)*100</f>
        <v>-23.230769230769234</v>
      </c>
      <c r="H82" s="2">
        <f t="shared" ref="H82" si="224">+((H79/L79)-1)*100</f>
        <v>-39.206349206349209</v>
      </c>
      <c r="I82" s="2">
        <f t="shared" ref="I82" si="225">+((I79/M79)-1)*100</f>
        <v>1.2411347517730542</v>
      </c>
      <c r="J82" s="2">
        <f t="shared" ref="J82:O82" si="226">+((J79/N79)-1)*100</f>
        <v>25.260960334029225</v>
      </c>
      <c r="K82" s="2">
        <f t="shared" si="226"/>
        <v>44.444444444444443</v>
      </c>
      <c r="L82" s="2">
        <f t="shared" si="226"/>
        <v>57.499999999999993</v>
      </c>
      <c r="M82" s="2">
        <f t="shared" si="226"/>
        <v>97.89473684210526</v>
      </c>
      <c r="N82" s="2">
        <f t="shared" si="226"/>
        <v>108.26086956521736</v>
      </c>
      <c r="O82" s="2">
        <f t="shared" si="226"/>
        <v>160.11560693641616</v>
      </c>
    </row>
    <row r="83" spans="1:43">
      <c r="C83" s="2" t="s">
        <v>130</v>
      </c>
      <c r="D83" s="32" t="str">
        <f t="shared" ref="D83:E83" si="227">IF(OR(D80&gt;15,D77&lt;15,D76&lt;4),"NA",(IF(D80&lt;4,3,IF(D80&lt;6,2,IF(D80&lt;10,1,0)))+IF(D77&gt;80,3,IF(D77&gt;40,2,IF(D77&gt;20,1,0)))+IF(D76&gt;20,3,IF(D76&gt;10,2,IF(D76&gt;5,1,0)))))</f>
        <v>NA</v>
      </c>
      <c r="E83" s="32" t="str">
        <f t="shared" si="227"/>
        <v>NA</v>
      </c>
      <c r="F83" s="32" t="str">
        <f t="shared" ref="F83:G83" si="228">IF(OR(F80&gt;15,F77&lt;15,F76&lt;4),"NA",(IF(F80&lt;4,3,IF(F80&lt;6,2,IF(F80&lt;10,1,0)))+IF(F77&gt;80,3,IF(F77&gt;40,2,IF(F77&gt;20,1,0)))+IF(F76&gt;20,3,IF(F76&gt;10,2,IF(F76&gt;5,1,0)))))</f>
        <v>NA</v>
      </c>
      <c r="G83" s="32" t="str">
        <f t="shared" si="228"/>
        <v>NA</v>
      </c>
      <c r="H83" s="32" t="str">
        <f t="shared" ref="H83:I83" si="229">IF(OR(H80&gt;15,H77&lt;15,H76&lt;4),"NA",(IF(H80&lt;4,3,IF(H80&lt;6,2,IF(H80&lt;10,1,0)))+IF(H77&gt;80,3,IF(H77&gt;40,2,IF(H77&gt;20,1,0)))+IF(H76&gt;20,3,IF(H76&gt;10,2,IF(H76&gt;5,1,0)))))</f>
        <v>NA</v>
      </c>
      <c r="I83" s="32" t="str">
        <f t="shared" si="229"/>
        <v>NA</v>
      </c>
      <c r="J83" s="32" t="str">
        <f>IF(OR(J80&gt;15,J77&lt;15,J76&lt;4),"NA",(IF(J80&lt;4,3,IF(J80&lt;6,2,IF(J80&lt;10,1,0)))+IF(J77&gt;80,3,IF(J77&gt;40,2,IF(J77&gt;20,1,0)))+IF(J76&gt;20,3,IF(J76&gt;10,2,IF(J76&gt;5,1,0)))))</f>
        <v>NA</v>
      </c>
      <c r="K83" s="32" t="str">
        <f>IF(OR(K80&gt;15,K77&lt;15,K76&lt;4),"NA",(IF(K80&lt;4,3,IF(K80&lt;6,2,IF(K80&lt;10,1,0)))+IF(K77&gt;80,3,IF(K77&gt;40,2,IF(K77&gt;20,1,0)))+IF(K76&gt;20,3,IF(K76&gt;10,2,IF(K76&gt;5,1,0)))))</f>
        <v>NA</v>
      </c>
      <c r="L83" s="32" t="str">
        <f>IF(OR(L80&gt;15,L77&lt;15,L76&lt;4),"NA",(IF(L80&lt;4,3,IF(L80&lt;6,2,IF(L80&lt;10,1,0)))+IF(L77&gt;80,3,IF(L77&gt;40,2,IF(L77&gt;20,1,0)))+IF(L76&gt;20,3,IF(L76&gt;10,2,IF(L76&gt;5,1,0)))))</f>
        <v>NA</v>
      </c>
      <c r="M83" s="6">
        <f>IF(OR(M80&gt;15,M77&lt;15,M76&lt;4),"NA",(IF(M80&lt;4,3,IF(M80&lt;6,2,IF(M80&lt;10,1,0)))+IF(M77&gt;80,3,IF(M77&gt;40,2,IF(M77&gt;20,1,0)))+IF(M76&gt;20,3,IF(M76&gt;10,2,IF(M76&gt;5,1,0)))))</f>
        <v>9</v>
      </c>
      <c r="N83" t="str">
        <f>IF(OR(N80&gt;15,N77&lt;15,N76&lt;4),"NA",(IF(N80&lt;4,3,IF(N80&lt;6,2,IF(N80&lt;10,1,0)))+IF(N77&gt;80,3,IF(N77&gt;40,2,IF(N77&gt;20,1,0)))+IF(N76&gt;20,3,IF(N76&gt;10,2,IF(N76&gt;5,1,0)))))</f>
        <v>NA</v>
      </c>
      <c r="O83" t="str">
        <f t="shared" ref="O83:S83" si="230">IF(OR(O80&gt;15,O77&lt;15,O76&lt;4),"NA",(IF(O80&lt;4,3,IF(O80&lt;6,2,IF(O80&lt;10,1,0)))+IF(O77&gt;80,3,IF(O77&gt;40,2,IF(O77&gt;20,1,0)))+IF(O76&gt;20,3,IF(O76&gt;10,2,IF(O76&gt;5,1,0)))))</f>
        <v>NA</v>
      </c>
      <c r="P83" t="str">
        <f t="shared" si="230"/>
        <v>NA</v>
      </c>
      <c r="Q83" t="str">
        <f t="shared" si="230"/>
        <v>NA</v>
      </c>
      <c r="R83" t="str">
        <f t="shared" si="230"/>
        <v>NA</v>
      </c>
      <c r="S83" t="str">
        <f t="shared" si="230"/>
        <v>NA</v>
      </c>
    </row>
    <row r="85" spans="1:43">
      <c r="A85" t="s">
        <v>79</v>
      </c>
      <c r="B85" t="s">
        <v>1</v>
      </c>
      <c r="C85" s="1" t="s">
        <v>2</v>
      </c>
      <c r="D85" s="1" t="s">
        <v>275</v>
      </c>
      <c r="E85" s="1" t="s">
        <v>242</v>
      </c>
      <c r="F85" s="1" t="s">
        <v>232</v>
      </c>
      <c r="G85" s="1" t="s">
        <v>202</v>
      </c>
      <c r="H85" s="1" t="s">
        <v>199</v>
      </c>
      <c r="I85" s="1" t="s">
        <v>196</v>
      </c>
      <c r="J85" s="1" t="s">
        <v>185</v>
      </c>
      <c r="K85" s="1" t="s">
        <v>177</v>
      </c>
      <c r="L85" s="1" t="s">
        <v>149</v>
      </c>
      <c r="M85" s="1" t="s">
        <v>139</v>
      </c>
      <c r="N85" s="1" t="s">
        <v>3</v>
      </c>
      <c r="O85" s="1" t="s">
        <v>4</v>
      </c>
      <c r="P85" s="1" t="s">
        <v>5</v>
      </c>
      <c r="Q85" s="1" t="s">
        <v>6</v>
      </c>
      <c r="R85" s="1" t="s">
        <v>7</v>
      </c>
      <c r="S85" s="1" t="s">
        <v>8</v>
      </c>
      <c r="T85" s="1" t="s">
        <v>9</v>
      </c>
      <c r="U85" s="1" t="s">
        <v>10</v>
      </c>
      <c r="V85" s="1" t="s">
        <v>11</v>
      </c>
      <c r="W85" s="1" t="s">
        <v>12</v>
      </c>
      <c r="X85" s="1" t="s">
        <v>13</v>
      </c>
      <c r="Y85" s="1" t="s">
        <v>14</v>
      </c>
      <c r="Z85" s="1" t="s">
        <v>15</v>
      </c>
      <c r="AA85" s="1" t="s">
        <v>16</v>
      </c>
      <c r="AB85" s="1" t="s">
        <v>17</v>
      </c>
      <c r="AC85" s="1" t="s">
        <v>18</v>
      </c>
      <c r="AD85" s="1" t="s">
        <v>19</v>
      </c>
      <c r="AE85" s="1" t="s">
        <v>20</v>
      </c>
      <c r="AF85" s="1" t="s">
        <v>21</v>
      </c>
      <c r="AG85" s="1" t="s">
        <v>22</v>
      </c>
      <c r="AH85" s="1" t="s">
        <v>23</v>
      </c>
      <c r="AI85" s="1" t="s">
        <v>24</v>
      </c>
      <c r="AJ85" s="1" t="s">
        <v>25</v>
      </c>
      <c r="AK85" s="1" t="s">
        <v>26</v>
      </c>
      <c r="AL85" s="1" t="s">
        <v>27</v>
      </c>
      <c r="AM85" s="1" t="s">
        <v>28</v>
      </c>
      <c r="AN85" s="1" t="s">
        <v>29</v>
      </c>
      <c r="AO85" s="1" t="s">
        <v>30</v>
      </c>
      <c r="AP85" s="1" t="s">
        <v>31</v>
      </c>
    </row>
    <row r="86" spans="1:43">
      <c r="A86" t="s">
        <v>32</v>
      </c>
      <c r="B86" t="s">
        <v>33</v>
      </c>
      <c r="C86" t="s">
        <v>34</v>
      </c>
      <c r="D86">
        <v>15.83</v>
      </c>
      <c r="E86">
        <v>8.3000000000000007</v>
      </c>
      <c r="F86">
        <v>7.41</v>
      </c>
      <c r="G86">
        <v>13.5</v>
      </c>
      <c r="H86">
        <v>7.91</v>
      </c>
      <c r="I86">
        <v>2.85</v>
      </c>
      <c r="J86">
        <v>2.96</v>
      </c>
      <c r="K86">
        <v>13.77</v>
      </c>
      <c r="L86">
        <v>10.02</v>
      </c>
      <c r="M86">
        <v>8.06</v>
      </c>
      <c r="N86">
        <v>28.2</v>
      </c>
      <c r="O86">
        <v>15.68</v>
      </c>
      <c r="P86">
        <v>8.15</v>
      </c>
      <c r="Q86">
        <v>7.14</v>
      </c>
      <c r="R86">
        <v>10.17</v>
      </c>
      <c r="S86">
        <v>7.87</v>
      </c>
      <c r="T86">
        <v>4.8899999999999997</v>
      </c>
      <c r="U86">
        <v>5.25</v>
      </c>
      <c r="V86">
        <v>22.89</v>
      </c>
    </row>
    <row r="87" spans="1:43">
      <c r="C87" t="s">
        <v>128</v>
      </c>
      <c r="H87">
        <v>7.91</v>
      </c>
      <c r="I87">
        <v>2.85</v>
      </c>
      <c r="J87">
        <v>3.25</v>
      </c>
      <c r="K87">
        <v>13.77</v>
      </c>
      <c r="L87">
        <v>10.02</v>
      </c>
      <c r="M87">
        <v>8.06</v>
      </c>
      <c r="N87">
        <v>28.2</v>
      </c>
      <c r="O87">
        <v>15.68</v>
      </c>
      <c r="P87">
        <v>8.15</v>
      </c>
      <c r="Q87">
        <v>7.14</v>
      </c>
      <c r="R87">
        <v>10.17</v>
      </c>
      <c r="S87">
        <v>7.87</v>
      </c>
      <c r="T87">
        <v>4.8899999999999997</v>
      </c>
      <c r="U87">
        <v>5.25</v>
      </c>
      <c r="V87">
        <v>23.99</v>
      </c>
      <c r="W87">
        <v>9.5299999999999994</v>
      </c>
      <c r="X87">
        <v>1.41</v>
      </c>
      <c r="Y87">
        <v>-0.06</v>
      </c>
      <c r="Z87">
        <v>2.1800000000000002</v>
      </c>
    </row>
    <row r="88" spans="1:43">
      <c r="A88">
        <v>7</v>
      </c>
      <c r="B88" t="s">
        <v>76</v>
      </c>
      <c r="C88" t="s">
        <v>35</v>
      </c>
      <c r="D88">
        <f t="shared" ref="D88:F88" si="231">+D86+E86+F86+G86</f>
        <v>45.040000000000006</v>
      </c>
      <c r="E88">
        <f t="shared" si="231"/>
        <v>37.120000000000005</v>
      </c>
      <c r="F88">
        <f t="shared" si="231"/>
        <v>31.67</v>
      </c>
      <c r="G88">
        <f t="shared" ref="G88" si="232">+G86+H86+I86+J86</f>
        <v>27.220000000000002</v>
      </c>
      <c r="H88">
        <f t="shared" ref="H88:N89" si="233">+H86+I86+J86+K86</f>
        <v>27.49</v>
      </c>
      <c r="I88">
        <f t="shared" si="233"/>
        <v>29.599999999999998</v>
      </c>
      <c r="J88">
        <f t="shared" si="233"/>
        <v>34.81</v>
      </c>
      <c r="K88">
        <f t="shared" si="233"/>
        <v>60.05</v>
      </c>
      <c r="L88">
        <f t="shared" si="233"/>
        <v>61.96</v>
      </c>
      <c r="M88">
        <f t="shared" si="233"/>
        <v>60.089999999999996</v>
      </c>
      <c r="N88">
        <f t="shared" si="233"/>
        <v>59.169999999999995</v>
      </c>
      <c r="O88">
        <f t="shared" ref="O88:S88" si="234">+O86+P86+Q86+R86</f>
        <v>41.14</v>
      </c>
      <c r="P88">
        <f t="shared" si="234"/>
        <v>33.33</v>
      </c>
      <c r="Q88">
        <f t="shared" si="234"/>
        <v>30.07</v>
      </c>
      <c r="R88">
        <f t="shared" si="234"/>
        <v>28.18</v>
      </c>
      <c r="S88">
        <f t="shared" si="234"/>
        <v>40.9</v>
      </c>
    </row>
    <row r="89" spans="1:43">
      <c r="C89" t="s">
        <v>129</v>
      </c>
      <c r="H89">
        <f t="shared" si="233"/>
        <v>27.78</v>
      </c>
      <c r="I89">
        <f t="shared" si="233"/>
        <v>29.889999999999997</v>
      </c>
      <c r="J89">
        <f t="shared" si="233"/>
        <v>35.1</v>
      </c>
      <c r="K89">
        <f t="shared" si="233"/>
        <v>60.05</v>
      </c>
      <c r="L89">
        <f t="shared" ref="L89:R89" si="235">+L87+M87+N87+O87</f>
        <v>61.96</v>
      </c>
      <c r="M89">
        <f t="shared" si="235"/>
        <v>60.089999999999996</v>
      </c>
      <c r="N89">
        <f t="shared" si="235"/>
        <v>59.169999999999995</v>
      </c>
      <c r="O89">
        <f t="shared" si="235"/>
        <v>41.14</v>
      </c>
      <c r="P89">
        <f t="shared" si="235"/>
        <v>33.33</v>
      </c>
      <c r="Q89">
        <f t="shared" si="235"/>
        <v>30.07</v>
      </c>
      <c r="R89">
        <f t="shared" si="235"/>
        <v>28.18</v>
      </c>
      <c r="S89">
        <f t="shared" ref="S89:W89" si="236">+S87+T87+U87+V87</f>
        <v>42</v>
      </c>
      <c r="T89">
        <f t="shared" si="236"/>
        <v>43.66</v>
      </c>
      <c r="U89">
        <f t="shared" si="236"/>
        <v>40.179999999999993</v>
      </c>
      <c r="V89">
        <f t="shared" si="236"/>
        <v>34.86999999999999</v>
      </c>
      <c r="W89">
        <f t="shared" si="236"/>
        <v>13.059999999999999</v>
      </c>
    </row>
    <row r="90" spans="1:43">
      <c r="C90" s="2" t="s">
        <v>36</v>
      </c>
      <c r="D90" s="2">
        <f t="shared" ref="D90:F90" si="237">+((D88/(E86+F86+G86+H87))-1)*100</f>
        <v>21.336206896551737</v>
      </c>
      <c r="E90" s="2">
        <f t="shared" si="237"/>
        <v>17.208714872118726</v>
      </c>
      <c r="F90" s="2">
        <f t="shared" si="237"/>
        <v>15.121773900399859</v>
      </c>
      <c r="G90" s="2">
        <f t="shared" ref="G90" si="238">+((G88/(H86+I86+J86+K87))-1)*100</f>
        <v>-0.98217533648597977</v>
      </c>
      <c r="H90" s="2">
        <f t="shared" ref="H90:N90" si="239">+((H88/(I86+J86+K86+L87))-1)*100</f>
        <v>-7.1283783783783754</v>
      </c>
      <c r="I90" s="2">
        <f t="shared" si="239"/>
        <v>-14.96696351623098</v>
      </c>
      <c r="J90" s="2">
        <f t="shared" si="239"/>
        <v>-42.031640299750208</v>
      </c>
      <c r="K90" s="2">
        <f t="shared" si="239"/>
        <v>-3.0826339573918671</v>
      </c>
      <c r="L90" s="2">
        <f t="shared" si="239"/>
        <v>3.1119986686636736</v>
      </c>
      <c r="M90" s="2">
        <f t="shared" si="239"/>
        <v>1.554841980733479</v>
      </c>
      <c r="N90" s="2">
        <f t="shared" si="239"/>
        <v>43.825960136120543</v>
      </c>
      <c r="O90" s="2">
        <f t="shared" ref="O90:S90" si="240">+((O88/(P86+Q86+R86+S87))-1)*100</f>
        <v>23.43234323432344</v>
      </c>
      <c r="P90" s="2">
        <f t="shared" si="240"/>
        <v>10.841370136348516</v>
      </c>
      <c r="Q90" s="2">
        <f t="shared" si="240"/>
        <v>6.7068843151171009</v>
      </c>
      <c r="R90" s="2">
        <f t="shared" si="240"/>
        <v>-32.904761904761905</v>
      </c>
      <c r="S90" s="2">
        <f t="shared" si="240"/>
        <v>-3.9003759398496318</v>
      </c>
      <c r="T90" s="2"/>
      <c r="U90" s="2"/>
      <c r="V90" s="2"/>
    </row>
    <row r="91" spans="1:43">
      <c r="C91" s="2" t="s">
        <v>37</v>
      </c>
      <c r="D91" s="2">
        <f t="shared" ref="D91:F91" si="241">+((D88/H89)-1)*100</f>
        <v>62.131029517638602</v>
      </c>
      <c r="E91" s="2">
        <f t="shared" si="241"/>
        <v>24.188691870190727</v>
      </c>
      <c r="F91" s="2">
        <f t="shared" si="241"/>
        <v>-9.772079772079767</v>
      </c>
      <c r="G91" s="2">
        <f t="shared" ref="G91" si="242">+((G88/K89)-1)*100</f>
        <v>-54.671107410491246</v>
      </c>
      <c r="H91" s="2">
        <f t="shared" ref="H91:N91" si="243">+((H88/L89)-1)*100</f>
        <v>-55.632666236281466</v>
      </c>
      <c r="I91" s="2">
        <f t="shared" si="243"/>
        <v>-50.740555832917288</v>
      </c>
      <c r="J91" s="2">
        <f t="shared" si="243"/>
        <v>-41.169511576812567</v>
      </c>
      <c r="K91" s="2">
        <f t="shared" si="243"/>
        <v>45.964997569275631</v>
      </c>
      <c r="L91" s="2">
        <f t="shared" si="243"/>
        <v>85.8985898589859</v>
      </c>
      <c r="M91" s="2">
        <f t="shared" si="243"/>
        <v>99.833721316927154</v>
      </c>
      <c r="N91" s="2">
        <f t="shared" si="243"/>
        <v>109.97161107168201</v>
      </c>
      <c r="O91" s="2">
        <f t="shared" ref="O91:S91" si="244">+((O88/S89)-1)*100</f>
        <v>-2.0476190476190426</v>
      </c>
      <c r="P91" s="2">
        <f t="shared" si="244"/>
        <v>-23.660100778744841</v>
      </c>
      <c r="Q91" s="2">
        <f t="shared" si="244"/>
        <v>-25.161772025883511</v>
      </c>
      <c r="R91" s="2">
        <f t="shared" si="244"/>
        <v>-19.18554631488383</v>
      </c>
      <c r="S91" s="2">
        <f t="shared" si="244"/>
        <v>213.16998468606431</v>
      </c>
    </row>
    <row r="92" spans="1:43" s="1" customFormat="1">
      <c r="C92" s="1" t="s">
        <v>38</v>
      </c>
      <c r="D92" s="1" t="s">
        <v>274</v>
      </c>
      <c r="E92" s="1" t="s">
        <v>243</v>
      </c>
      <c r="F92" s="1" t="s">
        <v>233</v>
      </c>
      <c r="G92" s="1" t="s">
        <v>230</v>
      </c>
      <c r="H92" s="1" t="s">
        <v>200</v>
      </c>
      <c r="I92" s="1" t="s">
        <v>197</v>
      </c>
      <c r="J92" s="1" t="s">
        <v>186</v>
      </c>
      <c r="K92" s="1" t="s">
        <v>178</v>
      </c>
      <c r="L92" s="1" t="s">
        <v>150</v>
      </c>
      <c r="M92" s="1" t="s">
        <v>140</v>
      </c>
      <c r="N92" s="1" t="s">
        <v>39</v>
      </c>
      <c r="O92" s="1" t="s">
        <v>40</v>
      </c>
      <c r="P92" s="1" t="s">
        <v>41</v>
      </c>
      <c r="Q92" s="1" t="s">
        <v>42</v>
      </c>
      <c r="R92" s="1" t="s">
        <v>43</v>
      </c>
      <c r="S92" s="1" t="s">
        <v>44</v>
      </c>
      <c r="T92" s="1" t="s">
        <v>45</v>
      </c>
      <c r="U92" s="1" t="s">
        <v>46</v>
      </c>
      <c r="V92" s="1" t="s">
        <v>47</v>
      </c>
      <c r="W92" s="1" t="s">
        <v>48</v>
      </c>
      <c r="X92" s="1" t="s">
        <v>49</v>
      </c>
      <c r="Y92" s="1" t="s">
        <v>50</v>
      </c>
      <c r="Z92" s="1" t="s">
        <v>51</v>
      </c>
      <c r="AA92" s="1" t="s">
        <v>52</v>
      </c>
      <c r="AB92" s="1" t="s">
        <v>53</v>
      </c>
      <c r="AC92" s="1" t="s">
        <v>54</v>
      </c>
      <c r="AD92" s="1" t="s">
        <v>55</v>
      </c>
      <c r="AE92" s="1" t="s">
        <v>56</v>
      </c>
      <c r="AF92" s="1" t="s">
        <v>57</v>
      </c>
      <c r="AG92" s="1" t="s">
        <v>58</v>
      </c>
      <c r="AH92" s="1" t="s">
        <v>59</v>
      </c>
      <c r="AI92" s="1" t="s">
        <v>60</v>
      </c>
      <c r="AJ92" s="1" t="s">
        <v>61</v>
      </c>
      <c r="AK92" s="1" t="s">
        <v>62</v>
      </c>
      <c r="AL92" s="1" t="s">
        <v>63</v>
      </c>
      <c r="AM92" s="1" t="s">
        <v>64</v>
      </c>
      <c r="AN92" s="1" t="s">
        <v>65</v>
      </c>
      <c r="AO92" s="1" t="s">
        <v>66</v>
      </c>
      <c r="AP92" s="1" t="s">
        <v>67</v>
      </c>
      <c r="AQ92" s="1" t="s">
        <v>68</v>
      </c>
    </row>
    <row r="93" spans="1:43">
      <c r="C93" t="s">
        <v>69</v>
      </c>
      <c r="D93">
        <v>374</v>
      </c>
      <c r="E93" s="4">
        <v>330</v>
      </c>
      <c r="F93">
        <v>359</v>
      </c>
      <c r="G93">
        <v>329</v>
      </c>
      <c r="H93">
        <v>300</v>
      </c>
      <c r="I93">
        <v>430</v>
      </c>
      <c r="J93">
        <v>473</v>
      </c>
      <c r="K93">
        <v>423</v>
      </c>
      <c r="L93">
        <v>450</v>
      </c>
      <c r="M93">
        <v>479</v>
      </c>
      <c r="N93">
        <v>436</v>
      </c>
      <c r="O93">
        <v>336</v>
      </c>
      <c r="P93">
        <v>256</v>
      </c>
      <c r="Q93">
        <v>279</v>
      </c>
      <c r="R93">
        <v>207</v>
      </c>
      <c r="S93">
        <v>220</v>
      </c>
    </row>
    <row r="94" spans="1:43">
      <c r="C94" s="3" t="s">
        <v>70</v>
      </c>
      <c r="D94" s="19">
        <f t="shared" ref="D94:E94" si="245">+D93/D88</f>
        <v>8.303730017761989</v>
      </c>
      <c r="E94" s="19">
        <f t="shared" si="245"/>
        <v>8.8900862068965498</v>
      </c>
      <c r="F94" s="3">
        <f t="shared" ref="F94:G94" si="246">+F93/F88</f>
        <v>11.335648879065362</v>
      </c>
      <c r="G94" s="3">
        <f t="shared" si="246"/>
        <v>12.086700955180014</v>
      </c>
      <c r="H94" s="3">
        <f t="shared" ref="H94:I94" si="247">+H93/H88</f>
        <v>10.913059294288832</v>
      </c>
      <c r="I94" s="3">
        <f t="shared" si="247"/>
        <v>14.527027027027028</v>
      </c>
      <c r="J94" s="3">
        <f t="shared" ref="J94:K94" si="248">+J93/J88</f>
        <v>13.588049411088766</v>
      </c>
      <c r="K94" s="3">
        <f t="shared" si="248"/>
        <v>7.04412989175687</v>
      </c>
      <c r="L94" s="3">
        <f t="shared" ref="L94:M94" si="249">+L93/L88</f>
        <v>7.2627501613944476</v>
      </c>
      <c r="M94" s="3">
        <f t="shared" si="249"/>
        <v>7.971376268929939</v>
      </c>
      <c r="N94" s="3">
        <f t="shared" ref="N94:S94" si="250">+N93/N88</f>
        <v>7.368598952171709</v>
      </c>
      <c r="O94" s="3">
        <f t="shared" si="250"/>
        <v>8.1672338356830334</v>
      </c>
      <c r="P94" s="3">
        <f t="shared" si="250"/>
        <v>7.6807680768076816</v>
      </c>
      <c r="Q94" s="3">
        <f t="shared" si="250"/>
        <v>9.2783505154639183</v>
      </c>
      <c r="R94" s="3">
        <f t="shared" si="250"/>
        <v>7.3456352022711142</v>
      </c>
      <c r="S94" s="3">
        <f t="shared" si="250"/>
        <v>5.3789731051344747</v>
      </c>
    </row>
    <row r="95" spans="1:43">
      <c r="C95" s="2" t="s">
        <v>71</v>
      </c>
      <c r="D95" s="18">
        <f t="shared" ref="D95:F95" si="251">+((D93/E93)-1)*100</f>
        <v>13.33333333333333</v>
      </c>
      <c r="E95" s="18">
        <f t="shared" si="251"/>
        <v>-8.0779944289693599</v>
      </c>
      <c r="F95" s="2">
        <f t="shared" si="251"/>
        <v>9.1185410334346564</v>
      </c>
      <c r="G95" s="2">
        <f t="shared" ref="G95" si="252">+((G93/H93)-1)*100</f>
        <v>9.6666666666666679</v>
      </c>
      <c r="H95" s="2">
        <f t="shared" ref="H95" si="253">+((H93/I93)-1)*100</f>
        <v>-30.232558139534881</v>
      </c>
      <c r="I95" s="2">
        <f t="shared" ref="I95" si="254">+((I93/J93)-1)*100</f>
        <v>-9.0909090909090935</v>
      </c>
      <c r="J95" s="2">
        <f t="shared" ref="J95:O95" si="255">+((J93/K93)-1)*100</f>
        <v>11.820330969267134</v>
      </c>
      <c r="K95" s="2">
        <f t="shared" si="255"/>
        <v>-6.0000000000000053</v>
      </c>
      <c r="L95" s="2">
        <f t="shared" si="255"/>
        <v>-6.0542797494780753</v>
      </c>
      <c r="M95" s="2">
        <f t="shared" si="255"/>
        <v>9.8623853211009092</v>
      </c>
      <c r="N95" s="2">
        <f t="shared" si="255"/>
        <v>29.761904761904766</v>
      </c>
      <c r="O95" s="2">
        <f t="shared" si="255"/>
        <v>31.25</v>
      </c>
      <c r="P95" s="2">
        <f t="shared" ref="P95:R95" si="256">+((P93/Q93)-1)*100</f>
        <v>-8.2437275985663092</v>
      </c>
      <c r="Q95" s="2">
        <f t="shared" si="256"/>
        <v>34.782608695652172</v>
      </c>
      <c r="R95" s="2">
        <f t="shared" si="256"/>
        <v>-5.9090909090909083</v>
      </c>
    </row>
    <row r="96" spans="1:43">
      <c r="C96" s="2" t="s">
        <v>72</v>
      </c>
      <c r="D96" s="18">
        <f t="shared" ref="D96:F96" si="257">+((D93/H93)-1)*100</f>
        <v>24.666666666666657</v>
      </c>
      <c r="E96" s="18">
        <f t="shared" si="257"/>
        <v>-23.255813953488371</v>
      </c>
      <c r="F96" s="2">
        <f t="shared" si="257"/>
        <v>-24.101479915433398</v>
      </c>
      <c r="G96" s="2">
        <f t="shared" ref="G96" si="258">+((G93/K93)-1)*100</f>
        <v>-22.222222222222221</v>
      </c>
      <c r="H96" s="2">
        <f t="shared" ref="H96" si="259">+((H93/L93)-1)*100</f>
        <v>-33.333333333333336</v>
      </c>
      <c r="I96" s="2">
        <f t="shared" ref="I96" si="260">+((I93/M93)-1)*100</f>
        <v>-10.229645093945717</v>
      </c>
      <c r="J96" s="2">
        <f t="shared" ref="J96:O96" si="261">+((J93/N93)-1)*100</f>
        <v>8.4862385321101019</v>
      </c>
      <c r="K96" s="2">
        <f t="shared" si="261"/>
        <v>25.892857142857139</v>
      </c>
      <c r="L96" s="2">
        <f t="shared" si="261"/>
        <v>75.78125</v>
      </c>
      <c r="M96" s="2">
        <f t="shared" si="261"/>
        <v>71.684587813620084</v>
      </c>
      <c r="N96" s="2">
        <f t="shared" si="261"/>
        <v>110.6280193236715</v>
      </c>
      <c r="O96" s="2">
        <f t="shared" si="261"/>
        <v>52.727272727272734</v>
      </c>
    </row>
    <row r="97" spans="1:43">
      <c r="C97" s="2" t="s">
        <v>130</v>
      </c>
      <c r="D97" s="4">
        <f t="shared" ref="D97:E97" si="262">IF(OR(D94&gt;15,D91&lt;15,D90&lt;4),"NA",(IF(D94&lt;4,3,IF(D94&lt;6,2,IF(D94&lt;10,1,0)))+IF(D91&gt;80,3,IF(D91&gt;40,2,IF(D91&gt;20,1,0)))+IF(D90&gt;20,3,IF(D90&gt;10,2,IF(D90&gt;5,1,0)))))</f>
        <v>6</v>
      </c>
      <c r="E97" s="4">
        <f t="shared" si="262"/>
        <v>4</v>
      </c>
      <c r="F97" t="str">
        <f t="shared" ref="F97:G97" si="263">IF(OR(F94&gt;15,F91&lt;15,F90&lt;4),"NA",(IF(F94&lt;4,3,IF(F94&lt;6,2,IF(F94&lt;10,1,0)))+IF(F91&gt;80,3,IF(F91&gt;40,2,IF(F91&gt;20,1,0)))+IF(F90&gt;20,3,IF(F90&gt;10,2,IF(F90&gt;5,1,0)))))</f>
        <v>NA</v>
      </c>
      <c r="G97" t="str">
        <f t="shared" si="263"/>
        <v>NA</v>
      </c>
      <c r="H97" t="str">
        <f t="shared" ref="H97:I97" si="264">IF(OR(H94&gt;15,H91&lt;15,H90&lt;4),"NA",(IF(H94&lt;4,3,IF(H94&lt;6,2,IF(H94&lt;10,1,0)))+IF(H91&gt;80,3,IF(H91&gt;40,2,IF(H91&gt;20,1,0)))+IF(H90&gt;20,3,IF(H90&gt;10,2,IF(H90&gt;5,1,0)))))</f>
        <v>NA</v>
      </c>
      <c r="I97" t="str">
        <f t="shared" si="264"/>
        <v>NA</v>
      </c>
      <c r="J97" t="str">
        <f>IF(OR(J94&gt;15,J91&lt;15,J90&lt;4),"NA",(IF(J94&lt;4,3,IF(J94&lt;6,2,IF(J94&lt;10,1,0)))+IF(J91&gt;80,3,IF(J91&gt;40,2,IF(J91&gt;20,1,0)))+IF(J90&gt;20,3,IF(J90&gt;10,2,IF(J90&gt;5,1,0)))))</f>
        <v>NA</v>
      </c>
      <c r="K97" t="str">
        <f>IF(OR(K94&gt;15,K91&lt;15,K90&lt;4),"NA",(IF(K94&lt;4,3,IF(K94&lt;6,2,IF(K94&lt;10,1,0)))+IF(K91&gt;80,3,IF(K91&gt;40,2,IF(K91&gt;20,1,0)))+IF(K90&gt;20,3,IF(K90&gt;10,2,IF(K90&gt;5,1,0)))))</f>
        <v>NA</v>
      </c>
      <c r="L97" t="str">
        <f>IF(OR(L94&gt;15,L91&lt;15,L90&lt;4),"NA",(IF(L94&lt;4,3,IF(L94&lt;6,2,IF(L94&lt;10,1,0)))+IF(L91&gt;80,3,IF(L91&gt;40,2,IF(L91&gt;20,1,0)))+IF(L90&gt;20,3,IF(L90&gt;10,2,IF(L90&gt;5,1,0)))))</f>
        <v>NA</v>
      </c>
      <c r="M97" t="str">
        <f>IF(OR(M94&gt;15,M91&lt;15,M90&lt;4),"NA",(IF(M94&lt;4,3,IF(M94&lt;6,2,IF(M94&lt;10,1,0)))+IF(M91&gt;80,3,IF(M91&gt;40,2,IF(M91&gt;20,1,0)))+IF(M90&gt;20,3,IF(M90&gt;10,2,IF(M90&gt;5,1,0)))))</f>
        <v>NA</v>
      </c>
      <c r="N97">
        <f>IF(OR(N94&gt;15,N91&lt;15,N90&lt;4),"NA",(IF(N94&lt;4,3,IF(N94&lt;6,2,IF(N94&lt;10,1,0)))+IF(N91&gt;80,3,IF(N91&gt;40,2,IF(N91&gt;20,1,0)))+IF(N90&gt;20,3,IF(N90&gt;10,2,IF(N90&gt;5,1,0)))))</f>
        <v>7</v>
      </c>
      <c r="O97" t="str">
        <f t="shared" ref="O97:S97" si="265">IF(OR(O94&gt;15,O91&lt;15,O90&lt;4),"NA",(IF(O94&lt;4,3,IF(O94&lt;6,2,IF(O94&lt;10,1,0)))+IF(O91&gt;80,3,IF(O91&gt;40,2,IF(O91&gt;20,1,0)))+IF(O90&gt;20,3,IF(O90&gt;10,2,IF(O90&gt;5,1,0)))))</f>
        <v>NA</v>
      </c>
      <c r="P97" t="str">
        <f t="shared" si="265"/>
        <v>NA</v>
      </c>
      <c r="Q97" t="str">
        <f t="shared" si="265"/>
        <v>NA</v>
      </c>
      <c r="R97" t="str">
        <f t="shared" si="265"/>
        <v>NA</v>
      </c>
      <c r="S97" t="str">
        <f t="shared" si="265"/>
        <v>NA</v>
      </c>
    </row>
    <row r="99" spans="1:43">
      <c r="A99" t="s">
        <v>80</v>
      </c>
      <c r="B99" t="s">
        <v>1</v>
      </c>
      <c r="C99" s="1" t="s">
        <v>2</v>
      </c>
      <c r="D99" s="1" t="s">
        <v>275</v>
      </c>
      <c r="E99" s="1" t="s">
        <v>242</v>
      </c>
      <c r="F99" s="1" t="s">
        <v>232</v>
      </c>
      <c r="G99" s="1" t="s">
        <v>202</v>
      </c>
      <c r="H99" s="1" t="s">
        <v>199</v>
      </c>
      <c r="I99" s="1" t="s">
        <v>196</v>
      </c>
      <c r="J99" s="1" t="s">
        <v>185</v>
      </c>
      <c r="K99" s="1" t="s">
        <v>177</v>
      </c>
      <c r="L99" s="1" t="s">
        <v>149</v>
      </c>
      <c r="M99" s="1" t="s">
        <v>139</v>
      </c>
      <c r="N99" s="1" t="s">
        <v>3</v>
      </c>
      <c r="O99" s="1" t="s">
        <v>4</v>
      </c>
      <c r="P99" s="1" t="s">
        <v>5</v>
      </c>
      <c r="Q99" s="1" t="s">
        <v>6</v>
      </c>
      <c r="R99" s="1" t="s">
        <v>7</v>
      </c>
      <c r="S99" s="1" t="s">
        <v>8</v>
      </c>
      <c r="T99" s="1" t="s">
        <v>9</v>
      </c>
      <c r="U99" s="1" t="s">
        <v>10</v>
      </c>
      <c r="V99" s="1" t="s">
        <v>11</v>
      </c>
      <c r="W99" s="1" t="s">
        <v>12</v>
      </c>
      <c r="X99" s="1" t="s">
        <v>13</v>
      </c>
      <c r="Y99" s="1" t="s">
        <v>14</v>
      </c>
      <c r="Z99" s="1" t="s">
        <v>15</v>
      </c>
      <c r="AA99" s="1" t="s">
        <v>16</v>
      </c>
      <c r="AB99" s="1" t="s">
        <v>17</v>
      </c>
      <c r="AC99" s="1" t="s">
        <v>18</v>
      </c>
      <c r="AD99" s="1" t="s">
        <v>19</v>
      </c>
      <c r="AE99" s="1" t="s">
        <v>20</v>
      </c>
      <c r="AF99" s="1" t="s">
        <v>21</v>
      </c>
      <c r="AG99" s="1" t="s">
        <v>22</v>
      </c>
      <c r="AH99" s="1" t="s">
        <v>23</v>
      </c>
      <c r="AI99" s="1" t="s">
        <v>24</v>
      </c>
      <c r="AJ99" s="1" t="s">
        <v>25</v>
      </c>
      <c r="AK99" s="1" t="s">
        <v>26</v>
      </c>
      <c r="AL99" s="1" t="s">
        <v>27</v>
      </c>
      <c r="AM99" s="1" t="s">
        <v>28</v>
      </c>
      <c r="AN99" s="1" t="s">
        <v>29</v>
      </c>
      <c r="AO99" s="1" t="s">
        <v>30</v>
      </c>
      <c r="AP99" s="1" t="s">
        <v>31</v>
      </c>
    </row>
    <row r="100" spans="1:43">
      <c r="A100" t="s">
        <v>32</v>
      </c>
      <c r="B100" t="s">
        <v>33</v>
      </c>
      <c r="C100" t="s">
        <v>34</v>
      </c>
      <c r="D100">
        <v>1.27</v>
      </c>
      <c r="E100">
        <v>1.21</v>
      </c>
      <c r="F100">
        <v>1.89</v>
      </c>
      <c r="G100">
        <v>1.51</v>
      </c>
      <c r="H100">
        <v>1.48</v>
      </c>
      <c r="I100">
        <v>1.22</v>
      </c>
      <c r="J100">
        <v>1.3</v>
      </c>
      <c r="K100">
        <v>1.5</v>
      </c>
      <c r="L100">
        <v>1.1100000000000001</v>
      </c>
      <c r="M100">
        <v>0.81</v>
      </c>
      <c r="N100">
        <v>1.5</v>
      </c>
      <c r="O100">
        <v>0.52</v>
      </c>
      <c r="P100">
        <v>1.24</v>
      </c>
      <c r="Q100">
        <v>0.48</v>
      </c>
      <c r="R100">
        <v>1.82</v>
      </c>
      <c r="S100">
        <v>0.95</v>
      </c>
      <c r="T100">
        <v>1.37</v>
      </c>
      <c r="U100">
        <v>0.54</v>
      </c>
      <c r="V100">
        <v>1.1499999999999999</v>
      </c>
    </row>
    <row r="101" spans="1:43">
      <c r="C101" t="s">
        <v>128</v>
      </c>
      <c r="H101">
        <v>1.48</v>
      </c>
      <c r="I101">
        <v>1.22</v>
      </c>
      <c r="J101">
        <v>1.3</v>
      </c>
      <c r="K101">
        <v>1.5</v>
      </c>
      <c r="L101">
        <v>1.1100000000000001</v>
      </c>
      <c r="M101">
        <v>0.72</v>
      </c>
      <c r="N101">
        <v>1.5</v>
      </c>
      <c r="O101">
        <v>0.52</v>
      </c>
      <c r="P101">
        <v>1.24</v>
      </c>
      <c r="Q101">
        <v>0.48</v>
      </c>
      <c r="R101">
        <v>1.82</v>
      </c>
      <c r="S101">
        <v>0.95</v>
      </c>
      <c r="T101">
        <v>1.37</v>
      </c>
      <c r="U101">
        <v>0.54</v>
      </c>
      <c r="V101">
        <v>1.1499999999999999</v>
      </c>
      <c r="W101">
        <v>0.67</v>
      </c>
      <c r="X101">
        <v>0.75</v>
      </c>
      <c r="Y101">
        <v>0.65</v>
      </c>
      <c r="Z101">
        <v>0.72</v>
      </c>
    </row>
    <row r="102" spans="1:43">
      <c r="A102" t="s">
        <v>76</v>
      </c>
      <c r="B102" t="s">
        <v>76</v>
      </c>
      <c r="C102" t="s">
        <v>35</v>
      </c>
      <c r="D102">
        <f t="shared" ref="D102:F102" si="266">+D100+E100+F100+G100</f>
        <v>5.88</v>
      </c>
      <c r="E102">
        <f t="shared" si="266"/>
        <v>6.09</v>
      </c>
      <c r="F102">
        <f t="shared" si="266"/>
        <v>6.1</v>
      </c>
      <c r="G102">
        <f t="shared" ref="G102" si="267">+G100+H100+I100+J100</f>
        <v>5.51</v>
      </c>
      <c r="H102">
        <f t="shared" ref="H102:N103" si="268">+H100+I100+J100+K100</f>
        <v>5.5</v>
      </c>
      <c r="I102">
        <f t="shared" si="268"/>
        <v>5.13</v>
      </c>
      <c r="J102">
        <f t="shared" si="268"/>
        <v>4.7200000000000006</v>
      </c>
      <c r="K102">
        <f t="shared" si="268"/>
        <v>4.92</v>
      </c>
      <c r="L102">
        <f t="shared" si="268"/>
        <v>3.94</v>
      </c>
      <c r="M102">
        <f t="shared" si="268"/>
        <v>4.07</v>
      </c>
      <c r="N102">
        <f t="shared" si="268"/>
        <v>3.7399999999999998</v>
      </c>
      <c r="O102">
        <f t="shared" ref="O102:S102" si="269">+O100+P100+Q100+R100</f>
        <v>4.0600000000000005</v>
      </c>
      <c r="P102">
        <f t="shared" si="269"/>
        <v>4.49</v>
      </c>
      <c r="Q102">
        <f t="shared" si="269"/>
        <v>4.62</v>
      </c>
      <c r="R102">
        <f t="shared" si="269"/>
        <v>4.6800000000000006</v>
      </c>
      <c r="S102">
        <f t="shared" si="269"/>
        <v>4.01</v>
      </c>
    </row>
    <row r="103" spans="1:43">
      <c r="C103" t="s">
        <v>129</v>
      </c>
      <c r="H103">
        <f t="shared" si="268"/>
        <v>5.5</v>
      </c>
      <c r="I103">
        <f t="shared" si="268"/>
        <v>5.13</v>
      </c>
      <c r="J103">
        <f t="shared" si="268"/>
        <v>4.63</v>
      </c>
      <c r="K103">
        <f t="shared" si="268"/>
        <v>4.83</v>
      </c>
      <c r="L103">
        <f t="shared" ref="L103:R103" si="270">+L101+M101+N101+O101</f>
        <v>3.85</v>
      </c>
      <c r="M103">
        <f t="shared" si="270"/>
        <v>3.9799999999999995</v>
      </c>
      <c r="N103">
        <f t="shared" si="270"/>
        <v>3.7399999999999998</v>
      </c>
      <c r="O103">
        <f t="shared" si="270"/>
        <v>4.0600000000000005</v>
      </c>
      <c r="P103">
        <f t="shared" si="270"/>
        <v>4.49</v>
      </c>
      <c r="Q103">
        <f t="shared" si="270"/>
        <v>4.62</v>
      </c>
      <c r="R103">
        <f t="shared" si="270"/>
        <v>4.6800000000000006</v>
      </c>
      <c r="S103">
        <f t="shared" ref="S103:W103" si="271">+S101+T101+U101+V101</f>
        <v>4.01</v>
      </c>
      <c r="T103">
        <f t="shared" si="271"/>
        <v>3.73</v>
      </c>
      <c r="U103">
        <f t="shared" si="271"/>
        <v>3.11</v>
      </c>
      <c r="V103">
        <f t="shared" si="271"/>
        <v>3.2199999999999998</v>
      </c>
      <c r="W103">
        <f t="shared" si="271"/>
        <v>2.79</v>
      </c>
    </row>
    <row r="104" spans="1:43">
      <c r="C104" s="2" t="s">
        <v>36</v>
      </c>
      <c r="D104" s="2">
        <f t="shared" ref="D104:F104" si="272">+((D102/(E100+F100+G100+H101))-1)*100</f>
        <v>-3.4482758620689613</v>
      </c>
      <c r="E104" s="2">
        <f t="shared" si="272"/>
        <v>-0.16393442622950616</v>
      </c>
      <c r="F104" s="2">
        <f t="shared" si="272"/>
        <v>10.707803992740473</v>
      </c>
      <c r="G104" s="2">
        <f t="shared" ref="G104" si="273">+((G102/(H100+I100+J100+K101))-1)*100</f>
        <v>0.18181818181817189</v>
      </c>
      <c r="H104" s="2">
        <f t="shared" ref="H104:N104" si="274">+((H102/(I100+J100+K100+L101))-1)*100</f>
        <v>7.2124756335282703</v>
      </c>
      <c r="I104" s="2">
        <f t="shared" si="274"/>
        <v>10.799136069114468</v>
      </c>
      <c r="J104" s="2">
        <f t="shared" si="274"/>
        <v>-4.0650406504064929</v>
      </c>
      <c r="K104" s="2">
        <f t="shared" si="274"/>
        <v>24.873096446700504</v>
      </c>
      <c r="L104" s="2">
        <f t="shared" si="274"/>
        <v>-3.1941031941032039</v>
      </c>
      <c r="M104" s="2">
        <f t="shared" si="274"/>
        <v>8.8235294117647189</v>
      </c>
      <c r="N104" s="2">
        <f t="shared" si="274"/>
        <v>-7.8817733990147909</v>
      </c>
      <c r="O104" s="2">
        <f t="shared" ref="O104:S104" si="275">+((O102/(P100+Q100+R100+S101))-1)*100</f>
        <v>-9.5768374164810659</v>
      </c>
      <c r="P104" s="2">
        <f t="shared" si="275"/>
        <v>-2.8138528138528129</v>
      </c>
      <c r="Q104" s="2">
        <f t="shared" si="275"/>
        <v>-1.2820512820512886</v>
      </c>
      <c r="R104" s="2">
        <f t="shared" si="275"/>
        <v>16.708229426433931</v>
      </c>
      <c r="S104" s="2">
        <f t="shared" si="275"/>
        <v>7.5067024128686377</v>
      </c>
      <c r="T104" s="2"/>
      <c r="U104" s="2"/>
      <c r="V104" s="2"/>
    </row>
    <row r="105" spans="1:43">
      <c r="C105" s="2" t="s">
        <v>37</v>
      </c>
      <c r="D105" s="2">
        <f t="shared" ref="D105:F105" si="276">+((D102/H103)-1)*100</f>
        <v>6.9090909090909092</v>
      </c>
      <c r="E105" s="2">
        <f t="shared" si="276"/>
        <v>18.71345029239766</v>
      </c>
      <c r="F105" s="2">
        <f t="shared" si="276"/>
        <v>31.749460043196542</v>
      </c>
      <c r="G105" s="2">
        <f t="shared" ref="G105" si="277">+((G102/K103)-1)*100</f>
        <v>14.078674948240156</v>
      </c>
      <c r="H105" s="2">
        <f t="shared" ref="H105:N105" si="278">+((H102/L103)-1)*100</f>
        <v>42.857142857142861</v>
      </c>
      <c r="I105" s="2">
        <f t="shared" si="278"/>
        <v>28.894472361809065</v>
      </c>
      <c r="J105" s="2">
        <f t="shared" si="278"/>
        <v>26.203208556149747</v>
      </c>
      <c r="K105" s="2">
        <f t="shared" si="278"/>
        <v>21.182266009852203</v>
      </c>
      <c r="L105" s="2">
        <f t="shared" si="278"/>
        <v>-12.249443207126953</v>
      </c>
      <c r="M105" s="2">
        <f t="shared" si="278"/>
        <v>-11.904761904761896</v>
      </c>
      <c r="N105" s="2">
        <f t="shared" si="278"/>
        <v>-20.085470085470103</v>
      </c>
      <c r="O105" s="2">
        <f t="shared" ref="O105:S105" si="279">+((O102/S103)-1)*100</f>
        <v>1.2468827930174786</v>
      </c>
      <c r="P105" s="2">
        <f t="shared" si="279"/>
        <v>20.375335120643445</v>
      </c>
      <c r="Q105" s="2">
        <f t="shared" si="279"/>
        <v>48.553054662379424</v>
      </c>
      <c r="R105" s="2">
        <f t="shared" si="279"/>
        <v>45.341614906832326</v>
      </c>
      <c r="S105" s="2">
        <f t="shared" si="279"/>
        <v>43.727598566308231</v>
      </c>
    </row>
    <row r="106" spans="1:43" s="1" customFormat="1">
      <c r="C106" s="1" t="s">
        <v>38</v>
      </c>
      <c r="D106" s="1" t="s">
        <v>274</v>
      </c>
      <c r="E106" s="1" t="s">
        <v>243</v>
      </c>
      <c r="F106" s="1" t="s">
        <v>233</v>
      </c>
      <c r="G106" s="1" t="s">
        <v>230</v>
      </c>
      <c r="H106" s="1" t="s">
        <v>200</v>
      </c>
      <c r="I106" s="1" t="s">
        <v>197</v>
      </c>
      <c r="J106" s="1" t="s">
        <v>186</v>
      </c>
      <c r="K106" s="1" t="s">
        <v>178</v>
      </c>
      <c r="L106" s="1" t="s">
        <v>150</v>
      </c>
      <c r="M106" s="1" t="s">
        <v>140</v>
      </c>
      <c r="N106" s="1" t="s">
        <v>39</v>
      </c>
      <c r="O106" s="1" t="s">
        <v>40</v>
      </c>
      <c r="P106" s="1" t="s">
        <v>41</v>
      </c>
      <c r="Q106" s="1" t="s">
        <v>42</v>
      </c>
      <c r="R106" s="1" t="s">
        <v>43</v>
      </c>
      <c r="S106" s="1" t="s">
        <v>44</v>
      </c>
      <c r="T106" s="1" t="s">
        <v>45</v>
      </c>
      <c r="U106" s="1" t="s">
        <v>46</v>
      </c>
      <c r="V106" s="1" t="s">
        <v>47</v>
      </c>
      <c r="W106" s="1" t="s">
        <v>48</v>
      </c>
      <c r="X106" s="1" t="s">
        <v>49</v>
      </c>
      <c r="Y106" s="1" t="s">
        <v>50</v>
      </c>
      <c r="Z106" s="1" t="s">
        <v>51</v>
      </c>
      <c r="AA106" s="1" t="s">
        <v>52</v>
      </c>
      <c r="AB106" s="1" t="s">
        <v>53</v>
      </c>
      <c r="AC106" s="1" t="s">
        <v>54</v>
      </c>
      <c r="AD106" s="1" t="s">
        <v>55</v>
      </c>
      <c r="AE106" s="1" t="s">
        <v>56</v>
      </c>
      <c r="AF106" s="1" t="s">
        <v>57</v>
      </c>
      <c r="AG106" s="1" t="s">
        <v>58</v>
      </c>
      <c r="AH106" s="1" t="s">
        <v>59</v>
      </c>
      <c r="AI106" s="1" t="s">
        <v>60</v>
      </c>
      <c r="AJ106" s="1" t="s">
        <v>61</v>
      </c>
      <c r="AK106" s="1" t="s">
        <v>62</v>
      </c>
      <c r="AL106" s="1" t="s">
        <v>63</v>
      </c>
      <c r="AM106" s="1" t="s">
        <v>64</v>
      </c>
      <c r="AN106" s="1" t="s">
        <v>65</v>
      </c>
      <c r="AO106" s="1" t="s">
        <v>66</v>
      </c>
      <c r="AP106" s="1" t="s">
        <v>67</v>
      </c>
      <c r="AQ106" s="1" t="s">
        <v>68</v>
      </c>
    </row>
    <row r="107" spans="1:43">
      <c r="C107" t="s">
        <v>69</v>
      </c>
      <c r="D107">
        <v>125</v>
      </c>
      <c r="E107">
        <v>129</v>
      </c>
      <c r="F107">
        <v>122</v>
      </c>
      <c r="G107">
        <v>108</v>
      </c>
      <c r="H107" s="32">
        <v>95</v>
      </c>
      <c r="I107" s="4">
        <v>95.8</v>
      </c>
      <c r="J107">
        <v>89.3</v>
      </c>
      <c r="K107">
        <v>79.5</v>
      </c>
      <c r="L107">
        <v>84.5</v>
      </c>
      <c r="M107">
        <v>90</v>
      </c>
      <c r="N107">
        <v>80.400000000000006</v>
      </c>
      <c r="O107">
        <v>79.7</v>
      </c>
      <c r="P107">
        <v>68</v>
      </c>
      <c r="Q107">
        <v>50.9</v>
      </c>
      <c r="R107">
        <v>41.4</v>
      </c>
      <c r="S107">
        <v>40</v>
      </c>
    </row>
    <row r="108" spans="1:43">
      <c r="C108" s="3" t="s">
        <v>70</v>
      </c>
      <c r="D108" s="19">
        <f t="shared" ref="D108:E108" si="280">+D107/D102</f>
        <v>21.258503401360546</v>
      </c>
      <c r="E108" s="19">
        <f t="shared" si="280"/>
        <v>21.182266009852217</v>
      </c>
      <c r="F108" s="19">
        <f t="shared" ref="F108:G108" si="281">+F107/F102</f>
        <v>20</v>
      </c>
      <c r="G108" s="19">
        <f t="shared" si="281"/>
        <v>19.600725952813068</v>
      </c>
      <c r="H108" s="19">
        <f t="shared" ref="H108:I108" si="282">+H107/H102</f>
        <v>17.272727272727273</v>
      </c>
      <c r="I108" s="19">
        <f t="shared" si="282"/>
        <v>18.674463937621834</v>
      </c>
      <c r="J108" s="3">
        <f t="shared" ref="J108:K108" si="283">+J107/J102</f>
        <v>18.919491525423727</v>
      </c>
      <c r="K108" s="3">
        <f t="shared" si="283"/>
        <v>16.158536585365855</v>
      </c>
      <c r="L108" s="3">
        <f t="shared" ref="L108:M108" si="284">+L107/L102</f>
        <v>21.446700507614214</v>
      </c>
      <c r="M108" s="3">
        <f t="shared" si="284"/>
        <v>22.113022113022112</v>
      </c>
      <c r="N108" s="3">
        <f t="shared" ref="N108:S108" si="285">+N107/N102</f>
        <v>21.497326203208559</v>
      </c>
      <c r="O108" s="3">
        <f t="shared" si="285"/>
        <v>19.630541871921181</v>
      </c>
      <c r="P108" s="3">
        <f t="shared" si="285"/>
        <v>15.144766146993318</v>
      </c>
      <c r="Q108" s="3">
        <f t="shared" si="285"/>
        <v>11.017316017316016</v>
      </c>
      <c r="R108" s="3">
        <f t="shared" si="285"/>
        <v>8.8461538461538449</v>
      </c>
      <c r="S108" s="3">
        <f t="shared" si="285"/>
        <v>9.9750623441396513</v>
      </c>
    </row>
    <row r="109" spans="1:43">
      <c r="C109" s="2" t="s">
        <v>71</v>
      </c>
      <c r="D109" s="18">
        <f t="shared" ref="D109:F109" si="286">+((D107/E107)-1)*100</f>
        <v>-3.1007751937984551</v>
      </c>
      <c r="E109" s="18">
        <f t="shared" si="286"/>
        <v>5.7377049180327822</v>
      </c>
      <c r="F109" s="18">
        <f t="shared" si="286"/>
        <v>12.962962962962955</v>
      </c>
      <c r="G109" s="18">
        <f t="shared" ref="G109" si="287">+((G107/H107)-1)*100</f>
        <v>13.684210526315788</v>
      </c>
      <c r="H109" s="18">
        <f t="shared" ref="H109:O109" si="288">+((H107/I107)-1)*100</f>
        <v>-0.83507306889352151</v>
      </c>
      <c r="I109" s="18">
        <f t="shared" si="288"/>
        <v>7.2788353863381783</v>
      </c>
      <c r="J109" s="2">
        <f t="shared" si="288"/>
        <v>12.32704402515723</v>
      </c>
      <c r="K109" s="2">
        <f t="shared" si="288"/>
        <v>-5.9171597633136059</v>
      </c>
      <c r="L109" s="2">
        <f t="shared" si="288"/>
        <v>-6.1111111111111116</v>
      </c>
      <c r="M109" s="2">
        <f t="shared" si="288"/>
        <v>11.940298507462677</v>
      </c>
      <c r="N109" s="2">
        <f t="shared" si="288"/>
        <v>0.87829360100377674</v>
      </c>
      <c r="O109" s="2">
        <f t="shared" si="288"/>
        <v>17.205882352941181</v>
      </c>
      <c r="P109" s="2">
        <f t="shared" ref="P109:R109" si="289">+((P107/Q107)-1)*100</f>
        <v>33.595284872298635</v>
      </c>
      <c r="Q109" s="2">
        <f t="shared" si="289"/>
        <v>22.946859903381633</v>
      </c>
      <c r="R109" s="2">
        <f t="shared" si="289"/>
        <v>3.499999999999992</v>
      </c>
    </row>
    <row r="110" spans="1:43">
      <c r="C110" s="2" t="s">
        <v>72</v>
      </c>
      <c r="D110" s="18">
        <f t="shared" ref="D110:F110" si="290">+((D107/H107)-1)*100</f>
        <v>31.578947368421062</v>
      </c>
      <c r="E110" s="18">
        <f t="shared" si="290"/>
        <v>34.655532359081434</v>
      </c>
      <c r="F110" s="18">
        <f t="shared" si="290"/>
        <v>36.618141097424406</v>
      </c>
      <c r="G110" s="18">
        <f t="shared" ref="G110" si="291">+((G107/K107)-1)*100</f>
        <v>35.849056603773576</v>
      </c>
      <c r="H110" s="18">
        <f t="shared" ref="H110:O110" si="292">+((H107/L107)-1)*100</f>
        <v>12.426035502958577</v>
      </c>
      <c r="I110" s="18">
        <f t="shared" si="292"/>
        <v>6.4444444444444304</v>
      </c>
      <c r="J110" s="2">
        <f t="shared" si="292"/>
        <v>11.06965174129353</v>
      </c>
      <c r="K110" s="2">
        <f t="shared" si="292"/>
        <v>-0.25094102885822034</v>
      </c>
      <c r="L110" s="2">
        <f t="shared" si="292"/>
        <v>24.264705882352942</v>
      </c>
      <c r="M110" s="2">
        <f t="shared" si="292"/>
        <v>76.817288801571706</v>
      </c>
      <c r="N110" s="2">
        <f t="shared" si="292"/>
        <v>94.202898550724655</v>
      </c>
      <c r="O110" s="2">
        <f t="shared" si="292"/>
        <v>99.250000000000014</v>
      </c>
    </row>
    <row r="111" spans="1:43">
      <c r="C111" s="2" t="s">
        <v>130</v>
      </c>
      <c r="D111" s="4" t="str">
        <f t="shared" ref="D111:E111" si="293">IF(OR(D108&gt;15,D105&lt;15,D104&lt;4),"NA",(IF(D108&lt;4,3,IF(D108&lt;6,2,IF(D108&lt;10,1,0)))+IF(D105&gt;80,3,IF(D105&gt;40,2,IF(D105&gt;20,1,0)))+IF(D104&gt;20,3,IF(D104&gt;10,2,IF(D104&gt;5,1,0)))))</f>
        <v>NA</v>
      </c>
      <c r="E111" s="4" t="str">
        <f t="shared" si="293"/>
        <v>NA</v>
      </c>
      <c r="F111" s="4" t="str">
        <f t="shared" ref="F111:H111" si="294">IF(OR(F108&gt;15,F105&lt;15,F104&lt;4),"NA",(IF(F108&lt;4,3,IF(F108&lt;6,2,IF(F108&lt;10,1,0)))+IF(F105&gt;80,3,IF(F105&gt;40,2,IF(F105&gt;20,1,0)))+IF(F104&gt;20,3,IF(F104&gt;10,2,IF(F104&gt;5,1,0)))))</f>
        <v>NA</v>
      </c>
      <c r="G111" s="4" t="str">
        <f t="shared" si="294"/>
        <v>NA</v>
      </c>
      <c r="H111" s="4" t="str">
        <f t="shared" si="294"/>
        <v>NA</v>
      </c>
      <c r="I111" s="4" t="str">
        <f t="shared" ref="I111:N111" si="295">IF(OR(I108&gt;15,I105&lt;15,I104&lt;4),"NA",(IF(I108&lt;4,3,IF(I108&lt;6,2,IF(I108&lt;10,1,0)))+IF(I105&gt;80,3,IF(I105&gt;40,2,IF(I105&gt;20,1,0)))+IF(I104&gt;20,3,IF(I104&gt;10,2,IF(I104&gt;5,1,0)))))</f>
        <v>NA</v>
      </c>
      <c r="J111" t="str">
        <f t="shared" si="295"/>
        <v>NA</v>
      </c>
      <c r="K111" t="str">
        <f t="shared" si="295"/>
        <v>NA</v>
      </c>
      <c r="L111" t="str">
        <f t="shared" si="295"/>
        <v>NA</v>
      </c>
      <c r="M111" t="str">
        <f t="shared" si="295"/>
        <v>NA</v>
      </c>
      <c r="N111" t="str">
        <f t="shared" si="295"/>
        <v>NA</v>
      </c>
      <c r="O111" t="str">
        <f t="shared" ref="O111:S111" si="296">IF(OR(O108&gt;15,O105&lt;15,O104&lt;4),"NA",(IF(O108&lt;4,3,IF(O108&lt;6,2,IF(O108&lt;10,1,0)))+IF(O105&gt;80,3,IF(O105&gt;40,2,IF(O105&gt;20,1,0)))+IF(O104&gt;20,3,IF(O104&gt;10,2,IF(O104&gt;5,1,0)))))</f>
        <v>NA</v>
      </c>
      <c r="P111" t="str">
        <f t="shared" si="296"/>
        <v>NA</v>
      </c>
      <c r="Q111" t="str">
        <f t="shared" si="296"/>
        <v>NA</v>
      </c>
      <c r="R111">
        <f t="shared" si="296"/>
        <v>5</v>
      </c>
      <c r="S111">
        <f t="shared" si="296"/>
        <v>4</v>
      </c>
    </row>
    <row r="113" spans="1:43">
      <c r="A113" t="s">
        <v>81</v>
      </c>
      <c r="B113" t="s">
        <v>82</v>
      </c>
      <c r="C113" s="1" t="s">
        <v>2</v>
      </c>
      <c r="D113" s="1" t="s">
        <v>275</v>
      </c>
      <c r="E113" s="1" t="s">
        <v>242</v>
      </c>
      <c r="F113" s="1" t="s">
        <v>232</v>
      </c>
      <c r="G113" s="1" t="s">
        <v>202</v>
      </c>
      <c r="H113" s="1" t="s">
        <v>199</v>
      </c>
      <c r="I113" s="1" t="s">
        <v>196</v>
      </c>
      <c r="J113" s="1" t="s">
        <v>185</v>
      </c>
      <c r="K113" s="1" t="s">
        <v>177</v>
      </c>
      <c r="L113" s="1" t="s">
        <v>149</v>
      </c>
      <c r="M113" s="1" t="s">
        <v>139</v>
      </c>
      <c r="N113" s="1" t="s">
        <v>3</v>
      </c>
      <c r="O113" s="1" t="s">
        <v>4</v>
      </c>
      <c r="P113" s="1" t="s">
        <v>5</v>
      </c>
      <c r="Q113" s="1" t="s">
        <v>6</v>
      </c>
      <c r="R113" s="1" t="s">
        <v>7</v>
      </c>
      <c r="S113" s="1" t="s">
        <v>8</v>
      </c>
      <c r="T113" s="1" t="s">
        <v>9</v>
      </c>
      <c r="U113" s="1" t="s">
        <v>10</v>
      </c>
      <c r="V113" s="1" t="s">
        <v>11</v>
      </c>
      <c r="W113" s="1" t="s">
        <v>12</v>
      </c>
      <c r="X113" s="1" t="s">
        <v>13</v>
      </c>
      <c r="Y113" s="1" t="s">
        <v>14</v>
      </c>
      <c r="Z113" s="1" t="s">
        <v>15</v>
      </c>
      <c r="AA113" s="1" t="s">
        <v>16</v>
      </c>
      <c r="AB113" s="1" t="s">
        <v>17</v>
      </c>
      <c r="AC113" s="1" t="s">
        <v>18</v>
      </c>
      <c r="AD113" s="1" t="s">
        <v>19</v>
      </c>
      <c r="AE113" s="1" t="s">
        <v>20</v>
      </c>
      <c r="AF113" s="1" t="s">
        <v>21</v>
      </c>
      <c r="AG113" s="1" t="s">
        <v>22</v>
      </c>
      <c r="AH113" s="1" t="s">
        <v>23</v>
      </c>
      <c r="AI113" s="1" t="s">
        <v>24</v>
      </c>
      <c r="AJ113" s="1" t="s">
        <v>25</v>
      </c>
      <c r="AK113" s="1" t="s">
        <v>26</v>
      </c>
      <c r="AL113" s="1" t="s">
        <v>27</v>
      </c>
      <c r="AM113" s="1" t="s">
        <v>28</v>
      </c>
      <c r="AN113" s="1" t="s">
        <v>29</v>
      </c>
      <c r="AO113" s="1" t="s">
        <v>30</v>
      </c>
      <c r="AP113" s="1" t="s">
        <v>31</v>
      </c>
    </row>
    <row r="114" spans="1:43">
      <c r="A114" t="s">
        <v>32</v>
      </c>
      <c r="B114" t="s">
        <v>33</v>
      </c>
      <c r="C114" t="s">
        <v>34</v>
      </c>
      <c r="D114">
        <v>3.45</v>
      </c>
      <c r="E114">
        <v>3.74</v>
      </c>
      <c r="F114">
        <v>2.37</v>
      </c>
      <c r="G114">
        <v>3.46</v>
      </c>
      <c r="H114">
        <v>3.14</v>
      </c>
      <c r="I114">
        <v>3.08</v>
      </c>
      <c r="J114">
        <v>1.95</v>
      </c>
      <c r="K114">
        <v>3.3</v>
      </c>
      <c r="L114">
        <v>2.9</v>
      </c>
      <c r="M114">
        <v>3.05</v>
      </c>
      <c r="N114">
        <v>1.92</v>
      </c>
      <c r="O114">
        <v>2.66</v>
      </c>
      <c r="P114">
        <v>3.04</v>
      </c>
      <c r="Q114">
        <v>1.98</v>
      </c>
      <c r="R114">
        <v>1.53</v>
      </c>
      <c r="S114">
        <v>2.31</v>
      </c>
      <c r="T114">
        <v>1.55</v>
      </c>
      <c r="U114">
        <v>1.42</v>
      </c>
      <c r="V114">
        <v>1.51</v>
      </c>
    </row>
    <row r="115" spans="1:43">
      <c r="C115" t="s">
        <v>128</v>
      </c>
      <c r="H115">
        <v>3.14</v>
      </c>
      <c r="I115">
        <v>3.08</v>
      </c>
      <c r="J115">
        <v>1.95</v>
      </c>
      <c r="K115">
        <v>3.3</v>
      </c>
      <c r="L115">
        <v>2.9</v>
      </c>
      <c r="M115">
        <v>3.05</v>
      </c>
      <c r="N115">
        <v>1.92</v>
      </c>
      <c r="O115">
        <v>2.66</v>
      </c>
      <c r="P115">
        <v>3.04</v>
      </c>
      <c r="Q115">
        <v>1.98</v>
      </c>
      <c r="R115">
        <v>1.53</v>
      </c>
      <c r="S115">
        <v>2.31</v>
      </c>
      <c r="T115">
        <v>1.55</v>
      </c>
      <c r="U115">
        <v>1.4</v>
      </c>
      <c r="V115">
        <v>1.51</v>
      </c>
      <c r="W115">
        <v>1.38</v>
      </c>
      <c r="X115">
        <v>1.91</v>
      </c>
      <c r="Y115">
        <v>1.65</v>
      </c>
      <c r="Z115">
        <v>1.2</v>
      </c>
    </row>
    <row r="116" spans="1:43">
      <c r="A116">
        <v>2</v>
      </c>
      <c r="B116">
        <v>1</v>
      </c>
      <c r="C116" t="s">
        <v>35</v>
      </c>
      <c r="D116">
        <f t="shared" ref="D116:F116" si="297">+D114+E114+F114+G114</f>
        <v>13.02</v>
      </c>
      <c r="E116">
        <f t="shared" si="297"/>
        <v>12.71</v>
      </c>
      <c r="F116">
        <f t="shared" si="297"/>
        <v>12.05</v>
      </c>
      <c r="G116">
        <f t="shared" ref="G116" si="298">+G114+H114+I114+J114</f>
        <v>11.629999999999999</v>
      </c>
      <c r="H116">
        <f t="shared" ref="H116:N117" si="299">+H114+I114+J114+K114</f>
        <v>11.469999999999999</v>
      </c>
      <c r="I116">
        <f t="shared" si="299"/>
        <v>11.23</v>
      </c>
      <c r="J116">
        <f t="shared" si="299"/>
        <v>11.2</v>
      </c>
      <c r="K116">
        <f t="shared" si="299"/>
        <v>11.17</v>
      </c>
      <c r="L116">
        <f t="shared" si="299"/>
        <v>10.53</v>
      </c>
      <c r="M116">
        <f t="shared" si="299"/>
        <v>10.67</v>
      </c>
      <c r="N116">
        <f t="shared" si="299"/>
        <v>9.6</v>
      </c>
      <c r="O116">
        <f t="shared" ref="O116:S116" si="300">+O114+P114+Q114+R114</f>
        <v>9.2099999999999991</v>
      </c>
      <c r="P116">
        <f t="shared" si="300"/>
        <v>8.86</v>
      </c>
      <c r="Q116">
        <f t="shared" si="300"/>
        <v>7.37</v>
      </c>
      <c r="R116">
        <f t="shared" si="300"/>
        <v>6.81</v>
      </c>
      <c r="S116">
        <f t="shared" si="300"/>
        <v>6.79</v>
      </c>
    </row>
    <row r="117" spans="1:43">
      <c r="C117" t="s">
        <v>129</v>
      </c>
      <c r="H117">
        <f t="shared" si="299"/>
        <v>11.469999999999999</v>
      </c>
      <c r="I117">
        <f t="shared" si="299"/>
        <v>11.23</v>
      </c>
      <c r="J117">
        <f t="shared" si="299"/>
        <v>11.2</v>
      </c>
      <c r="K117">
        <f t="shared" si="299"/>
        <v>11.17</v>
      </c>
      <c r="L117">
        <f t="shared" ref="L117:R117" si="301">+L115+M115+N115+O115</f>
        <v>10.53</v>
      </c>
      <c r="M117">
        <f t="shared" si="301"/>
        <v>10.67</v>
      </c>
      <c r="N117">
        <f t="shared" si="301"/>
        <v>9.6</v>
      </c>
      <c r="O117">
        <f t="shared" si="301"/>
        <v>9.2099999999999991</v>
      </c>
      <c r="P117">
        <f t="shared" si="301"/>
        <v>8.86</v>
      </c>
      <c r="Q117">
        <f t="shared" si="301"/>
        <v>7.37</v>
      </c>
      <c r="R117">
        <f t="shared" si="301"/>
        <v>6.7899999999999991</v>
      </c>
      <c r="S117">
        <f t="shared" ref="S117:W117" si="302">+S115+T115+U115+V115</f>
        <v>6.77</v>
      </c>
      <c r="T117">
        <f t="shared" si="302"/>
        <v>5.84</v>
      </c>
      <c r="U117">
        <f t="shared" si="302"/>
        <v>6.2</v>
      </c>
      <c r="V117">
        <f t="shared" si="302"/>
        <v>6.4499999999999993</v>
      </c>
      <c r="W117">
        <f t="shared" si="302"/>
        <v>6.14</v>
      </c>
    </row>
    <row r="118" spans="1:43">
      <c r="C118" s="2" t="s">
        <v>36</v>
      </c>
      <c r="D118" s="2">
        <f t="shared" ref="D118:F118" si="303">+((D116/(E114+F114+G114+H115))-1)*100</f>
        <v>2.4390243902438824</v>
      </c>
      <c r="E118" s="2">
        <f t="shared" si="303"/>
        <v>5.4771784232365173</v>
      </c>
      <c r="F118" s="2">
        <f t="shared" si="303"/>
        <v>3.611349957007759</v>
      </c>
      <c r="G118" s="2">
        <f t="shared" ref="G118" si="304">+((G116/(H114+I114+J114+K115))-1)*100</f>
        <v>1.3949433304272008</v>
      </c>
      <c r="H118" s="2">
        <f t="shared" ref="H118:N118" si="305">+((H116/(I114+J114+K114+L115))-1)*100</f>
        <v>2.1371326803205637</v>
      </c>
      <c r="I118" s="2">
        <f t="shared" si="305"/>
        <v>0.26785714285715301</v>
      </c>
      <c r="J118" s="2">
        <f t="shared" si="305"/>
        <v>0.26857654431511335</v>
      </c>
      <c r="K118" s="2">
        <f t="shared" si="305"/>
        <v>6.0778727445394143</v>
      </c>
      <c r="L118" s="2">
        <f t="shared" si="305"/>
        <v>-1.3120899718837897</v>
      </c>
      <c r="M118" s="2">
        <f t="shared" si="305"/>
        <v>11.145833333333343</v>
      </c>
      <c r="N118" s="2">
        <f t="shared" si="305"/>
        <v>4.2345276872964188</v>
      </c>
      <c r="O118" s="2">
        <f t="shared" ref="O118:S118" si="306">+((O116/(P114+Q114+R114+S115))-1)*100</f>
        <v>3.950338600451464</v>
      </c>
      <c r="P118" s="2">
        <f t="shared" si="306"/>
        <v>20.217096336499306</v>
      </c>
      <c r="Q118" s="2">
        <f t="shared" si="306"/>
        <v>8.5419734904271127</v>
      </c>
      <c r="R118" s="2">
        <f t="shared" si="306"/>
        <v>0.29455081001472649</v>
      </c>
      <c r="S118" s="2">
        <f t="shared" si="306"/>
        <v>15.870307167235499</v>
      </c>
      <c r="T118" s="2"/>
      <c r="U118" s="2"/>
      <c r="V118" s="2"/>
    </row>
    <row r="119" spans="1:43">
      <c r="C119" s="2" t="s">
        <v>37</v>
      </c>
      <c r="D119" s="2">
        <f t="shared" ref="D119:F119" si="307">+((D116/H117)-1)*100</f>
        <v>13.51351351351353</v>
      </c>
      <c r="E119" s="2">
        <f t="shared" si="307"/>
        <v>13.178984861976861</v>
      </c>
      <c r="F119" s="2">
        <f t="shared" si="307"/>
        <v>7.5892857142857206</v>
      </c>
      <c r="G119" s="2">
        <f t="shared" ref="G119" si="308">+((G116/K117)-1)*100</f>
        <v>4.118173679498649</v>
      </c>
      <c r="H119" s="2">
        <f t="shared" ref="H119:N119" si="309">+((H116/L117)-1)*100</f>
        <v>8.9268755935422597</v>
      </c>
      <c r="I119" s="2">
        <f t="shared" si="309"/>
        <v>5.2483598875351589</v>
      </c>
      <c r="J119" s="2">
        <f t="shared" si="309"/>
        <v>16.666666666666675</v>
      </c>
      <c r="K119" s="2">
        <f t="shared" si="309"/>
        <v>21.281216069489695</v>
      </c>
      <c r="L119" s="2">
        <f t="shared" si="309"/>
        <v>18.848758465011283</v>
      </c>
      <c r="M119" s="2">
        <f t="shared" si="309"/>
        <v>44.776119402985074</v>
      </c>
      <c r="N119" s="2">
        <f t="shared" si="309"/>
        <v>41.384388807069229</v>
      </c>
      <c r="O119" s="2">
        <f t="shared" ref="O119:S119" si="310">+((O116/S117)-1)*100</f>
        <v>36.041358936484478</v>
      </c>
      <c r="P119" s="2">
        <f t="shared" si="310"/>
        <v>51.712328767123282</v>
      </c>
      <c r="Q119" s="2">
        <f t="shared" si="310"/>
        <v>18.870967741935484</v>
      </c>
      <c r="R119" s="2">
        <f t="shared" si="310"/>
        <v>5.5813953488372148</v>
      </c>
      <c r="S119" s="2">
        <f t="shared" si="310"/>
        <v>10.586319218241048</v>
      </c>
    </row>
    <row r="120" spans="1:43" s="1" customFormat="1">
      <c r="C120" s="1" t="s">
        <v>38</v>
      </c>
      <c r="D120" s="1" t="s">
        <v>274</v>
      </c>
      <c r="E120" s="1" t="s">
        <v>243</v>
      </c>
      <c r="F120" s="1" t="s">
        <v>233</v>
      </c>
      <c r="G120" s="1" t="s">
        <v>230</v>
      </c>
      <c r="H120" s="1" t="s">
        <v>200</v>
      </c>
      <c r="I120" s="1" t="s">
        <v>197</v>
      </c>
      <c r="J120" s="1" t="s">
        <v>186</v>
      </c>
      <c r="K120" s="1" t="s">
        <v>178</v>
      </c>
      <c r="L120" s="1" t="s">
        <v>150</v>
      </c>
      <c r="M120" s="1" t="s">
        <v>140</v>
      </c>
      <c r="N120" s="1" t="s">
        <v>39</v>
      </c>
      <c r="O120" s="1" t="s">
        <v>40</v>
      </c>
      <c r="P120" s="1" t="s">
        <v>41</v>
      </c>
      <c r="Q120" s="1" t="s">
        <v>42</v>
      </c>
      <c r="R120" s="1" t="s">
        <v>43</v>
      </c>
      <c r="S120" s="1" t="s">
        <v>44</v>
      </c>
      <c r="T120" s="1" t="s">
        <v>45</v>
      </c>
      <c r="U120" s="1" t="s">
        <v>46</v>
      </c>
      <c r="V120" s="1" t="s">
        <v>47</v>
      </c>
      <c r="W120" s="1" t="s">
        <v>48</v>
      </c>
      <c r="X120" s="1" t="s">
        <v>49</v>
      </c>
      <c r="Y120" s="1" t="s">
        <v>50</v>
      </c>
      <c r="Z120" s="1" t="s">
        <v>51</v>
      </c>
      <c r="AA120" s="1" t="s">
        <v>52</v>
      </c>
      <c r="AB120" s="1" t="s">
        <v>53</v>
      </c>
      <c r="AC120" s="1" t="s">
        <v>54</v>
      </c>
      <c r="AD120" s="1" t="s">
        <v>55</v>
      </c>
      <c r="AE120" s="1" t="s">
        <v>56</v>
      </c>
      <c r="AF120" s="1" t="s">
        <v>57</v>
      </c>
      <c r="AG120" s="1" t="s">
        <v>58</v>
      </c>
      <c r="AH120" s="1" t="s">
        <v>59</v>
      </c>
      <c r="AI120" s="1" t="s">
        <v>60</v>
      </c>
      <c r="AJ120" s="1" t="s">
        <v>61</v>
      </c>
      <c r="AK120" s="1" t="s">
        <v>62</v>
      </c>
      <c r="AL120" s="1" t="s">
        <v>63</v>
      </c>
      <c r="AM120" s="1" t="s">
        <v>64</v>
      </c>
      <c r="AN120" s="1" t="s">
        <v>65</v>
      </c>
      <c r="AO120" s="1" t="s">
        <v>66</v>
      </c>
      <c r="AP120" s="1" t="s">
        <v>67</v>
      </c>
      <c r="AQ120" s="1" t="s">
        <v>68</v>
      </c>
    </row>
    <row r="121" spans="1:43">
      <c r="C121" t="s">
        <v>69</v>
      </c>
      <c r="D121">
        <v>89.3</v>
      </c>
      <c r="E121">
        <v>93.9</v>
      </c>
      <c r="F121">
        <v>89.1</v>
      </c>
      <c r="G121">
        <v>96</v>
      </c>
      <c r="H121">
        <v>86.5</v>
      </c>
      <c r="I121">
        <v>98.8</v>
      </c>
      <c r="J121">
        <v>92</v>
      </c>
      <c r="K121">
        <v>87.4</v>
      </c>
      <c r="L121">
        <v>99</v>
      </c>
      <c r="M121">
        <v>105</v>
      </c>
      <c r="N121">
        <v>119.9</v>
      </c>
      <c r="O121">
        <v>98.9</v>
      </c>
      <c r="P121">
        <v>90</v>
      </c>
      <c r="Q121">
        <v>83.9</v>
      </c>
      <c r="R121">
        <v>64</v>
      </c>
      <c r="S121">
        <v>61.5</v>
      </c>
    </row>
    <row r="122" spans="1:43">
      <c r="C122" s="3" t="s">
        <v>70</v>
      </c>
      <c r="D122" s="3">
        <f t="shared" ref="D122:E122" si="311">+D121/D116</f>
        <v>6.8586789554531489</v>
      </c>
      <c r="E122" s="3">
        <f t="shared" si="311"/>
        <v>7.3878835562549172</v>
      </c>
      <c r="F122" s="3">
        <f t="shared" ref="F122:G122" si="312">+F121/F116</f>
        <v>7.3941908713692941</v>
      </c>
      <c r="G122" s="3">
        <f t="shared" si="312"/>
        <v>8.2545141874462598</v>
      </c>
      <c r="H122" s="3">
        <f t="shared" ref="H122:I122" si="313">+H121/H116</f>
        <v>7.5414123801220585</v>
      </c>
      <c r="I122" s="3">
        <f t="shared" si="313"/>
        <v>8.7978628673196795</v>
      </c>
      <c r="J122" s="3">
        <f t="shared" ref="J122:K122" si="314">+J121/J116</f>
        <v>8.2142857142857153</v>
      </c>
      <c r="K122" s="3">
        <f t="shared" si="314"/>
        <v>7.8245299910474495</v>
      </c>
      <c r="L122" s="3">
        <f t="shared" ref="L122:M122" si="315">+L121/L116</f>
        <v>9.4017094017094021</v>
      </c>
      <c r="M122" s="3">
        <f t="shared" si="315"/>
        <v>9.8406747891283981</v>
      </c>
      <c r="N122" s="3">
        <f t="shared" ref="N122:S122" si="316">+N121/N116</f>
        <v>12.489583333333334</v>
      </c>
      <c r="O122" s="3">
        <f t="shared" si="316"/>
        <v>10.738327904451685</v>
      </c>
      <c r="P122" s="3">
        <f t="shared" si="316"/>
        <v>10.158013544018059</v>
      </c>
      <c r="Q122" s="3">
        <f t="shared" si="316"/>
        <v>11.383989145183175</v>
      </c>
      <c r="R122" s="3">
        <f t="shared" si="316"/>
        <v>9.3979441997063144</v>
      </c>
      <c r="S122" s="3">
        <f t="shared" si="316"/>
        <v>9.0574374079528717</v>
      </c>
    </row>
    <row r="123" spans="1:43">
      <c r="C123" s="2" t="s">
        <v>71</v>
      </c>
      <c r="D123" s="2">
        <f t="shared" ref="D123:F123" si="317">+((D121/E121)-1)*100</f>
        <v>-4.8988285410010768</v>
      </c>
      <c r="E123" s="2">
        <f t="shared" si="317"/>
        <v>5.3872053872054071</v>
      </c>
      <c r="F123" s="2">
        <f t="shared" si="317"/>
        <v>-7.1875000000000018</v>
      </c>
      <c r="G123" s="2">
        <f t="shared" ref="G123" si="318">+((G121/H121)-1)*100</f>
        <v>10.982658959537561</v>
      </c>
      <c r="H123" s="2">
        <f t="shared" ref="H123" si="319">+((H121/I121)-1)*100</f>
        <v>-12.449392712550599</v>
      </c>
      <c r="I123" s="2">
        <f t="shared" ref="I123" si="320">+((I121/J121)-1)*100</f>
        <v>7.3913043478260887</v>
      </c>
      <c r="J123" s="2">
        <f t="shared" ref="J123:O123" si="321">+((J121/K121)-1)*100</f>
        <v>5.2631578947368363</v>
      </c>
      <c r="K123" s="2">
        <f t="shared" si="321"/>
        <v>-11.717171717171714</v>
      </c>
      <c r="L123" s="2">
        <f t="shared" si="321"/>
        <v>-5.7142857142857162</v>
      </c>
      <c r="M123" s="2">
        <f t="shared" si="321"/>
        <v>-12.427022518765639</v>
      </c>
      <c r="N123" s="2">
        <f t="shared" si="321"/>
        <v>21.233569261880692</v>
      </c>
      <c r="O123" s="2">
        <f t="shared" si="321"/>
        <v>9.8888888888889035</v>
      </c>
      <c r="P123" s="2">
        <f t="shared" ref="P123:R123" si="322">+((P121/Q121)-1)*100</f>
        <v>7.2705601907032014</v>
      </c>
      <c r="Q123" s="2">
        <f t="shared" si="322"/>
        <v>31.093750000000007</v>
      </c>
      <c r="R123" s="2">
        <f t="shared" si="322"/>
        <v>4.0650406504065151</v>
      </c>
    </row>
    <row r="124" spans="1:43">
      <c r="C124" s="2" t="s">
        <v>72</v>
      </c>
      <c r="D124" s="2">
        <f t="shared" ref="D124:F124" si="323">+((D121/H121)-1)*100</f>
        <v>3.2369942196531776</v>
      </c>
      <c r="E124" s="2">
        <f t="shared" si="323"/>
        <v>-4.9595141700404799</v>
      </c>
      <c r="F124" s="2">
        <f t="shared" si="323"/>
        <v>-3.1521739130434878</v>
      </c>
      <c r="G124" s="2">
        <f t="shared" ref="G124" si="324">+((G121/K121)-1)*100</f>
        <v>9.8398169336384456</v>
      </c>
      <c r="H124" s="2">
        <f t="shared" ref="H124" si="325">+((H121/L121)-1)*100</f>
        <v>-12.62626262626263</v>
      </c>
      <c r="I124" s="2">
        <f t="shared" ref="I124" si="326">+((I121/M121)-1)*100</f>
        <v>-5.9047619047619122</v>
      </c>
      <c r="J124" s="2">
        <f t="shared" ref="J124:O124" si="327">+((J121/N121)-1)*100</f>
        <v>-23.269391159299424</v>
      </c>
      <c r="K124" s="2">
        <f t="shared" si="327"/>
        <v>-11.627906976744185</v>
      </c>
      <c r="L124" s="2">
        <f t="shared" si="327"/>
        <v>10.000000000000009</v>
      </c>
      <c r="M124" s="2">
        <f t="shared" si="327"/>
        <v>25.148986889153747</v>
      </c>
      <c r="N124" s="2">
        <f t="shared" si="327"/>
        <v>87.343750000000014</v>
      </c>
      <c r="O124" s="2">
        <f t="shared" si="327"/>
        <v>60.8130081300813</v>
      </c>
    </row>
    <row r="125" spans="1:43">
      <c r="C125" s="2" t="s">
        <v>130</v>
      </c>
      <c r="D125" t="str">
        <f t="shared" ref="D125:E125" si="328">IF(OR(D122&gt;15,D119&lt;15,D118&lt;4),"NA",(IF(D122&lt;4,3,IF(D122&lt;6,2,IF(D122&lt;10,1,0)))+IF(D119&gt;80,3,IF(D119&gt;40,2,IF(D119&gt;20,1,0)))+IF(D118&gt;20,3,IF(D118&gt;10,2,IF(D118&gt;5,1,0)))))</f>
        <v>NA</v>
      </c>
      <c r="E125" t="str">
        <f t="shared" si="328"/>
        <v>NA</v>
      </c>
      <c r="F125" t="str">
        <f t="shared" ref="F125:G125" si="329">IF(OR(F122&gt;15,F119&lt;15,F118&lt;4),"NA",(IF(F122&lt;4,3,IF(F122&lt;6,2,IF(F122&lt;10,1,0)))+IF(F119&gt;80,3,IF(F119&gt;40,2,IF(F119&gt;20,1,0)))+IF(F118&gt;20,3,IF(F118&gt;10,2,IF(F118&gt;5,1,0)))))</f>
        <v>NA</v>
      </c>
      <c r="G125" t="str">
        <f t="shared" si="329"/>
        <v>NA</v>
      </c>
      <c r="H125" t="str">
        <f t="shared" ref="H125:I125" si="330">IF(OR(H122&gt;15,H119&lt;15,H118&lt;4),"NA",(IF(H122&lt;4,3,IF(H122&lt;6,2,IF(H122&lt;10,1,0)))+IF(H119&gt;80,3,IF(H119&gt;40,2,IF(H119&gt;20,1,0)))+IF(H118&gt;20,3,IF(H118&gt;10,2,IF(H118&gt;5,1,0)))))</f>
        <v>NA</v>
      </c>
      <c r="I125" t="str">
        <f t="shared" si="330"/>
        <v>NA</v>
      </c>
      <c r="J125" t="str">
        <f>IF(OR(J122&gt;15,J119&lt;15,J118&lt;4),"NA",(IF(J122&lt;4,3,IF(J122&lt;6,2,IF(J122&lt;10,1,0)))+IF(J119&gt;80,3,IF(J119&gt;40,2,IF(J119&gt;20,1,0)))+IF(J118&gt;20,3,IF(J118&gt;10,2,IF(J118&gt;5,1,0)))))</f>
        <v>NA</v>
      </c>
      <c r="K125">
        <f>IF(OR(K122&gt;15,K119&lt;15,K118&lt;4),"NA",(IF(K122&lt;4,3,IF(K122&lt;6,2,IF(K122&lt;10,1,0)))+IF(K119&gt;80,3,IF(K119&gt;40,2,IF(K119&gt;20,1,0)))+IF(K118&gt;20,3,IF(K118&gt;10,2,IF(K118&gt;5,1,0)))))</f>
        <v>3</v>
      </c>
      <c r="L125" t="str">
        <f>IF(OR(L122&gt;15,L119&lt;15,L118&lt;4),"NA",(IF(L122&lt;4,3,IF(L122&lt;6,2,IF(L122&lt;10,1,0)))+IF(L119&gt;80,3,IF(L119&gt;40,2,IF(L119&gt;20,1,0)))+IF(L118&gt;20,3,IF(L118&gt;10,2,IF(L118&gt;5,1,0)))))</f>
        <v>NA</v>
      </c>
      <c r="M125">
        <f>IF(OR(M122&gt;15,M119&lt;15,M118&lt;4),"NA",(IF(M122&lt;4,3,IF(M122&lt;6,2,IF(M122&lt;10,1,0)))+IF(M119&gt;80,3,IF(M119&gt;40,2,IF(M119&gt;20,1,0)))+IF(M118&gt;20,3,IF(M118&gt;10,2,IF(M118&gt;5,1,0)))))</f>
        <v>5</v>
      </c>
      <c r="N125">
        <f>IF(OR(N122&gt;15,N119&lt;15,N118&lt;4),"NA",(IF(N122&lt;4,3,IF(N122&lt;6,2,IF(N122&lt;10,1,0)))+IF(N119&gt;80,3,IF(N119&gt;40,2,IF(N119&gt;20,1,0)))+IF(N118&gt;20,3,IF(N118&gt;10,2,IF(N118&gt;5,1,0)))))</f>
        <v>2</v>
      </c>
      <c r="O125" t="str">
        <f t="shared" ref="O125:S125" si="331">IF(OR(O122&gt;15,O119&lt;15,O118&lt;4),"NA",(IF(O122&lt;4,3,IF(O122&lt;6,2,IF(O122&lt;10,1,0)))+IF(O119&gt;80,3,IF(O119&gt;40,2,IF(O119&gt;20,1,0)))+IF(O118&gt;20,3,IF(O118&gt;10,2,IF(O118&gt;5,1,0)))))</f>
        <v>NA</v>
      </c>
      <c r="P125">
        <f t="shared" si="331"/>
        <v>5</v>
      </c>
      <c r="Q125">
        <f t="shared" si="331"/>
        <v>1</v>
      </c>
      <c r="R125" t="str">
        <f t="shared" si="331"/>
        <v>NA</v>
      </c>
      <c r="S125" t="str">
        <f t="shared" si="331"/>
        <v>NA</v>
      </c>
    </row>
    <row r="127" spans="1:43">
      <c r="A127" t="s">
        <v>83</v>
      </c>
      <c r="B127" t="s">
        <v>1</v>
      </c>
      <c r="C127" s="1" t="s">
        <v>2</v>
      </c>
      <c r="D127" s="1" t="s">
        <v>275</v>
      </c>
      <c r="E127" s="1" t="s">
        <v>242</v>
      </c>
      <c r="F127" s="1" t="s">
        <v>232</v>
      </c>
      <c r="G127" s="1" t="s">
        <v>202</v>
      </c>
      <c r="H127" s="1" t="s">
        <v>199</v>
      </c>
      <c r="I127" s="1" t="s">
        <v>196</v>
      </c>
      <c r="J127" s="1" t="s">
        <v>185</v>
      </c>
      <c r="K127" s="1" t="s">
        <v>177</v>
      </c>
      <c r="L127" s="1" t="s">
        <v>149</v>
      </c>
      <c r="M127" s="1" t="s">
        <v>139</v>
      </c>
      <c r="N127" s="1" t="s">
        <v>3</v>
      </c>
      <c r="O127" s="1" t="s">
        <v>4</v>
      </c>
      <c r="P127" s="1" t="s">
        <v>5</v>
      </c>
      <c r="Q127" s="1" t="s">
        <v>6</v>
      </c>
      <c r="R127" s="1" t="s">
        <v>7</v>
      </c>
      <c r="S127" s="1" t="s">
        <v>8</v>
      </c>
      <c r="T127" s="1" t="s">
        <v>9</v>
      </c>
      <c r="U127" s="1" t="s">
        <v>10</v>
      </c>
      <c r="V127" s="1" t="s">
        <v>11</v>
      </c>
      <c r="W127" s="1" t="s">
        <v>12</v>
      </c>
      <c r="X127" s="1" t="s">
        <v>13</v>
      </c>
      <c r="Y127" s="1" t="s">
        <v>14</v>
      </c>
      <c r="Z127" s="1" t="s">
        <v>15</v>
      </c>
      <c r="AA127" s="1" t="s">
        <v>16</v>
      </c>
      <c r="AB127" s="1" t="s">
        <v>17</v>
      </c>
      <c r="AC127" s="1" t="s">
        <v>18</v>
      </c>
      <c r="AD127" s="1" t="s">
        <v>19</v>
      </c>
      <c r="AE127" s="1" t="s">
        <v>20</v>
      </c>
      <c r="AF127" s="1" t="s">
        <v>21</v>
      </c>
      <c r="AG127" s="1" t="s">
        <v>22</v>
      </c>
      <c r="AH127" s="1" t="s">
        <v>23</v>
      </c>
      <c r="AI127" s="1" t="s">
        <v>24</v>
      </c>
      <c r="AJ127" s="1" t="s">
        <v>25</v>
      </c>
      <c r="AK127" s="1" t="s">
        <v>26</v>
      </c>
      <c r="AL127" s="1" t="s">
        <v>27</v>
      </c>
      <c r="AM127" s="1" t="s">
        <v>28</v>
      </c>
      <c r="AN127" s="1" t="s">
        <v>29</v>
      </c>
      <c r="AO127" s="1" t="s">
        <v>30</v>
      </c>
      <c r="AP127" s="1" t="s">
        <v>31</v>
      </c>
    </row>
    <row r="128" spans="1:43">
      <c r="A128" t="s">
        <v>32</v>
      </c>
      <c r="B128" t="s">
        <v>33</v>
      </c>
      <c r="C128" t="s">
        <v>34</v>
      </c>
      <c r="D128">
        <v>5.8</v>
      </c>
      <c r="E128">
        <v>4.01</v>
      </c>
      <c r="F128">
        <v>7.26</v>
      </c>
      <c r="G128">
        <v>3.34</v>
      </c>
      <c r="H128">
        <v>4.22</v>
      </c>
      <c r="I128">
        <v>4.0199999999999996</v>
      </c>
      <c r="J128">
        <v>5.98</v>
      </c>
      <c r="K128">
        <v>5</v>
      </c>
      <c r="L128">
        <v>3.78</v>
      </c>
      <c r="M128">
        <v>4.01</v>
      </c>
      <c r="N128">
        <v>4.47</v>
      </c>
      <c r="O128">
        <v>2.5099999999999998</v>
      </c>
      <c r="P128">
        <v>3.19</v>
      </c>
      <c r="Q128">
        <v>2.9</v>
      </c>
      <c r="R128">
        <v>2.44</v>
      </c>
      <c r="S128">
        <v>2.91</v>
      </c>
      <c r="T128">
        <v>2.5</v>
      </c>
      <c r="U128">
        <v>2.4900000000000002</v>
      </c>
      <c r="V128">
        <v>2.78</v>
      </c>
    </row>
    <row r="129" spans="1:43">
      <c r="C129" t="s">
        <v>128</v>
      </c>
      <c r="H129">
        <v>4.22</v>
      </c>
      <c r="I129">
        <v>4.0199999999999996</v>
      </c>
      <c r="J129">
        <v>5.97</v>
      </c>
      <c r="K129">
        <v>5</v>
      </c>
      <c r="L129">
        <v>3.79</v>
      </c>
      <c r="M129">
        <v>4.01</v>
      </c>
      <c r="N129">
        <v>4.46</v>
      </c>
      <c r="O129">
        <v>3.2</v>
      </c>
      <c r="P129">
        <v>3.19</v>
      </c>
      <c r="Q129">
        <v>2.9</v>
      </c>
      <c r="R129">
        <v>2.44</v>
      </c>
      <c r="S129">
        <v>2.91</v>
      </c>
      <c r="T129">
        <v>2.5</v>
      </c>
      <c r="U129">
        <v>2.4900000000000002</v>
      </c>
      <c r="V129">
        <v>1.95</v>
      </c>
      <c r="W129">
        <v>2.66</v>
      </c>
      <c r="X129">
        <v>2.4900000000000002</v>
      </c>
      <c r="Y129">
        <v>2</v>
      </c>
      <c r="Z129">
        <v>4.32</v>
      </c>
    </row>
    <row r="130" spans="1:43">
      <c r="A130">
        <v>4</v>
      </c>
      <c r="B130" t="s">
        <v>76</v>
      </c>
      <c r="C130" t="s">
        <v>35</v>
      </c>
      <c r="D130">
        <f t="shared" ref="D130:N130" si="332">+D128+E128+F128+G128</f>
        <v>20.41</v>
      </c>
      <c r="E130">
        <f t="shared" si="332"/>
        <v>18.829999999999998</v>
      </c>
      <c r="F130">
        <f t="shared" si="332"/>
        <v>18.84</v>
      </c>
      <c r="G130">
        <f t="shared" si="332"/>
        <v>17.559999999999999</v>
      </c>
      <c r="H130">
        <f t="shared" si="332"/>
        <v>19.22</v>
      </c>
      <c r="I130">
        <f t="shared" si="332"/>
        <v>18.78</v>
      </c>
      <c r="J130">
        <f t="shared" si="332"/>
        <v>18.77</v>
      </c>
      <c r="K130">
        <f t="shared" si="332"/>
        <v>17.259999999999998</v>
      </c>
      <c r="L130">
        <f t="shared" si="332"/>
        <v>14.769999999999998</v>
      </c>
      <c r="M130">
        <f t="shared" si="332"/>
        <v>14.18</v>
      </c>
      <c r="N130">
        <f t="shared" si="332"/>
        <v>13.07</v>
      </c>
      <c r="O130">
        <f t="shared" ref="O130:S130" si="333">+O128+P128+Q128+R128</f>
        <v>11.04</v>
      </c>
      <c r="P130">
        <f t="shared" si="333"/>
        <v>11.44</v>
      </c>
      <c r="Q130">
        <f t="shared" si="333"/>
        <v>10.75</v>
      </c>
      <c r="R130">
        <f t="shared" si="333"/>
        <v>10.34</v>
      </c>
      <c r="S130">
        <f t="shared" si="333"/>
        <v>10.68</v>
      </c>
    </row>
    <row r="131" spans="1:43">
      <c r="C131" t="s">
        <v>129</v>
      </c>
      <c r="H131">
        <f t="shared" ref="H131:O131" si="334">+H129+I129+J129+K129</f>
        <v>19.209999999999997</v>
      </c>
      <c r="I131">
        <f t="shared" si="334"/>
        <v>18.779999999999998</v>
      </c>
      <c r="J131">
        <f t="shared" si="334"/>
        <v>18.769999999999996</v>
      </c>
      <c r="K131">
        <f t="shared" si="334"/>
        <v>17.259999999999998</v>
      </c>
      <c r="L131">
        <f t="shared" si="334"/>
        <v>15.46</v>
      </c>
      <c r="M131">
        <f t="shared" si="334"/>
        <v>14.859999999999998</v>
      </c>
      <c r="N131">
        <f t="shared" si="334"/>
        <v>13.75</v>
      </c>
      <c r="O131">
        <f t="shared" si="334"/>
        <v>11.73</v>
      </c>
      <c r="P131">
        <f>+P129+Q129+R129+S129</f>
        <v>11.44</v>
      </c>
      <c r="Q131">
        <f>+Q129+R129+S129+T129</f>
        <v>10.75</v>
      </c>
      <c r="R131">
        <f>+R129+S129+T129+U129</f>
        <v>10.34</v>
      </c>
      <c r="S131">
        <f t="shared" ref="S131:W131" si="335">+S129+T129+U129+V129</f>
        <v>9.85</v>
      </c>
      <c r="T131">
        <f t="shared" si="335"/>
        <v>9.6000000000000014</v>
      </c>
      <c r="U131">
        <f t="shared" si="335"/>
        <v>9.59</v>
      </c>
      <c r="V131">
        <f t="shared" si="335"/>
        <v>9.1000000000000014</v>
      </c>
      <c r="W131">
        <f t="shared" si="335"/>
        <v>11.47</v>
      </c>
    </row>
    <row r="132" spans="1:43">
      <c r="C132" s="2" t="s">
        <v>36</v>
      </c>
      <c r="D132" s="2">
        <f t="shared" ref="D132:N132" si="336">+((D130/(E128+F128+G128+H129))-1)*100</f>
        <v>8.3908656399362727</v>
      </c>
      <c r="E132" s="2">
        <f t="shared" si="336"/>
        <v>-5.3078556263275178E-2</v>
      </c>
      <c r="F132" s="2">
        <f t="shared" si="336"/>
        <v>7.3504273504273687</v>
      </c>
      <c r="G132" s="2">
        <f t="shared" si="336"/>
        <v>-8.6368366285119684</v>
      </c>
      <c r="H132" s="2">
        <f t="shared" si="336"/>
        <v>2.2884513038850418</v>
      </c>
      <c r="I132" s="2">
        <f t="shared" si="336"/>
        <v>5.3276505061283785E-2</v>
      </c>
      <c r="J132" s="2">
        <f t="shared" si="336"/>
        <v>8.8115942028985437</v>
      </c>
      <c r="K132" s="2">
        <f t="shared" si="336"/>
        <v>11.642949547218628</v>
      </c>
      <c r="L132" s="2">
        <f t="shared" si="336"/>
        <v>4.1607898448518865</v>
      </c>
      <c r="M132" s="2">
        <f t="shared" si="336"/>
        <v>8.4927314460596648</v>
      </c>
      <c r="N132" s="2">
        <f t="shared" si="336"/>
        <v>18.38768115942031</v>
      </c>
      <c r="O132" s="2">
        <f t="shared" ref="O132:S132" si="337">+((O130/(P128+Q128+R128+S129))-1)*100</f>
        <v>-3.4965034965035002</v>
      </c>
      <c r="P132" s="2">
        <f t="shared" si="337"/>
        <v>6.4186046511627959</v>
      </c>
      <c r="Q132" s="2">
        <f t="shared" si="337"/>
        <v>3.9651837524177891</v>
      </c>
      <c r="R132" s="2">
        <f t="shared" si="337"/>
        <v>4.9746192893401098</v>
      </c>
      <c r="S132" s="2">
        <f t="shared" si="337"/>
        <v>2.3969319271332612</v>
      </c>
      <c r="T132" s="2"/>
      <c r="U132" s="2"/>
      <c r="V132" s="2"/>
    </row>
    <row r="133" spans="1:43">
      <c r="C133" s="2" t="s">
        <v>37</v>
      </c>
      <c r="D133" s="2">
        <f t="shared" ref="D133:N133" si="338">+((D130/H131)-1)*100</f>
        <v>6.2467464862051125</v>
      </c>
      <c r="E133" s="2">
        <f t="shared" si="338"/>
        <v>0.26624068157614644</v>
      </c>
      <c r="F133" s="2">
        <f t="shared" si="338"/>
        <v>0.37293553542889768</v>
      </c>
      <c r="G133" s="2">
        <f t="shared" si="338"/>
        <v>1.7381228273464666</v>
      </c>
      <c r="H133" s="2">
        <f t="shared" si="338"/>
        <v>24.320827943078903</v>
      </c>
      <c r="I133" s="2">
        <f t="shared" si="338"/>
        <v>26.379542395693157</v>
      </c>
      <c r="J133" s="2">
        <f t="shared" si="338"/>
        <v>36.509090909090915</v>
      </c>
      <c r="K133" s="2">
        <f t="shared" si="338"/>
        <v>47.144075021312858</v>
      </c>
      <c r="L133" s="2">
        <f t="shared" si="338"/>
        <v>29.108391608391603</v>
      </c>
      <c r="M133" s="2">
        <f t="shared" si="338"/>
        <v>31.906976744186032</v>
      </c>
      <c r="N133" s="2">
        <f t="shared" si="338"/>
        <v>26.402321083172154</v>
      </c>
      <c r="O133" s="2">
        <f t="shared" ref="O133:S133" si="339">+((O130/S131)-1)*100</f>
        <v>12.081218274111659</v>
      </c>
      <c r="P133" s="2">
        <f t="shared" si="339"/>
        <v>19.166666666666643</v>
      </c>
      <c r="Q133" s="2">
        <f t="shared" si="339"/>
        <v>12.095933263816484</v>
      </c>
      <c r="R133" s="2">
        <f t="shared" si="339"/>
        <v>13.626373626373599</v>
      </c>
      <c r="S133" s="2">
        <f t="shared" si="339"/>
        <v>-6.8875326939843102</v>
      </c>
    </row>
    <row r="134" spans="1:43" s="1" customFormat="1">
      <c r="C134" s="1" t="s">
        <v>38</v>
      </c>
      <c r="D134" s="1" t="s">
        <v>274</v>
      </c>
      <c r="E134" s="1" t="s">
        <v>243</v>
      </c>
      <c r="F134" s="1" t="s">
        <v>233</v>
      </c>
      <c r="G134" s="1" t="s">
        <v>230</v>
      </c>
      <c r="H134" s="1" t="s">
        <v>200</v>
      </c>
      <c r="I134" s="1" t="s">
        <v>197</v>
      </c>
      <c r="J134" s="1" t="s">
        <v>186</v>
      </c>
      <c r="K134" s="1" t="s">
        <v>178</v>
      </c>
      <c r="L134" s="1" t="s">
        <v>150</v>
      </c>
      <c r="M134" s="1" t="s">
        <v>140</v>
      </c>
      <c r="N134" s="1" t="s">
        <v>39</v>
      </c>
      <c r="O134" s="1" t="s">
        <v>40</v>
      </c>
      <c r="P134" s="1" t="s">
        <v>41</v>
      </c>
      <c r="Q134" s="1" t="s">
        <v>42</v>
      </c>
      <c r="R134" s="1" t="s">
        <v>43</v>
      </c>
      <c r="S134" s="1" t="s">
        <v>44</v>
      </c>
      <c r="T134" s="1" t="s">
        <v>45</v>
      </c>
      <c r="U134" s="1" t="s">
        <v>46</v>
      </c>
      <c r="V134" s="1" t="s">
        <v>47</v>
      </c>
      <c r="W134" s="1" t="s">
        <v>48</v>
      </c>
      <c r="X134" s="1" t="s">
        <v>49</v>
      </c>
      <c r="Y134" s="1" t="s">
        <v>50</v>
      </c>
      <c r="Z134" s="1" t="s">
        <v>51</v>
      </c>
      <c r="AA134" s="1" t="s">
        <v>52</v>
      </c>
      <c r="AB134" s="1" t="s">
        <v>53</v>
      </c>
      <c r="AC134" s="1" t="s">
        <v>54</v>
      </c>
      <c r="AD134" s="1" t="s">
        <v>55</v>
      </c>
      <c r="AE134" s="1" t="s">
        <v>56</v>
      </c>
      <c r="AF134" s="1" t="s">
        <v>57</v>
      </c>
      <c r="AG134" s="1" t="s">
        <v>58</v>
      </c>
      <c r="AH134" s="1" t="s">
        <v>59</v>
      </c>
      <c r="AI134" s="1" t="s">
        <v>60</v>
      </c>
      <c r="AJ134" s="1" t="s">
        <v>61</v>
      </c>
      <c r="AK134" s="1" t="s">
        <v>62</v>
      </c>
      <c r="AL134" s="1" t="s">
        <v>63</v>
      </c>
      <c r="AM134" s="1" t="s">
        <v>64</v>
      </c>
      <c r="AN134" s="1" t="s">
        <v>65</v>
      </c>
      <c r="AO134" s="1" t="s">
        <v>66</v>
      </c>
      <c r="AP134" s="1" t="s">
        <v>67</v>
      </c>
      <c r="AQ134" s="1" t="s">
        <v>68</v>
      </c>
    </row>
    <row r="135" spans="1:43">
      <c r="C135" t="s">
        <v>69</v>
      </c>
      <c r="D135">
        <v>64.2</v>
      </c>
      <c r="E135">
        <v>64</v>
      </c>
      <c r="F135">
        <v>73.8</v>
      </c>
      <c r="G135">
        <v>63.4</v>
      </c>
      <c r="H135">
        <v>72</v>
      </c>
      <c r="I135">
        <v>80</v>
      </c>
      <c r="J135">
        <v>85.5</v>
      </c>
      <c r="K135">
        <v>82.2</v>
      </c>
      <c r="L135">
        <v>100</v>
      </c>
      <c r="M135">
        <v>106</v>
      </c>
      <c r="N135">
        <v>103.5</v>
      </c>
      <c r="O135">
        <v>88.9</v>
      </c>
      <c r="P135">
        <v>89.8</v>
      </c>
      <c r="Q135">
        <v>83.9</v>
      </c>
      <c r="R135">
        <v>61.9</v>
      </c>
      <c r="S135">
        <v>47</v>
      </c>
    </row>
    <row r="136" spans="1:43">
      <c r="C136" s="3" t="s">
        <v>70</v>
      </c>
      <c r="D136" s="3">
        <f t="shared" ref="D136:E136" si="340">+D135/D130</f>
        <v>3.1455169034786872</v>
      </c>
      <c r="E136" s="3">
        <f t="shared" si="340"/>
        <v>3.3988316516197559</v>
      </c>
      <c r="F136" s="3">
        <f t="shared" ref="F136:G136" si="341">+F135/F130</f>
        <v>3.9171974522292992</v>
      </c>
      <c r="G136" s="3">
        <f t="shared" si="341"/>
        <v>3.6104783599088841</v>
      </c>
      <c r="H136" s="3">
        <f t="shared" ref="H136:I136" si="342">+H135/H130</f>
        <v>3.7460978147762751</v>
      </c>
      <c r="I136" s="3">
        <f t="shared" si="342"/>
        <v>4.2598509052183173</v>
      </c>
      <c r="J136" s="3">
        <f t="shared" ref="J136:K136" si="343">+J135/J130</f>
        <v>4.5551411827384127</v>
      </c>
      <c r="K136" s="3">
        <f t="shared" si="343"/>
        <v>4.7624565469293172</v>
      </c>
      <c r="L136" s="3">
        <f t="shared" ref="L136:M136" si="344">+L135/L130</f>
        <v>6.7704807041299944</v>
      </c>
      <c r="M136" s="3">
        <f t="shared" si="344"/>
        <v>7.4753173483779971</v>
      </c>
      <c r="N136" s="3">
        <f t="shared" ref="N136:S136" si="345">+N135/N130</f>
        <v>7.9188982402448351</v>
      </c>
      <c r="O136" s="3">
        <f t="shared" si="345"/>
        <v>8.0525362318840585</v>
      </c>
      <c r="P136" s="3">
        <f t="shared" si="345"/>
        <v>7.84965034965035</v>
      </c>
      <c r="Q136" s="3">
        <f t="shared" si="345"/>
        <v>7.804651162790698</v>
      </c>
      <c r="R136" s="3">
        <f t="shared" si="345"/>
        <v>5.9864603481624759</v>
      </c>
      <c r="S136" s="3">
        <f t="shared" si="345"/>
        <v>4.4007490636704123</v>
      </c>
    </row>
    <row r="137" spans="1:43">
      <c r="C137" s="2" t="s">
        <v>71</v>
      </c>
      <c r="D137" s="2">
        <f t="shared" ref="D137:F137" si="346">+((D135/E135)-1)*100</f>
        <v>0.31250000000000444</v>
      </c>
      <c r="E137" s="2">
        <f t="shared" si="346"/>
        <v>-13.279132791327907</v>
      </c>
      <c r="F137" s="2">
        <f t="shared" si="346"/>
        <v>16.403785488958999</v>
      </c>
      <c r="G137" s="2">
        <f t="shared" ref="G137" si="347">+((G135/H135)-1)*100</f>
        <v>-11.944444444444446</v>
      </c>
      <c r="H137" s="2">
        <f t="shared" ref="H137" si="348">+((H135/I135)-1)*100</f>
        <v>-9.9999999999999982</v>
      </c>
      <c r="I137" s="2">
        <f t="shared" ref="I137" si="349">+((I135/J135)-1)*100</f>
        <v>-6.4327485380117011</v>
      </c>
      <c r="J137" s="2">
        <f t="shared" ref="J137:O137" si="350">+((J135/K135)-1)*100</f>
        <v>4.014598540145986</v>
      </c>
      <c r="K137" s="2">
        <f t="shared" si="350"/>
        <v>-17.799999999999994</v>
      </c>
      <c r="L137" s="2">
        <f t="shared" si="350"/>
        <v>-5.6603773584905648</v>
      </c>
      <c r="M137" s="2">
        <f t="shared" si="350"/>
        <v>2.4154589371980784</v>
      </c>
      <c r="N137" s="2">
        <f t="shared" si="350"/>
        <v>16.422947131608545</v>
      </c>
      <c r="O137" s="2">
        <f t="shared" si="350"/>
        <v>-1.0022271714921982</v>
      </c>
      <c r="P137" s="2">
        <f t="shared" ref="P137:R137" si="351">+((P135/Q135)-1)*100</f>
        <v>7.0321811680571944</v>
      </c>
      <c r="Q137" s="2">
        <f t="shared" si="351"/>
        <v>35.541195476575126</v>
      </c>
      <c r="R137" s="2">
        <f t="shared" si="351"/>
        <v>31.702127659574476</v>
      </c>
    </row>
    <row r="138" spans="1:43">
      <c r="C138" s="2" t="s">
        <v>72</v>
      </c>
      <c r="D138" s="2">
        <f t="shared" ref="D138:F138" si="352">+((D135/H135)-1)*100</f>
        <v>-10.833333333333329</v>
      </c>
      <c r="E138" s="2">
        <f t="shared" si="352"/>
        <v>-19.999999999999996</v>
      </c>
      <c r="F138" s="2">
        <f t="shared" si="352"/>
        <v>-13.684210526315788</v>
      </c>
      <c r="G138" s="2">
        <f t="shared" ref="G138" si="353">+((G135/K135)-1)*100</f>
        <v>-22.871046228710469</v>
      </c>
      <c r="H138" s="2">
        <f t="shared" ref="H138" si="354">+((H135/L135)-1)*100</f>
        <v>-28.000000000000004</v>
      </c>
      <c r="I138" s="2">
        <f t="shared" ref="I138" si="355">+((I135/M135)-1)*100</f>
        <v>-24.528301886792448</v>
      </c>
      <c r="J138" s="2">
        <f t="shared" ref="J138:O138" si="356">+((J135/N135)-1)*100</f>
        <v>-17.391304347826086</v>
      </c>
      <c r="K138" s="2">
        <f t="shared" si="356"/>
        <v>-7.5365579302587253</v>
      </c>
      <c r="L138" s="2">
        <f t="shared" si="356"/>
        <v>11.358574610244986</v>
      </c>
      <c r="M138" s="2">
        <f t="shared" si="356"/>
        <v>26.340882002383779</v>
      </c>
      <c r="N138" s="2">
        <f t="shared" si="356"/>
        <v>67.205169628432969</v>
      </c>
      <c r="O138" s="2">
        <f t="shared" si="356"/>
        <v>89.148936170212778</v>
      </c>
    </row>
    <row r="139" spans="1:43">
      <c r="C139" s="2" t="s">
        <v>130</v>
      </c>
      <c r="D139" t="str">
        <f t="shared" ref="D139:E139" si="357">IF(OR(D136&gt;15,D133&lt;15,D132&lt;4),"NA",(IF(D136&lt;4,3,IF(D136&lt;6,2,IF(D136&lt;10,1,0)))+IF(D133&gt;80,3,IF(D133&gt;40,2,IF(D133&gt;20,1,0)))+IF(D132&gt;20,3,IF(D132&gt;10,2,IF(D132&gt;5,1,0)))))</f>
        <v>NA</v>
      </c>
      <c r="E139" t="str">
        <f t="shared" si="357"/>
        <v>NA</v>
      </c>
      <c r="F139" t="str">
        <f t="shared" ref="F139:G139" si="358">IF(OR(F136&gt;15,F133&lt;15,F132&lt;4),"NA",(IF(F136&lt;4,3,IF(F136&lt;6,2,IF(F136&lt;10,1,0)))+IF(F133&gt;80,3,IF(F133&gt;40,2,IF(F133&gt;20,1,0)))+IF(F132&gt;20,3,IF(F132&gt;10,2,IF(F132&gt;5,1,0)))))</f>
        <v>NA</v>
      </c>
      <c r="G139" t="str">
        <f t="shared" si="358"/>
        <v>NA</v>
      </c>
      <c r="H139" t="str">
        <f t="shared" ref="H139:I139" si="359">IF(OR(H136&gt;15,H133&lt;15,H132&lt;4),"NA",(IF(H136&lt;4,3,IF(H136&lt;6,2,IF(H136&lt;10,1,0)))+IF(H133&gt;80,3,IF(H133&gt;40,2,IF(H133&gt;20,1,0)))+IF(H132&gt;20,3,IF(H132&gt;10,2,IF(H132&gt;5,1,0)))))</f>
        <v>NA</v>
      </c>
      <c r="I139" t="str">
        <f t="shared" si="359"/>
        <v>NA</v>
      </c>
      <c r="J139">
        <f>IF(OR(J136&gt;15,J133&lt;15,J132&lt;4),"NA",(IF(J136&lt;4,3,IF(J136&lt;6,2,IF(J136&lt;10,1,0)))+IF(J133&gt;80,3,IF(J133&gt;40,2,IF(J133&gt;20,1,0)))+IF(J132&gt;20,3,IF(J132&gt;10,2,IF(J132&gt;5,1,0)))))</f>
        <v>4</v>
      </c>
      <c r="K139">
        <f>IF(OR(K136&gt;15,K133&lt;15,K132&lt;4),"NA",(IF(K136&lt;4,3,IF(K136&lt;6,2,IF(K136&lt;10,1,0)))+IF(K133&gt;80,3,IF(K133&gt;40,2,IF(K133&gt;20,1,0)))+IF(K132&gt;20,3,IF(K132&gt;10,2,IF(K132&gt;5,1,0)))))</f>
        <v>6</v>
      </c>
      <c r="L139">
        <f>IF(OR(L136&gt;15,L133&lt;15,L132&lt;4),"NA",(IF(L136&lt;4,3,IF(L136&lt;6,2,IF(L136&lt;10,1,0)))+IF(L133&gt;80,3,IF(L133&gt;40,2,IF(L133&gt;20,1,0)))+IF(L132&gt;20,3,IF(L132&gt;10,2,IF(L132&gt;5,1,0)))))</f>
        <v>2</v>
      </c>
      <c r="M139">
        <f>IF(OR(M136&gt;15,M133&lt;15,M132&lt;4),"NA",(IF(M136&lt;4,3,IF(M136&lt;6,2,IF(M136&lt;10,1,0)))+IF(M133&gt;80,3,IF(M133&gt;40,2,IF(M133&gt;20,1,0)))+IF(M132&gt;20,3,IF(M132&gt;10,2,IF(M132&gt;5,1,0)))))</f>
        <v>3</v>
      </c>
      <c r="N139">
        <f>IF(OR(N136&gt;15,N133&lt;15,N132&lt;4),"NA",(IF(N136&lt;4,3,IF(N136&lt;6,2,IF(N136&lt;10,1,0)))+IF(N133&gt;80,3,IF(N133&gt;40,2,IF(N133&gt;20,1,0)))+IF(N132&gt;20,3,IF(N132&gt;10,2,IF(N132&gt;5,1,0)))))</f>
        <v>4</v>
      </c>
      <c r="O139" t="str">
        <f t="shared" ref="O139:S139" si="360">IF(OR(O136&gt;15,O133&lt;15,O132&lt;4),"NA",(IF(O136&lt;4,3,IF(O136&lt;6,2,IF(O136&lt;10,1,0)))+IF(O133&gt;80,3,IF(O133&gt;40,2,IF(O133&gt;20,1,0)))+IF(O132&gt;20,3,IF(O132&gt;10,2,IF(O132&gt;5,1,0)))))</f>
        <v>NA</v>
      </c>
      <c r="P139">
        <f t="shared" si="360"/>
        <v>2</v>
      </c>
      <c r="Q139" t="str">
        <f t="shared" si="360"/>
        <v>NA</v>
      </c>
      <c r="R139" t="str">
        <f t="shared" si="360"/>
        <v>NA</v>
      </c>
      <c r="S139" t="str">
        <f t="shared" si="360"/>
        <v>NA</v>
      </c>
    </row>
    <row r="141" spans="1:43">
      <c r="A141" t="s">
        <v>84</v>
      </c>
      <c r="B141" t="s">
        <v>1</v>
      </c>
      <c r="C141" s="1" t="s">
        <v>2</v>
      </c>
      <c r="D141" s="1" t="s">
        <v>275</v>
      </c>
      <c r="E141" s="1" t="s">
        <v>242</v>
      </c>
      <c r="F141" s="1" t="s">
        <v>232</v>
      </c>
      <c r="G141" s="1" t="s">
        <v>202</v>
      </c>
      <c r="H141" s="1" t="s">
        <v>199</v>
      </c>
      <c r="I141" s="1" t="s">
        <v>196</v>
      </c>
      <c r="J141" s="1" t="s">
        <v>185</v>
      </c>
      <c r="K141" s="1" t="s">
        <v>177</v>
      </c>
      <c r="L141" s="1" t="s">
        <v>149</v>
      </c>
      <c r="M141" s="1" t="s">
        <v>139</v>
      </c>
      <c r="N141" s="1" t="s">
        <v>3</v>
      </c>
      <c r="O141" s="1" t="s">
        <v>4</v>
      </c>
      <c r="P141" s="1" t="s">
        <v>5</v>
      </c>
      <c r="Q141" s="1" t="s">
        <v>6</v>
      </c>
      <c r="R141" s="1" t="s">
        <v>7</v>
      </c>
      <c r="S141" s="1" t="s">
        <v>8</v>
      </c>
      <c r="T141" s="1" t="s">
        <v>9</v>
      </c>
      <c r="U141" s="1" t="s">
        <v>10</v>
      </c>
      <c r="V141" s="1" t="s">
        <v>11</v>
      </c>
      <c r="W141" s="1" t="s">
        <v>12</v>
      </c>
      <c r="X141" s="1" t="s">
        <v>13</v>
      </c>
      <c r="Y141" s="1" t="s">
        <v>14</v>
      </c>
      <c r="Z141" s="1" t="s">
        <v>15</v>
      </c>
      <c r="AA141" s="1" t="s">
        <v>16</v>
      </c>
      <c r="AB141" s="1" t="s">
        <v>17</v>
      </c>
      <c r="AC141" s="1" t="s">
        <v>18</v>
      </c>
      <c r="AD141" s="1" t="s">
        <v>19</v>
      </c>
      <c r="AE141" s="1" t="s">
        <v>20</v>
      </c>
      <c r="AF141" s="1" t="s">
        <v>21</v>
      </c>
      <c r="AG141" s="1" t="s">
        <v>22</v>
      </c>
      <c r="AH141" s="1" t="s">
        <v>23</v>
      </c>
      <c r="AI141" s="1" t="s">
        <v>24</v>
      </c>
      <c r="AJ141" s="1" t="s">
        <v>25</v>
      </c>
      <c r="AK141" s="1" t="s">
        <v>26</v>
      </c>
      <c r="AL141" s="1" t="s">
        <v>27</v>
      </c>
      <c r="AM141" s="1" t="s">
        <v>28</v>
      </c>
      <c r="AN141" s="1" t="s">
        <v>29</v>
      </c>
      <c r="AO141" s="1" t="s">
        <v>30</v>
      </c>
      <c r="AP141" s="1" t="s">
        <v>31</v>
      </c>
    </row>
    <row r="142" spans="1:43">
      <c r="A142" t="s">
        <v>32</v>
      </c>
      <c r="B142" t="s">
        <v>33</v>
      </c>
      <c r="C142" t="s">
        <v>34</v>
      </c>
      <c r="D142">
        <v>6.87</v>
      </c>
      <c r="E142">
        <v>6.79</v>
      </c>
      <c r="F142">
        <v>7.46</v>
      </c>
      <c r="G142">
        <v>7.4</v>
      </c>
      <c r="H142">
        <v>6.84</v>
      </c>
      <c r="I142">
        <v>6.58</v>
      </c>
      <c r="J142">
        <v>8.76</v>
      </c>
      <c r="K142">
        <v>6.78</v>
      </c>
      <c r="L142">
        <v>5.7</v>
      </c>
      <c r="M142">
        <v>5.6</v>
      </c>
      <c r="N142">
        <v>4.54</v>
      </c>
      <c r="O142">
        <v>3.97</v>
      </c>
      <c r="P142">
        <v>4.0049999999999999</v>
      </c>
      <c r="Q142">
        <v>3.24</v>
      </c>
      <c r="R142">
        <v>3.92</v>
      </c>
      <c r="S142">
        <v>2.0249999999999999</v>
      </c>
      <c r="T142">
        <v>2.0950000000000002</v>
      </c>
      <c r="U142">
        <v>1.645</v>
      </c>
      <c r="V142">
        <v>3.3650000000000002</v>
      </c>
    </row>
    <row r="143" spans="1:43">
      <c r="C143" t="s">
        <v>128</v>
      </c>
      <c r="H143">
        <v>6.84</v>
      </c>
      <c r="I143">
        <v>6.58</v>
      </c>
      <c r="J143">
        <v>8.76</v>
      </c>
      <c r="K143">
        <v>6.78</v>
      </c>
      <c r="L143">
        <v>5.7</v>
      </c>
      <c r="M143">
        <v>5.6</v>
      </c>
      <c r="N143">
        <v>4.54</v>
      </c>
      <c r="O143">
        <v>3.97</v>
      </c>
      <c r="P143">
        <v>4</v>
      </c>
      <c r="Q143">
        <v>3.24</v>
      </c>
      <c r="R143">
        <v>4.01</v>
      </c>
      <c r="S143">
        <v>1.925</v>
      </c>
      <c r="T143">
        <v>2.0950000000000002</v>
      </c>
      <c r="U143">
        <v>1.645</v>
      </c>
      <c r="V143">
        <v>4.0199999999999996</v>
      </c>
      <c r="W143">
        <v>2.915</v>
      </c>
      <c r="X143">
        <v>2.66</v>
      </c>
      <c r="Y143">
        <v>2.7050000000000001</v>
      </c>
      <c r="Z143">
        <v>3.7</v>
      </c>
    </row>
    <row r="144" spans="1:43">
      <c r="A144" t="s">
        <v>76</v>
      </c>
      <c r="B144">
        <v>6</v>
      </c>
      <c r="C144" t="s">
        <v>35</v>
      </c>
      <c r="D144">
        <f t="shared" ref="D144:F144" si="361">+D142+E142+F142+G142</f>
        <v>28.520000000000003</v>
      </c>
      <c r="E144">
        <f t="shared" si="361"/>
        <v>28.49</v>
      </c>
      <c r="F144">
        <f t="shared" si="361"/>
        <v>28.28</v>
      </c>
      <c r="G144">
        <f t="shared" ref="G144" si="362">+G142+H142+I142+J142</f>
        <v>29.58</v>
      </c>
      <c r="H144">
        <f t="shared" ref="H144:N145" si="363">+H142+I142+J142+K142</f>
        <v>28.96</v>
      </c>
      <c r="I144">
        <f t="shared" si="363"/>
        <v>27.82</v>
      </c>
      <c r="J144">
        <f t="shared" si="363"/>
        <v>26.839999999999996</v>
      </c>
      <c r="K144">
        <f t="shared" si="363"/>
        <v>22.619999999999997</v>
      </c>
      <c r="L144">
        <f t="shared" si="363"/>
        <v>19.809999999999999</v>
      </c>
      <c r="M144">
        <f t="shared" si="363"/>
        <v>18.115000000000002</v>
      </c>
      <c r="N144">
        <f t="shared" si="363"/>
        <v>15.755000000000001</v>
      </c>
      <c r="O144">
        <f t="shared" ref="O144:S144" si="364">+O142+P142+Q142+R142</f>
        <v>15.135</v>
      </c>
      <c r="P144">
        <f t="shared" si="364"/>
        <v>13.19</v>
      </c>
      <c r="Q144">
        <f t="shared" si="364"/>
        <v>11.280000000000001</v>
      </c>
      <c r="R144">
        <f t="shared" si="364"/>
        <v>9.6850000000000005</v>
      </c>
      <c r="S144">
        <f t="shared" si="364"/>
        <v>9.1300000000000008</v>
      </c>
    </row>
    <row r="145" spans="1:43">
      <c r="C145" t="s">
        <v>129</v>
      </c>
      <c r="H145">
        <f t="shared" si="363"/>
        <v>28.96</v>
      </c>
      <c r="I145">
        <f t="shared" si="363"/>
        <v>27.82</v>
      </c>
      <c r="J145">
        <f t="shared" si="363"/>
        <v>26.839999999999996</v>
      </c>
      <c r="K145">
        <f t="shared" si="363"/>
        <v>22.619999999999997</v>
      </c>
      <c r="L145">
        <f t="shared" ref="L145:R145" si="365">+L143+M143+N143+O143</f>
        <v>19.809999999999999</v>
      </c>
      <c r="M145">
        <f t="shared" si="365"/>
        <v>18.11</v>
      </c>
      <c r="N145">
        <f t="shared" si="365"/>
        <v>15.75</v>
      </c>
      <c r="O145">
        <f t="shared" si="365"/>
        <v>15.22</v>
      </c>
      <c r="P145">
        <f t="shared" si="365"/>
        <v>13.175000000000001</v>
      </c>
      <c r="Q145">
        <f t="shared" si="365"/>
        <v>11.270000000000001</v>
      </c>
      <c r="R145">
        <f t="shared" si="365"/>
        <v>9.6749999999999989</v>
      </c>
      <c r="S145">
        <f t="shared" ref="S145:W145" si="366">+S143+T143+U143+V143</f>
        <v>9.6850000000000005</v>
      </c>
      <c r="T145">
        <f t="shared" si="366"/>
        <v>10.675000000000001</v>
      </c>
      <c r="U145">
        <f t="shared" si="366"/>
        <v>11.239999999999998</v>
      </c>
      <c r="V145">
        <f t="shared" si="366"/>
        <v>12.299999999999999</v>
      </c>
      <c r="W145">
        <f t="shared" si="366"/>
        <v>11.98</v>
      </c>
    </row>
    <row r="146" spans="1:43">
      <c r="C146" s="2" t="s">
        <v>36</v>
      </c>
      <c r="D146" s="2">
        <f t="shared" ref="D146:F146" si="367">+((D144/(E142+F142+G142+H143))-1)*100</f>
        <v>0.10530010530012124</v>
      </c>
      <c r="E146" s="2">
        <f t="shared" si="367"/>
        <v>0.74257425742574323</v>
      </c>
      <c r="F146" s="2">
        <f t="shared" si="367"/>
        <v>-4.3948613928329827</v>
      </c>
      <c r="G146" s="2">
        <f t="shared" ref="G146" si="368">+((G144/(H142+I142+J142+K143))-1)*100</f>
        <v>2.140883977900554</v>
      </c>
      <c r="H146" s="2">
        <f t="shared" ref="H146:S146" si="369">+((H144/(I142+J142+K142+L143))-1)*100</f>
        <v>4.0977713874910116</v>
      </c>
      <c r="I146" s="2">
        <f t="shared" si="369"/>
        <v>3.6512667660208775</v>
      </c>
      <c r="J146" s="2">
        <f t="shared" si="369"/>
        <v>18.656056587091065</v>
      </c>
      <c r="K146" s="2">
        <f t="shared" si="369"/>
        <v>14.18475517415445</v>
      </c>
      <c r="L146" s="2">
        <f t="shared" si="369"/>
        <v>9.3870789618994976</v>
      </c>
      <c r="M146" s="2">
        <f t="shared" si="369"/>
        <v>14.979371628054583</v>
      </c>
      <c r="N146" s="2">
        <f t="shared" si="369"/>
        <v>3.4811165845648695</v>
      </c>
      <c r="O146" s="2">
        <f t="shared" si="369"/>
        <v>15.622612681436209</v>
      </c>
      <c r="P146" s="2">
        <f t="shared" si="369"/>
        <v>16.932624113475157</v>
      </c>
      <c r="Q146" s="2">
        <f t="shared" si="369"/>
        <v>16.468766133195679</v>
      </c>
      <c r="R146" s="2">
        <f t="shared" si="369"/>
        <v>-1.0219724067450198</v>
      </c>
      <c r="S146" s="2">
        <f t="shared" si="369"/>
        <v>-8.8822355289421058</v>
      </c>
      <c r="T146" s="2"/>
      <c r="U146" s="2"/>
      <c r="V146" s="2"/>
    </row>
    <row r="147" spans="1:43">
      <c r="C147" s="2" t="s">
        <v>37</v>
      </c>
      <c r="D147" s="2">
        <f t="shared" ref="D147:F147" si="370">+((D144/H145)-1)*100</f>
        <v>-1.5193370165745734</v>
      </c>
      <c r="E147" s="2">
        <f t="shared" si="370"/>
        <v>2.4083393242271711</v>
      </c>
      <c r="F147" s="2">
        <f t="shared" si="370"/>
        <v>5.3651266766020944</v>
      </c>
      <c r="G147" s="2">
        <f t="shared" ref="G147" si="371">+((G144/K145)-1)*100</f>
        <v>30.76923076923077</v>
      </c>
      <c r="H147" s="2">
        <f t="shared" ref="H147:N147" si="372">+((H144/L145)-1)*100</f>
        <v>46.188793538616871</v>
      </c>
      <c r="I147" s="2">
        <f t="shared" si="372"/>
        <v>53.616786305908334</v>
      </c>
      <c r="J147" s="2">
        <f t="shared" si="372"/>
        <v>70.41269841269839</v>
      </c>
      <c r="K147" s="2">
        <f t="shared" si="372"/>
        <v>48.620236530880391</v>
      </c>
      <c r="L147" s="2">
        <f t="shared" si="372"/>
        <v>50.360531309297897</v>
      </c>
      <c r="M147" s="2">
        <f t="shared" si="372"/>
        <v>60.73646850044365</v>
      </c>
      <c r="N147" s="2">
        <f t="shared" si="372"/>
        <v>62.842377260981941</v>
      </c>
      <c r="O147" s="2">
        <f t="shared" ref="O147:R147" si="373">+((O144/S145)-1)*100</f>
        <v>56.27258647392874</v>
      </c>
      <c r="P147" s="2">
        <f t="shared" si="373"/>
        <v>23.559718969555021</v>
      </c>
      <c r="Q147" s="2">
        <f t="shared" si="373"/>
        <v>0.3558718861210286</v>
      </c>
      <c r="R147" s="2">
        <f t="shared" si="373"/>
        <v>-21.260162601626011</v>
      </c>
      <c r="S147" s="2">
        <f>+((S144/W145)-1)*100</f>
        <v>-23.789649415692814</v>
      </c>
    </row>
    <row r="148" spans="1:43" s="1" customFormat="1">
      <c r="C148" s="1" t="s">
        <v>38</v>
      </c>
      <c r="D148" s="1" t="s">
        <v>274</v>
      </c>
      <c r="E148" s="1" t="s">
        <v>243</v>
      </c>
      <c r="F148" s="1" t="s">
        <v>233</v>
      </c>
      <c r="G148" s="1" t="s">
        <v>230</v>
      </c>
      <c r="H148" s="1" t="s">
        <v>200</v>
      </c>
      <c r="I148" s="1" t="s">
        <v>197</v>
      </c>
      <c r="J148" s="1" t="s">
        <v>186</v>
      </c>
      <c r="K148" s="1" t="s">
        <v>178</v>
      </c>
      <c r="L148" s="1" t="s">
        <v>150</v>
      </c>
      <c r="M148" s="1" t="s">
        <v>140</v>
      </c>
      <c r="N148" s="1" t="s">
        <v>39</v>
      </c>
      <c r="O148" s="1" t="s">
        <v>40</v>
      </c>
      <c r="P148" s="1" t="s">
        <v>41</v>
      </c>
      <c r="Q148" s="1" t="s">
        <v>42</v>
      </c>
      <c r="R148" s="1" t="s">
        <v>43</v>
      </c>
      <c r="S148" s="1" t="s">
        <v>44</v>
      </c>
      <c r="T148" s="1" t="s">
        <v>45</v>
      </c>
      <c r="U148" s="1" t="s">
        <v>46</v>
      </c>
      <c r="V148" s="1" t="s">
        <v>47</v>
      </c>
      <c r="W148" s="1" t="s">
        <v>48</v>
      </c>
      <c r="X148" s="1" t="s">
        <v>49</v>
      </c>
      <c r="Y148" s="1" t="s">
        <v>50</v>
      </c>
      <c r="Z148" s="1" t="s">
        <v>51</v>
      </c>
      <c r="AA148" s="1" t="s">
        <v>52</v>
      </c>
      <c r="AB148" s="1" t="s">
        <v>53</v>
      </c>
      <c r="AC148" s="1" t="s">
        <v>54</v>
      </c>
      <c r="AD148" s="1" t="s">
        <v>55</v>
      </c>
      <c r="AE148" s="1" t="s">
        <v>56</v>
      </c>
      <c r="AF148" s="1" t="s">
        <v>57</v>
      </c>
      <c r="AG148" s="1" t="s">
        <v>58</v>
      </c>
      <c r="AH148" s="1" t="s">
        <v>59</v>
      </c>
      <c r="AI148" s="1" t="s">
        <v>60</v>
      </c>
      <c r="AJ148" s="1" t="s">
        <v>61</v>
      </c>
      <c r="AK148" s="1" t="s">
        <v>62</v>
      </c>
      <c r="AL148" s="1" t="s">
        <v>63</v>
      </c>
      <c r="AM148" s="1" t="s">
        <v>64</v>
      </c>
      <c r="AN148" s="1" t="s">
        <v>65</v>
      </c>
      <c r="AO148" s="1" t="s">
        <v>66</v>
      </c>
      <c r="AP148" s="1" t="s">
        <v>67</v>
      </c>
      <c r="AQ148" s="1" t="s">
        <v>68</v>
      </c>
    </row>
    <row r="149" spans="1:43">
      <c r="C149" t="s">
        <v>69</v>
      </c>
      <c r="D149">
        <v>126</v>
      </c>
      <c r="E149">
        <v>130</v>
      </c>
      <c r="F149">
        <v>130</v>
      </c>
      <c r="G149">
        <v>121</v>
      </c>
      <c r="H149" s="32">
        <v>121</v>
      </c>
      <c r="I149" s="4">
        <v>124</v>
      </c>
      <c r="J149">
        <v>129</v>
      </c>
      <c r="K149">
        <v>112</v>
      </c>
      <c r="L149">
        <v>122</v>
      </c>
      <c r="M149">
        <v>129</v>
      </c>
      <c r="N149">
        <v>101.5</v>
      </c>
      <c r="O149">
        <v>81</v>
      </c>
      <c r="P149">
        <v>80</v>
      </c>
      <c r="Q149">
        <v>79</v>
      </c>
      <c r="R149">
        <v>58.5</v>
      </c>
      <c r="S149">
        <v>49.25</v>
      </c>
    </row>
    <row r="150" spans="1:43">
      <c r="C150" s="3" t="s">
        <v>70</v>
      </c>
      <c r="D150" s="19">
        <f t="shared" ref="D150:E150" si="374">+D149/D144</f>
        <v>4.4179523141654977</v>
      </c>
      <c r="E150" s="19">
        <f t="shared" si="374"/>
        <v>4.5630045630045633</v>
      </c>
      <c r="F150" s="19">
        <f t="shared" ref="F150:G150" si="375">+F149/F144</f>
        <v>4.5968882602545964</v>
      </c>
      <c r="G150" s="19">
        <f t="shared" si="375"/>
        <v>4.0906017579445573</v>
      </c>
      <c r="H150" s="19">
        <f t="shared" ref="H150:I150" si="376">+H149/H144</f>
        <v>4.1781767955801108</v>
      </c>
      <c r="I150" s="19">
        <f t="shared" si="376"/>
        <v>4.4572250179726813</v>
      </c>
      <c r="J150" s="3">
        <f t="shared" ref="J150:K150" si="377">+J149/J144</f>
        <v>4.8062593144560362</v>
      </c>
      <c r="K150" s="3">
        <f t="shared" si="377"/>
        <v>4.9513704686118487</v>
      </c>
      <c r="L150" s="3">
        <f t="shared" ref="L150:M150" si="378">+L149/L144</f>
        <v>6.1585058051489154</v>
      </c>
      <c r="M150" s="3">
        <f t="shared" si="378"/>
        <v>7.1211703008556437</v>
      </c>
      <c r="N150" s="3">
        <f t="shared" ref="N150:S150" si="379">+N149/N144</f>
        <v>6.4423992383370354</v>
      </c>
      <c r="O150" s="3">
        <f t="shared" si="379"/>
        <v>5.35183349851338</v>
      </c>
      <c r="P150" s="3">
        <f t="shared" si="379"/>
        <v>6.0652009097801365</v>
      </c>
      <c r="Q150" s="3">
        <f t="shared" si="379"/>
        <v>7.0035460992907792</v>
      </c>
      <c r="R150" s="3">
        <f t="shared" si="379"/>
        <v>6.0402684563758386</v>
      </c>
      <c r="S150" s="3">
        <f t="shared" si="379"/>
        <v>5.3943044906900326</v>
      </c>
    </row>
    <row r="151" spans="1:43">
      <c r="C151" s="2" t="s">
        <v>71</v>
      </c>
      <c r="D151" s="18">
        <f t="shared" ref="D151:F151" si="380">+((D149/E149)-1)*100</f>
        <v>-3.0769230769230771</v>
      </c>
      <c r="E151" s="18">
        <f t="shared" si="380"/>
        <v>0</v>
      </c>
      <c r="F151" s="18">
        <f t="shared" si="380"/>
        <v>7.4380165289256173</v>
      </c>
      <c r="G151" s="18">
        <f t="shared" ref="G151" si="381">+((G149/H149)-1)*100</f>
        <v>0</v>
      </c>
      <c r="H151" s="18">
        <f t="shared" ref="H151:N151" si="382">+((H149/I149)-1)*100</f>
        <v>-2.4193548387096753</v>
      </c>
      <c r="I151" s="18">
        <f t="shared" si="382"/>
        <v>-3.8759689922480578</v>
      </c>
      <c r="J151" s="2">
        <f t="shared" si="382"/>
        <v>15.17857142857142</v>
      </c>
      <c r="K151" s="2">
        <f t="shared" si="382"/>
        <v>-8.1967213114754074</v>
      </c>
      <c r="L151" s="2">
        <f t="shared" si="382"/>
        <v>-5.4263565891472858</v>
      </c>
      <c r="M151" s="2">
        <f t="shared" si="382"/>
        <v>27.093596059113302</v>
      </c>
      <c r="N151" s="2">
        <f t="shared" si="382"/>
        <v>25.308641975308642</v>
      </c>
      <c r="O151" s="2">
        <f t="shared" ref="O151:R151" si="383">+((O149/P149)-1)*100</f>
        <v>1.2499999999999956</v>
      </c>
      <c r="P151" s="2">
        <f t="shared" si="383"/>
        <v>1.2658227848101333</v>
      </c>
      <c r="Q151" s="2">
        <f t="shared" si="383"/>
        <v>35.042735042735053</v>
      </c>
      <c r="R151" s="2">
        <f t="shared" si="383"/>
        <v>18.781725888324875</v>
      </c>
    </row>
    <row r="152" spans="1:43">
      <c r="C152" s="2" t="s">
        <v>72</v>
      </c>
      <c r="D152" s="18">
        <f t="shared" ref="D152:F152" si="384">+((D149/H149)-1)*100</f>
        <v>4.1322314049586861</v>
      </c>
      <c r="E152" s="18">
        <f t="shared" si="384"/>
        <v>4.8387096774193505</v>
      </c>
      <c r="F152" s="18">
        <f t="shared" si="384"/>
        <v>0.77519379844961378</v>
      </c>
      <c r="G152" s="18">
        <f t="shared" ref="G152" si="385">+((G149/K149)-1)*100</f>
        <v>8.0357142857142794</v>
      </c>
      <c r="H152" s="18">
        <f t="shared" ref="H152:O152" si="386">+((H149/L149)-1)*100</f>
        <v>-0.81967213114754189</v>
      </c>
      <c r="I152" s="18">
        <f t="shared" si="386"/>
        <v>-3.8759689922480578</v>
      </c>
      <c r="J152" s="2">
        <f t="shared" si="386"/>
        <v>27.093596059113302</v>
      </c>
      <c r="K152" s="2">
        <f t="shared" si="386"/>
        <v>38.271604938271594</v>
      </c>
      <c r="L152" s="2">
        <f t="shared" si="386"/>
        <v>52.499999999999993</v>
      </c>
      <c r="M152" s="2">
        <f t="shared" si="386"/>
        <v>63.291139240506332</v>
      </c>
      <c r="N152" s="2">
        <f t="shared" si="386"/>
        <v>73.504273504273513</v>
      </c>
      <c r="O152" s="2">
        <f t="shared" si="386"/>
        <v>64.467005076142129</v>
      </c>
    </row>
    <row r="153" spans="1:43">
      <c r="C153" s="2" t="s">
        <v>130</v>
      </c>
      <c r="D153" s="4" t="str">
        <f t="shared" ref="D153:E153" si="387">IF(OR(D150&gt;15,D147&lt;15,D146&lt;4),"NA",(IF(D150&lt;4,3,IF(D150&lt;6,2,IF(D150&lt;10,1,0)))+IF(D147&gt;80,3,IF(D147&gt;40,2,IF(D147&gt;20,1,0)))+IF(D146&gt;20,3,IF(D146&gt;10,2,IF(D146&gt;5,1,0)))))</f>
        <v>NA</v>
      </c>
      <c r="E153" s="4" t="str">
        <f t="shared" si="387"/>
        <v>NA</v>
      </c>
      <c r="F153" s="4" t="str">
        <f t="shared" ref="F153:H153" si="388">IF(OR(F150&gt;15,F147&lt;15,F146&lt;4),"NA",(IF(F150&lt;4,3,IF(F150&lt;6,2,IF(F150&lt;10,1,0)))+IF(F147&gt;80,3,IF(F147&gt;40,2,IF(F147&gt;20,1,0)))+IF(F146&gt;20,3,IF(F146&gt;10,2,IF(F146&gt;5,1,0)))))</f>
        <v>NA</v>
      </c>
      <c r="G153" s="4" t="str">
        <f t="shared" si="388"/>
        <v>NA</v>
      </c>
      <c r="H153" s="4">
        <f t="shared" si="388"/>
        <v>4</v>
      </c>
      <c r="I153" s="4" t="str">
        <f t="shared" ref="I153:J153" si="389">IF(OR(I150&gt;15,I147&lt;15,I146&lt;4),"NA",(IF(I150&lt;4,3,IF(I150&lt;6,2,IF(I150&lt;10,1,0)))+IF(I147&gt;80,3,IF(I147&gt;40,2,IF(I147&gt;20,1,0)))+IF(I146&gt;20,3,IF(I146&gt;10,2,IF(I146&gt;5,1,0)))))</f>
        <v>NA</v>
      </c>
      <c r="J153">
        <f t="shared" si="389"/>
        <v>6</v>
      </c>
      <c r="K153">
        <f t="shared" ref="K153:L153" si="390">IF(OR(K150&gt;15,K147&lt;15,K146&lt;4),"NA",(IF(K150&lt;4,3,IF(K150&lt;6,2,IF(K150&lt;10,1,0)))+IF(K147&gt;80,3,IF(K147&gt;40,2,IF(K147&gt;20,1,0)))+IF(K146&gt;20,3,IF(K146&gt;10,2,IF(K146&gt;5,1,0)))))</f>
        <v>6</v>
      </c>
      <c r="L153">
        <f t="shared" si="390"/>
        <v>4</v>
      </c>
      <c r="M153">
        <f t="shared" ref="M153:S153" si="391">IF(OR(M150&gt;15,M147&lt;15,M146&lt;4),"NA",(IF(M150&lt;4,3,IF(M150&lt;6,2,IF(M150&lt;10,1,0)))+IF(M147&gt;80,3,IF(M147&gt;40,2,IF(M147&gt;20,1,0)))+IF(M146&gt;20,3,IF(M146&gt;10,2,IF(M146&gt;5,1,0)))))</f>
        <v>5</v>
      </c>
      <c r="N153" t="str">
        <f t="shared" si="391"/>
        <v>NA</v>
      </c>
      <c r="O153">
        <f t="shared" si="391"/>
        <v>6</v>
      </c>
      <c r="P153">
        <f t="shared" si="391"/>
        <v>4</v>
      </c>
      <c r="Q153" t="str">
        <f t="shared" si="391"/>
        <v>NA</v>
      </c>
      <c r="R153" t="str">
        <f t="shared" si="391"/>
        <v>NA</v>
      </c>
      <c r="S153" t="str">
        <f t="shared" si="391"/>
        <v>NA</v>
      </c>
    </row>
    <row r="155" spans="1:43">
      <c r="A155" t="s">
        <v>85</v>
      </c>
      <c r="B155" t="s">
        <v>1</v>
      </c>
      <c r="C155" s="1" t="s">
        <v>2</v>
      </c>
      <c r="D155" s="1" t="s">
        <v>275</v>
      </c>
      <c r="E155" s="1" t="s">
        <v>242</v>
      </c>
      <c r="F155" s="1" t="s">
        <v>232</v>
      </c>
      <c r="G155" s="1" t="s">
        <v>202</v>
      </c>
      <c r="H155" s="1" t="s">
        <v>199</v>
      </c>
      <c r="I155" s="1" t="s">
        <v>196</v>
      </c>
      <c r="J155" s="1" t="s">
        <v>185</v>
      </c>
      <c r="K155" s="1" t="s">
        <v>177</v>
      </c>
      <c r="L155" s="1" t="s">
        <v>149</v>
      </c>
      <c r="M155" s="1" t="s">
        <v>139</v>
      </c>
      <c r="N155" s="1" t="s">
        <v>3</v>
      </c>
      <c r="O155" s="1" t="s">
        <v>4</v>
      </c>
      <c r="P155" s="1" t="s">
        <v>5</v>
      </c>
      <c r="Q155" s="1" t="s">
        <v>6</v>
      </c>
      <c r="R155" s="1" t="s">
        <v>7</v>
      </c>
      <c r="S155" s="1" t="s">
        <v>8</v>
      </c>
      <c r="T155" s="1" t="s">
        <v>9</v>
      </c>
      <c r="U155" s="1" t="s">
        <v>10</v>
      </c>
      <c r="V155" s="1" t="s">
        <v>11</v>
      </c>
      <c r="W155" s="1" t="s">
        <v>12</v>
      </c>
      <c r="X155" s="1" t="s">
        <v>13</v>
      </c>
      <c r="Y155" s="1" t="s">
        <v>14</v>
      </c>
      <c r="Z155" s="1" t="s">
        <v>15</v>
      </c>
      <c r="AA155" s="1" t="s">
        <v>16</v>
      </c>
      <c r="AB155" s="1" t="s">
        <v>17</v>
      </c>
      <c r="AC155" s="1" t="s">
        <v>18</v>
      </c>
      <c r="AD155" s="1" t="s">
        <v>19</v>
      </c>
      <c r="AE155" s="1" t="s">
        <v>20</v>
      </c>
      <c r="AF155" s="1" t="s">
        <v>21</v>
      </c>
      <c r="AG155" s="1" t="s">
        <v>22</v>
      </c>
      <c r="AH155" s="1" t="s">
        <v>23</v>
      </c>
      <c r="AI155" s="1" t="s">
        <v>24</v>
      </c>
      <c r="AJ155" s="1" t="s">
        <v>25</v>
      </c>
      <c r="AK155" s="1" t="s">
        <v>26</v>
      </c>
      <c r="AL155" s="1" t="s">
        <v>27</v>
      </c>
      <c r="AM155" s="1" t="s">
        <v>28</v>
      </c>
      <c r="AN155" s="1" t="s">
        <v>29</v>
      </c>
      <c r="AO155" s="1" t="s">
        <v>30</v>
      </c>
      <c r="AP155" s="1" t="s">
        <v>31</v>
      </c>
    </row>
    <row r="156" spans="1:43">
      <c r="A156" t="s">
        <v>32</v>
      </c>
      <c r="B156" t="s">
        <v>33</v>
      </c>
      <c r="C156" t="s">
        <v>34</v>
      </c>
      <c r="D156">
        <v>7.5</v>
      </c>
      <c r="E156">
        <v>3.12</v>
      </c>
      <c r="F156">
        <v>7.96</v>
      </c>
      <c r="G156">
        <v>8.4600000000000009</v>
      </c>
      <c r="H156">
        <v>6.85</v>
      </c>
      <c r="I156">
        <v>2.25</v>
      </c>
      <c r="J156">
        <v>4.37</v>
      </c>
      <c r="K156">
        <v>11.13</v>
      </c>
      <c r="L156" s="6">
        <v>5.6</v>
      </c>
      <c r="M156">
        <v>3.3</v>
      </c>
      <c r="N156">
        <v>6.87</v>
      </c>
      <c r="O156">
        <v>4.95</v>
      </c>
      <c r="P156">
        <v>4.88</v>
      </c>
      <c r="Q156">
        <v>2.42</v>
      </c>
      <c r="R156">
        <v>5.32</v>
      </c>
      <c r="S156">
        <v>3.72</v>
      </c>
      <c r="T156">
        <v>3.19</v>
      </c>
      <c r="U156">
        <v>-1.1299999999999999</v>
      </c>
      <c r="V156">
        <v>4.78</v>
      </c>
    </row>
    <row r="157" spans="1:43">
      <c r="A157" s="6" t="s">
        <v>180</v>
      </c>
      <c r="C157" t="s">
        <v>128</v>
      </c>
      <c r="H157">
        <v>6.85</v>
      </c>
      <c r="I157">
        <v>2.25</v>
      </c>
      <c r="J157">
        <v>4.41</v>
      </c>
      <c r="K157">
        <v>11.13</v>
      </c>
      <c r="L157">
        <v>5.6</v>
      </c>
      <c r="M157">
        <v>3.3</v>
      </c>
      <c r="N157">
        <v>6.87</v>
      </c>
      <c r="O157">
        <v>4.95</v>
      </c>
      <c r="P157" s="6">
        <v>4.88</v>
      </c>
      <c r="Q157">
        <v>2.42</v>
      </c>
      <c r="R157">
        <v>5.32</v>
      </c>
      <c r="S157">
        <v>3.76</v>
      </c>
      <c r="T157">
        <v>3.27</v>
      </c>
      <c r="U157">
        <v>-1.1299999999999999</v>
      </c>
      <c r="V157">
        <v>5.2</v>
      </c>
      <c r="W157">
        <v>2.27</v>
      </c>
      <c r="X157">
        <v>2.77</v>
      </c>
      <c r="Y157">
        <v>-0.28999999999999998</v>
      </c>
      <c r="Z157">
        <v>6.8</v>
      </c>
    </row>
    <row r="158" spans="1:43">
      <c r="A158">
        <v>4</v>
      </c>
      <c r="B158">
        <v>5</v>
      </c>
      <c r="C158" t="s">
        <v>35</v>
      </c>
      <c r="D158">
        <f t="shared" ref="D158:L158" si="392">+D156+E156+F156+G156</f>
        <v>27.040000000000003</v>
      </c>
      <c r="E158">
        <f t="shared" si="392"/>
        <v>26.39</v>
      </c>
      <c r="F158">
        <f t="shared" si="392"/>
        <v>25.520000000000003</v>
      </c>
      <c r="G158">
        <f t="shared" si="392"/>
        <v>21.930000000000003</v>
      </c>
      <c r="H158">
        <f t="shared" si="392"/>
        <v>24.6</v>
      </c>
      <c r="I158">
        <f t="shared" si="392"/>
        <v>23.35</v>
      </c>
      <c r="J158">
        <f t="shared" si="392"/>
        <v>24.400000000000002</v>
      </c>
      <c r="K158">
        <f t="shared" si="392"/>
        <v>26.900000000000002</v>
      </c>
      <c r="L158">
        <f t="shared" si="392"/>
        <v>20.72</v>
      </c>
      <c r="M158">
        <f>+M156+N156+O156+P156</f>
        <v>20</v>
      </c>
      <c r="N158">
        <f>+N156+O156+P156+Q156</f>
        <v>19.119999999999997</v>
      </c>
      <c r="O158">
        <f t="shared" ref="O158:S158" si="393">+O156+P156+Q156+R156</f>
        <v>17.57</v>
      </c>
      <c r="P158">
        <f t="shared" si="393"/>
        <v>16.34</v>
      </c>
      <c r="Q158">
        <f t="shared" si="393"/>
        <v>14.65</v>
      </c>
      <c r="R158">
        <f t="shared" si="393"/>
        <v>11.100000000000001</v>
      </c>
      <c r="S158">
        <f t="shared" si="393"/>
        <v>10.56</v>
      </c>
    </row>
    <row r="159" spans="1:43">
      <c r="C159" t="s">
        <v>129</v>
      </c>
      <c r="H159">
        <f t="shared" ref="H159:P159" si="394">+H157+I157+J157+K157</f>
        <v>24.64</v>
      </c>
      <c r="I159">
        <f t="shared" si="394"/>
        <v>23.39</v>
      </c>
      <c r="J159">
        <f t="shared" si="394"/>
        <v>24.44</v>
      </c>
      <c r="K159">
        <f t="shared" si="394"/>
        <v>26.900000000000002</v>
      </c>
      <c r="L159">
        <f t="shared" si="394"/>
        <v>20.72</v>
      </c>
      <c r="M159">
        <f t="shared" si="394"/>
        <v>20</v>
      </c>
      <c r="N159">
        <f t="shared" si="394"/>
        <v>19.119999999999997</v>
      </c>
      <c r="O159">
        <f t="shared" si="394"/>
        <v>17.57</v>
      </c>
      <c r="P159">
        <f t="shared" si="394"/>
        <v>16.380000000000003</v>
      </c>
      <c r="Q159">
        <f>+Q157+R157+S157+T157</f>
        <v>14.77</v>
      </c>
      <c r="R159">
        <f>+R157+S157+T157+U157</f>
        <v>11.219999999999999</v>
      </c>
      <c r="S159">
        <f t="shared" ref="S159:W159" si="395">+S157+T157+U157+V157</f>
        <v>11.1</v>
      </c>
      <c r="T159">
        <f t="shared" si="395"/>
        <v>9.61</v>
      </c>
      <c r="U159">
        <f t="shared" si="395"/>
        <v>9.11</v>
      </c>
      <c r="V159">
        <f t="shared" si="395"/>
        <v>9.9500000000000011</v>
      </c>
      <c r="W159">
        <f t="shared" si="395"/>
        <v>11.55</v>
      </c>
    </row>
    <row r="160" spans="1:43">
      <c r="C160" s="2" t="s">
        <v>36</v>
      </c>
      <c r="D160" s="2">
        <f t="shared" ref="D160:L160" si="396">+((D158/(E156+F156+G156+H157))-1)*100</f>
        <v>2.4630541871921263</v>
      </c>
      <c r="E160" s="2">
        <f t="shared" si="396"/>
        <v>3.409090909090895</v>
      </c>
      <c r="F160" s="2">
        <f t="shared" si="396"/>
        <v>16.158397815202541</v>
      </c>
      <c r="G160" s="2">
        <f t="shared" si="396"/>
        <v>-10.853658536585353</v>
      </c>
      <c r="H160" s="2">
        <f t="shared" si="396"/>
        <v>5.3533190578158418</v>
      </c>
      <c r="I160" s="2">
        <f t="shared" si="396"/>
        <v>-4.3032786885245926</v>
      </c>
      <c r="J160" s="2">
        <f t="shared" si="396"/>
        <v>-9.293680297397767</v>
      </c>
      <c r="K160" s="2">
        <f t="shared" si="396"/>
        <v>29.82625482625485</v>
      </c>
      <c r="L160" s="2">
        <f t="shared" si="396"/>
        <v>3.6000000000000032</v>
      </c>
      <c r="M160" s="2">
        <f>+((M158/(N156+O156+P156+Q157))-1)*100</f>
        <v>4.6025104602510636</v>
      </c>
      <c r="N160" s="2">
        <f>+((N158/(O156+P156+Q156+R157))-1)*100</f>
        <v>8.821855435401238</v>
      </c>
      <c r="O160" s="2">
        <f t="shared" ref="O160:S160" si="397">+((O158/(P156+Q156+R156+S157))-1)*100</f>
        <v>7.2649572649572391</v>
      </c>
      <c r="P160" s="2">
        <f t="shared" si="397"/>
        <v>10.930074677528845</v>
      </c>
      <c r="Q160" s="2">
        <f t="shared" si="397"/>
        <v>31.981981981981967</v>
      </c>
      <c r="R160" s="2">
        <f t="shared" si="397"/>
        <v>1.0928961748633892</v>
      </c>
      <c r="S160" s="2">
        <f t="shared" si="397"/>
        <v>15.916575192096616</v>
      </c>
      <c r="T160" s="2"/>
      <c r="U160" s="2"/>
      <c r="V160" s="2"/>
    </row>
    <row r="161" spans="1:43">
      <c r="C161" s="2" t="s">
        <v>37</v>
      </c>
      <c r="D161" s="2">
        <f t="shared" ref="D161:L161" si="398">+((D158/H159)-1)*100</f>
        <v>9.740259740259738</v>
      </c>
      <c r="E161" s="2">
        <f t="shared" si="398"/>
        <v>12.825994014536125</v>
      </c>
      <c r="F161" s="2">
        <f t="shared" si="398"/>
        <v>4.4189852700491139</v>
      </c>
      <c r="G161" s="2">
        <f t="shared" si="398"/>
        <v>-18.475836431226757</v>
      </c>
      <c r="H161" s="2">
        <f t="shared" si="398"/>
        <v>18.725868725868743</v>
      </c>
      <c r="I161" s="2">
        <f t="shared" si="398"/>
        <v>16.75</v>
      </c>
      <c r="J161" s="2">
        <f t="shared" si="398"/>
        <v>27.615062761506316</v>
      </c>
      <c r="K161" s="2">
        <f t="shared" si="398"/>
        <v>53.101878201479799</v>
      </c>
      <c r="L161" s="2">
        <f t="shared" si="398"/>
        <v>26.495726495726469</v>
      </c>
      <c r="M161" s="2">
        <f>+((M158/Q159)-1)*100</f>
        <v>35.409614082599859</v>
      </c>
      <c r="N161" s="2">
        <f>+((N158/R159)-1)*100</f>
        <v>70.409982174688054</v>
      </c>
      <c r="O161" s="2">
        <f t="shared" ref="O161:S161" si="399">+((O158/S159)-1)*100</f>
        <v>58.288288288288292</v>
      </c>
      <c r="P161" s="2">
        <f t="shared" si="399"/>
        <v>70.031217481789824</v>
      </c>
      <c r="Q161" s="2">
        <f t="shared" si="399"/>
        <v>60.812294182217364</v>
      </c>
      <c r="R161" s="2">
        <f t="shared" si="399"/>
        <v>11.557788944723612</v>
      </c>
      <c r="S161" s="2">
        <f t="shared" si="399"/>
        <v>-8.5714285714285747</v>
      </c>
    </row>
    <row r="162" spans="1:43" s="1" customFormat="1">
      <c r="C162" s="1" t="s">
        <v>38</v>
      </c>
      <c r="D162" s="1" t="s">
        <v>274</v>
      </c>
      <c r="E162" s="1" t="s">
        <v>243</v>
      </c>
      <c r="F162" s="1" t="s">
        <v>233</v>
      </c>
      <c r="G162" s="1" t="s">
        <v>230</v>
      </c>
      <c r="H162" s="1" t="s">
        <v>200</v>
      </c>
      <c r="I162" s="1" t="s">
        <v>197</v>
      </c>
      <c r="J162" s="1" t="s">
        <v>186</v>
      </c>
      <c r="K162" s="1" t="s">
        <v>178</v>
      </c>
      <c r="L162" s="1" t="s">
        <v>150</v>
      </c>
      <c r="M162" s="1" t="s">
        <v>140</v>
      </c>
      <c r="N162" s="1" t="s">
        <v>39</v>
      </c>
      <c r="O162" s="1" t="s">
        <v>40</v>
      </c>
      <c r="P162" s="1" t="s">
        <v>41</v>
      </c>
      <c r="Q162" s="1" t="s">
        <v>42</v>
      </c>
      <c r="R162" s="1" t="s">
        <v>43</v>
      </c>
      <c r="S162" s="1" t="s">
        <v>44</v>
      </c>
      <c r="T162" s="1" t="s">
        <v>45</v>
      </c>
      <c r="U162" s="1" t="s">
        <v>46</v>
      </c>
      <c r="V162" s="1" t="s">
        <v>47</v>
      </c>
      <c r="W162" s="1" t="s">
        <v>48</v>
      </c>
      <c r="X162" s="1" t="s">
        <v>49</v>
      </c>
      <c r="Y162" s="1" t="s">
        <v>50</v>
      </c>
      <c r="Z162" s="1" t="s">
        <v>51</v>
      </c>
      <c r="AA162" s="1" t="s">
        <v>52</v>
      </c>
      <c r="AB162" s="1" t="s">
        <v>53</v>
      </c>
      <c r="AC162" s="1" t="s">
        <v>54</v>
      </c>
      <c r="AD162" s="1" t="s">
        <v>55</v>
      </c>
      <c r="AE162" s="1" t="s">
        <v>56</v>
      </c>
      <c r="AF162" s="1" t="s">
        <v>57</v>
      </c>
      <c r="AG162" s="1" t="s">
        <v>58</v>
      </c>
      <c r="AH162" s="1" t="s">
        <v>59</v>
      </c>
      <c r="AI162" s="1" t="s">
        <v>60</v>
      </c>
      <c r="AJ162" s="1" t="s">
        <v>61</v>
      </c>
      <c r="AK162" s="1" t="s">
        <v>62</v>
      </c>
      <c r="AL162" s="1" t="s">
        <v>63</v>
      </c>
      <c r="AM162" s="1" t="s">
        <v>64</v>
      </c>
      <c r="AN162" s="1" t="s">
        <v>65</v>
      </c>
      <c r="AO162" s="1" t="s">
        <v>66</v>
      </c>
      <c r="AP162" s="1" t="s">
        <v>67</v>
      </c>
      <c r="AQ162" s="1" t="s">
        <v>68</v>
      </c>
    </row>
    <row r="163" spans="1:43">
      <c r="C163" t="s">
        <v>69</v>
      </c>
      <c r="D163">
        <v>99</v>
      </c>
      <c r="E163">
        <v>100</v>
      </c>
      <c r="F163">
        <v>103</v>
      </c>
      <c r="G163">
        <v>98.4</v>
      </c>
      <c r="H163">
        <v>95.6</v>
      </c>
      <c r="I163">
        <v>108</v>
      </c>
      <c r="J163">
        <v>114</v>
      </c>
      <c r="K163">
        <v>95.9</v>
      </c>
      <c r="L163">
        <v>105</v>
      </c>
      <c r="M163">
        <v>118</v>
      </c>
      <c r="N163">
        <v>122</v>
      </c>
      <c r="O163">
        <v>99</v>
      </c>
      <c r="P163">
        <v>91</v>
      </c>
      <c r="Q163">
        <v>92</v>
      </c>
      <c r="R163">
        <v>76</v>
      </c>
      <c r="S163">
        <v>65</v>
      </c>
    </row>
    <row r="164" spans="1:43">
      <c r="C164" s="3" t="s">
        <v>70</v>
      </c>
      <c r="D164" s="3">
        <f t="shared" ref="D164:E164" si="400">+D163/D158</f>
        <v>3.6612426035502956</v>
      </c>
      <c r="E164" s="3">
        <f t="shared" si="400"/>
        <v>3.7893141341417205</v>
      </c>
      <c r="F164" s="3">
        <f t="shared" ref="F164:G164" si="401">+F163/F158</f>
        <v>4.0360501567398117</v>
      </c>
      <c r="G164" s="3">
        <f t="shared" si="401"/>
        <v>4.487004103967168</v>
      </c>
      <c r="H164" s="3">
        <f t="shared" ref="H164:I164" si="402">+H163/H158</f>
        <v>3.8861788617886175</v>
      </c>
      <c r="I164" s="3">
        <f t="shared" si="402"/>
        <v>4.6252676659528902</v>
      </c>
      <c r="J164" s="3">
        <f t="shared" ref="J164:K164" si="403">+J163/J158</f>
        <v>4.6721311475409832</v>
      </c>
      <c r="K164" s="3">
        <f t="shared" si="403"/>
        <v>3.5650557620817844</v>
      </c>
      <c r="L164" s="3">
        <f t="shared" ref="L164:M164" si="404">+L163/L158</f>
        <v>5.0675675675675675</v>
      </c>
      <c r="M164" s="3">
        <f t="shared" si="404"/>
        <v>5.9</v>
      </c>
      <c r="N164" s="3">
        <f t="shared" ref="N164:S164" si="405">+N163/N158</f>
        <v>6.3807531380753151</v>
      </c>
      <c r="O164" s="3">
        <f t="shared" si="405"/>
        <v>5.6346044393853161</v>
      </c>
      <c r="P164" s="3">
        <f t="shared" si="405"/>
        <v>5.5691554467564259</v>
      </c>
      <c r="Q164" s="3">
        <f t="shared" si="405"/>
        <v>6.2798634812286691</v>
      </c>
      <c r="R164" s="3">
        <f t="shared" si="405"/>
        <v>6.8468468468468462</v>
      </c>
      <c r="S164" s="3">
        <f t="shared" si="405"/>
        <v>6.1553030303030303</v>
      </c>
    </row>
    <row r="165" spans="1:43">
      <c r="C165" s="2" t="s">
        <v>71</v>
      </c>
      <c r="D165" s="2">
        <f t="shared" ref="D165:F165" si="406">+((D163/E163)-1)*100</f>
        <v>-1.0000000000000009</v>
      </c>
      <c r="E165" s="2">
        <f t="shared" si="406"/>
        <v>-2.9126213592232997</v>
      </c>
      <c r="F165" s="2">
        <f t="shared" si="406"/>
        <v>4.674796747967469</v>
      </c>
      <c r="G165" s="2">
        <f t="shared" ref="G165" si="407">+((G163/H163)-1)*100</f>
        <v>2.9288702928870425</v>
      </c>
      <c r="H165" s="2">
        <f t="shared" ref="H165:I165" si="408">+((H163/I163)-1)*100</f>
        <v>-11.481481481481481</v>
      </c>
      <c r="I165" s="2">
        <f t="shared" si="408"/>
        <v>-5.2631578947368478</v>
      </c>
      <c r="J165" s="2">
        <f>+((J163/K163)-1)*100</f>
        <v>18.873826903023971</v>
      </c>
      <c r="K165" s="2">
        <f>+((K163/L163)-1)*100</f>
        <v>-8.6666666666666554</v>
      </c>
      <c r="L165" s="2">
        <f>+((L163/M163)-1)*100</f>
        <v>-11.016949152542377</v>
      </c>
      <c r="M165" s="2">
        <f>+((M163/N163)-1)*100</f>
        <v>-3.2786885245901676</v>
      </c>
      <c r="N165" s="2">
        <f>+((N163/O163)-1)*100</f>
        <v>23.232323232323225</v>
      </c>
      <c r="O165" s="2">
        <f t="shared" ref="O165:R165" si="409">+((O163/P163)-1)*100</f>
        <v>8.7912087912087813</v>
      </c>
      <c r="P165" s="2">
        <f t="shared" si="409"/>
        <v>-1.0869565217391353</v>
      </c>
      <c r="Q165" s="2">
        <f t="shared" si="409"/>
        <v>21.052631578947366</v>
      </c>
      <c r="R165" s="2">
        <f t="shared" si="409"/>
        <v>16.92307692307693</v>
      </c>
    </row>
    <row r="166" spans="1:43">
      <c r="C166" s="2" t="s">
        <v>72</v>
      </c>
      <c r="D166" s="2">
        <f t="shared" ref="D166:F166" si="410">+((D163/H163)-1)*100</f>
        <v>3.5564853556485421</v>
      </c>
      <c r="E166" s="2">
        <f t="shared" si="410"/>
        <v>-7.4074074074074066</v>
      </c>
      <c r="F166" s="2">
        <f t="shared" si="410"/>
        <v>-9.649122807017541</v>
      </c>
      <c r="G166" s="2">
        <f t="shared" ref="G166" si="411">+((G163/K163)-1)*100</f>
        <v>2.6068821689259725</v>
      </c>
      <c r="H166" s="2">
        <f t="shared" ref="H166" si="412">+((H163/L163)-1)*100</f>
        <v>-8.9523809523809561</v>
      </c>
      <c r="I166" s="2">
        <f t="shared" ref="I166" si="413">+((I163/M163)-1)*100</f>
        <v>-8.4745762711864394</v>
      </c>
      <c r="J166" s="2">
        <f t="shared" ref="J166:O166" si="414">+((J163/N163)-1)*100</f>
        <v>-6.5573770491803245</v>
      </c>
      <c r="K166" s="2">
        <f t="shared" si="414"/>
        <v>-3.1313131313131293</v>
      </c>
      <c r="L166" s="2">
        <f t="shared" si="414"/>
        <v>15.384615384615374</v>
      </c>
      <c r="M166" s="2">
        <f t="shared" si="414"/>
        <v>28.260869565217384</v>
      </c>
      <c r="N166" s="2">
        <f t="shared" si="414"/>
        <v>60.526315789473692</v>
      </c>
      <c r="O166" s="2">
        <f t="shared" si="414"/>
        <v>52.307692307692299</v>
      </c>
    </row>
    <row r="167" spans="1:43">
      <c r="C167" s="2" t="s">
        <v>130</v>
      </c>
      <c r="D167" t="str">
        <f t="shared" ref="D167:E167" si="415">IF(OR(D164&gt;15,D161&lt;15,D160&lt;4),"NA",(IF(D164&lt;4,3,IF(D164&lt;6,2,IF(D164&lt;10,1,0)))+IF(D161&gt;80,3,IF(D161&gt;40,2,IF(D161&gt;20,1,0)))+IF(D160&gt;20,3,IF(D160&gt;10,2,IF(D160&gt;5,1,0)))))</f>
        <v>NA</v>
      </c>
      <c r="E167" t="str">
        <f t="shared" si="415"/>
        <v>NA</v>
      </c>
      <c r="F167" t="str">
        <f t="shared" ref="F167:G167" si="416">IF(OR(F164&gt;15,F161&lt;15,F160&lt;4),"NA",(IF(F164&lt;4,3,IF(F164&lt;6,2,IF(F164&lt;10,1,0)))+IF(F161&gt;80,3,IF(F161&gt;40,2,IF(F161&gt;20,1,0)))+IF(F160&gt;20,3,IF(F160&gt;10,2,IF(F160&gt;5,1,0)))))</f>
        <v>NA</v>
      </c>
      <c r="G167" t="str">
        <f t="shared" si="416"/>
        <v>NA</v>
      </c>
      <c r="H167">
        <f t="shared" ref="H167:I167" si="417">IF(OR(H164&gt;15,H161&lt;15,H160&lt;4),"NA",(IF(H164&lt;4,3,IF(H164&lt;6,2,IF(H164&lt;10,1,0)))+IF(H161&gt;80,3,IF(H161&gt;40,2,IF(H161&gt;20,1,0)))+IF(H160&gt;20,3,IF(H160&gt;10,2,IF(H160&gt;5,1,0)))))</f>
        <v>4</v>
      </c>
      <c r="I167" t="str">
        <f t="shared" si="417"/>
        <v>NA</v>
      </c>
      <c r="J167" t="str">
        <f>IF(OR(J164&gt;15,J161&lt;15,J160&lt;4),"NA",(IF(J164&lt;4,3,IF(J164&lt;6,2,IF(J164&lt;10,1,0)))+IF(J161&gt;80,3,IF(J161&gt;40,2,IF(J161&gt;20,1,0)))+IF(J160&gt;20,3,IF(J160&gt;10,2,IF(J160&gt;5,1,0)))))</f>
        <v>NA</v>
      </c>
      <c r="K167">
        <f>IF(OR(K164&gt;15,K161&lt;15,K160&lt;4),"NA",(IF(K164&lt;4,3,IF(K164&lt;6,2,IF(K164&lt;10,1,0)))+IF(K161&gt;80,3,IF(K161&gt;40,2,IF(K161&gt;20,1,0)))+IF(K160&gt;20,3,IF(K160&gt;10,2,IF(K160&gt;5,1,0)))))</f>
        <v>8</v>
      </c>
      <c r="L167" t="str">
        <f>IF(OR(L164&gt;15,L161&lt;15,L160&lt;4),"NA",(IF(L164&lt;4,3,IF(L164&lt;6,2,IF(L164&lt;10,1,0)))+IF(L161&gt;80,3,IF(L161&gt;40,2,IF(L161&gt;20,1,0)))+IF(L160&gt;20,3,IF(L160&gt;10,2,IF(L160&gt;5,1,0)))))</f>
        <v>NA</v>
      </c>
      <c r="M167">
        <f>IF(OR(M164&gt;15,M161&lt;15,M160&lt;4),"NA",(IF(M164&lt;4,3,IF(M164&lt;6,2,IF(M164&lt;10,1,0)))+IF(M161&gt;80,3,IF(M161&gt;40,2,IF(M161&gt;20,1,0)))+IF(M160&gt;20,3,IF(M160&gt;10,2,IF(M160&gt;5,1,0)))))</f>
        <v>3</v>
      </c>
      <c r="N167">
        <f>IF(OR(N164&gt;15,N161&lt;15,N160&lt;4),"NA",(IF(N164&lt;4,3,IF(N164&lt;6,2,IF(N164&lt;10,1,0)))+IF(N161&gt;80,3,IF(N161&gt;40,2,IF(N161&gt;20,1,0)))+IF(N160&gt;20,3,IF(N160&gt;10,2,IF(N160&gt;5,1,0)))))</f>
        <v>4</v>
      </c>
      <c r="O167">
        <f t="shared" ref="O167:S167" si="418">IF(OR(O164&gt;15,O161&lt;15,O160&lt;4),"NA",(IF(O164&lt;4,3,IF(O164&lt;6,2,IF(O164&lt;10,1,0)))+IF(O161&gt;80,3,IF(O161&gt;40,2,IF(O161&gt;20,1,0)))+IF(O160&gt;20,3,IF(O160&gt;10,2,IF(O160&gt;5,1,0)))))</f>
        <v>5</v>
      </c>
      <c r="P167">
        <f t="shared" si="418"/>
        <v>6</v>
      </c>
      <c r="Q167">
        <f t="shared" si="418"/>
        <v>6</v>
      </c>
      <c r="R167" t="str">
        <f t="shared" si="418"/>
        <v>NA</v>
      </c>
      <c r="S167" t="str">
        <f t="shared" si="418"/>
        <v>NA</v>
      </c>
    </row>
    <row r="169" spans="1:43">
      <c r="A169" t="s">
        <v>86</v>
      </c>
      <c r="B169" t="s">
        <v>1</v>
      </c>
      <c r="C169" s="1" t="s">
        <v>2</v>
      </c>
      <c r="D169" s="1" t="s">
        <v>275</v>
      </c>
      <c r="E169" s="1" t="s">
        <v>242</v>
      </c>
      <c r="F169" s="1" t="s">
        <v>232</v>
      </c>
      <c r="G169" s="1" t="s">
        <v>202</v>
      </c>
      <c r="H169" s="1" t="s">
        <v>199</v>
      </c>
      <c r="I169" s="1" t="s">
        <v>196</v>
      </c>
      <c r="J169" s="1" t="s">
        <v>185</v>
      </c>
      <c r="K169" s="1" t="s">
        <v>177</v>
      </c>
      <c r="L169" s="1" t="s">
        <v>149</v>
      </c>
      <c r="M169" s="1" t="s">
        <v>139</v>
      </c>
      <c r="N169" s="1" t="s">
        <v>3</v>
      </c>
      <c r="O169" s="1" t="s">
        <v>4</v>
      </c>
      <c r="P169" s="1" t="s">
        <v>5</v>
      </c>
      <c r="Q169" s="1" t="s">
        <v>6</v>
      </c>
      <c r="R169" s="1" t="s">
        <v>7</v>
      </c>
      <c r="S169" s="1" t="s">
        <v>8</v>
      </c>
      <c r="T169" s="1" t="s">
        <v>9</v>
      </c>
      <c r="U169" s="1" t="s">
        <v>10</v>
      </c>
      <c r="V169" s="1" t="s">
        <v>11</v>
      </c>
      <c r="W169" s="1" t="s">
        <v>12</v>
      </c>
      <c r="X169" s="1" t="s">
        <v>13</v>
      </c>
      <c r="Y169" s="1" t="s">
        <v>14</v>
      </c>
      <c r="Z169" s="1" t="s">
        <v>15</v>
      </c>
      <c r="AA169" s="1" t="s">
        <v>16</v>
      </c>
      <c r="AB169" s="1" t="s">
        <v>17</v>
      </c>
      <c r="AC169" s="1" t="s">
        <v>18</v>
      </c>
      <c r="AD169" s="1" t="s">
        <v>19</v>
      </c>
      <c r="AE169" s="1" t="s">
        <v>20</v>
      </c>
      <c r="AF169" s="1" t="s">
        <v>21</v>
      </c>
      <c r="AG169" s="1" t="s">
        <v>22</v>
      </c>
      <c r="AH169" s="1" t="s">
        <v>23</v>
      </c>
      <c r="AI169" s="1" t="s">
        <v>24</v>
      </c>
      <c r="AJ169" s="1" t="s">
        <v>25</v>
      </c>
      <c r="AK169" s="1" t="s">
        <v>26</v>
      </c>
      <c r="AL169" s="1" t="s">
        <v>27</v>
      </c>
      <c r="AM169" s="1" t="s">
        <v>28</v>
      </c>
      <c r="AN169" s="1" t="s">
        <v>29</v>
      </c>
      <c r="AO169" s="1" t="s">
        <v>30</v>
      </c>
      <c r="AP169" s="1" t="s">
        <v>31</v>
      </c>
    </row>
    <row r="170" spans="1:43">
      <c r="A170" t="s">
        <v>32</v>
      </c>
      <c r="B170" t="s">
        <v>33</v>
      </c>
      <c r="C170" t="s">
        <v>34</v>
      </c>
      <c r="D170">
        <v>1.1000000000000001</v>
      </c>
      <c r="E170">
        <v>0.34</v>
      </c>
      <c r="F170">
        <v>0.35</v>
      </c>
      <c r="G170">
        <v>2.0299999999999998</v>
      </c>
      <c r="H170" s="32">
        <v>2.86</v>
      </c>
      <c r="I170">
        <v>1.7949999999999999</v>
      </c>
      <c r="J170">
        <v>1.92</v>
      </c>
      <c r="K170">
        <v>2.2549999999999999</v>
      </c>
      <c r="L170" s="32">
        <v>3.2050000000000001</v>
      </c>
      <c r="M170">
        <v>1.74</v>
      </c>
      <c r="N170">
        <v>1.8149999999999999</v>
      </c>
      <c r="O170">
        <v>2.1</v>
      </c>
      <c r="P170">
        <v>2.0049999999999999</v>
      </c>
      <c r="Q170">
        <v>0.67500000000000004</v>
      </c>
      <c r="R170">
        <v>1.4350000000000001</v>
      </c>
      <c r="S170">
        <v>1.26</v>
      </c>
      <c r="T170">
        <v>0.59499999999999997</v>
      </c>
      <c r="U170">
        <v>0.53</v>
      </c>
      <c r="V170">
        <v>1.3</v>
      </c>
    </row>
    <row r="171" spans="1:43">
      <c r="A171" s="32" t="s">
        <v>226</v>
      </c>
      <c r="C171" t="s">
        <v>128</v>
      </c>
      <c r="H171" s="32">
        <v>2.86</v>
      </c>
      <c r="I171">
        <v>1.8</v>
      </c>
      <c r="J171">
        <v>1.92</v>
      </c>
      <c r="K171">
        <v>2.2599999999999998</v>
      </c>
      <c r="L171" s="32">
        <v>3.21</v>
      </c>
      <c r="M171">
        <v>1.74</v>
      </c>
      <c r="N171">
        <v>1.8149999999999999</v>
      </c>
      <c r="O171">
        <v>2.1</v>
      </c>
      <c r="P171">
        <v>2.0049999999999999</v>
      </c>
      <c r="Q171">
        <v>0.67500000000000004</v>
      </c>
      <c r="R171">
        <v>1.4350000000000001</v>
      </c>
      <c r="S171">
        <v>1.26</v>
      </c>
      <c r="T171">
        <v>0.59499999999999997</v>
      </c>
      <c r="U171">
        <v>0.53</v>
      </c>
      <c r="V171">
        <v>1.2849999999999999</v>
      </c>
      <c r="W171">
        <v>0.93500000000000005</v>
      </c>
      <c r="X171">
        <v>1.5649999999999999</v>
      </c>
      <c r="Y171">
        <v>1.085</v>
      </c>
      <c r="Z171">
        <v>1.7549999999999999</v>
      </c>
    </row>
    <row r="172" spans="1:43">
      <c r="A172">
        <v>4</v>
      </c>
      <c r="B172">
        <v>5</v>
      </c>
      <c r="C172" t="s">
        <v>35</v>
      </c>
      <c r="D172" s="32">
        <f t="shared" ref="D172:S172" si="419">+D170+E170+F170+G170</f>
        <v>3.82</v>
      </c>
      <c r="E172" s="32">
        <f t="shared" si="419"/>
        <v>5.58</v>
      </c>
      <c r="F172" s="32">
        <f t="shared" si="419"/>
        <v>7.0350000000000001</v>
      </c>
      <c r="G172" s="32">
        <f t="shared" si="419"/>
        <v>8.6050000000000004</v>
      </c>
      <c r="H172" s="32">
        <f t="shared" si="419"/>
        <v>8.8299999999999983</v>
      </c>
      <c r="I172">
        <f t="shared" si="419"/>
        <v>9.1750000000000007</v>
      </c>
      <c r="J172">
        <f t="shared" si="419"/>
        <v>9.1199999999999992</v>
      </c>
      <c r="K172">
        <f t="shared" si="419"/>
        <v>9.0150000000000006</v>
      </c>
      <c r="L172" s="32">
        <f t="shared" si="419"/>
        <v>8.86</v>
      </c>
      <c r="M172">
        <f t="shared" si="419"/>
        <v>7.6599999999999993</v>
      </c>
      <c r="N172">
        <f t="shared" si="419"/>
        <v>6.5949999999999998</v>
      </c>
      <c r="O172">
        <f t="shared" si="419"/>
        <v>6.2149999999999999</v>
      </c>
      <c r="P172">
        <f t="shared" si="419"/>
        <v>5.375</v>
      </c>
      <c r="Q172">
        <f t="shared" si="419"/>
        <v>3.9649999999999999</v>
      </c>
      <c r="R172">
        <f t="shared" si="419"/>
        <v>3.8200000000000003</v>
      </c>
      <c r="S172">
        <f t="shared" si="419"/>
        <v>3.6849999999999996</v>
      </c>
    </row>
    <row r="173" spans="1:43">
      <c r="C173" t="s">
        <v>129</v>
      </c>
      <c r="H173" s="32">
        <f t="shared" ref="H173:W173" si="420">+H171+I171+J171+K171</f>
        <v>8.84</v>
      </c>
      <c r="I173" s="32">
        <f t="shared" si="420"/>
        <v>9.19</v>
      </c>
      <c r="J173" s="32">
        <f t="shared" si="420"/>
        <v>9.129999999999999</v>
      </c>
      <c r="K173" s="32">
        <f t="shared" si="420"/>
        <v>9.0250000000000004</v>
      </c>
      <c r="L173" s="32">
        <f t="shared" si="420"/>
        <v>8.8650000000000002</v>
      </c>
      <c r="M173">
        <f t="shared" si="420"/>
        <v>7.6599999999999993</v>
      </c>
      <c r="N173">
        <f t="shared" si="420"/>
        <v>6.5949999999999998</v>
      </c>
      <c r="O173">
        <f t="shared" si="420"/>
        <v>6.2149999999999999</v>
      </c>
      <c r="P173">
        <f t="shared" si="420"/>
        <v>5.375</v>
      </c>
      <c r="Q173">
        <f t="shared" si="420"/>
        <v>3.9649999999999999</v>
      </c>
      <c r="R173">
        <f t="shared" si="420"/>
        <v>3.8200000000000003</v>
      </c>
      <c r="S173">
        <f t="shared" si="420"/>
        <v>3.67</v>
      </c>
      <c r="T173">
        <f t="shared" si="420"/>
        <v>3.3450000000000002</v>
      </c>
      <c r="U173">
        <f t="shared" si="420"/>
        <v>4.3149999999999995</v>
      </c>
      <c r="V173">
        <f t="shared" si="420"/>
        <v>4.8699999999999992</v>
      </c>
      <c r="W173">
        <f t="shared" si="420"/>
        <v>5.34</v>
      </c>
    </row>
    <row r="174" spans="1:43">
      <c r="C174" s="2" t="s">
        <v>36</v>
      </c>
      <c r="D174" s="34">
        <f t="shared" ref="D174:S174" si="421">+((D172/(E170+F170+G170+H171))-1)*100</f>
        <v>-31.541218637992841</v>
      </c>
      <c r="E174" s="34">
        <f t="shared" si="421"/>
        <v>-20.738636363636363</v>
      </c>
      <c r="F174" s="34">
        <f t="shared" si="421"/>
        <v>-18.245206275421268</v>
      </c>
      <c r="G174" s="34">
        <f t="shared" si="421"/>
        <v>-2.6032823995472354</v>
      </c>
      <c r="H174" s="34">
        <f t="shared" si="421"/>
        <v>-3.8126361655773544</v>
      </c>
      <c r="I174" s="2">
        <f t="shared" si="421"/>
        <v>0.60307017543861363</v>
      </c>
      <c r="J174" s="2">
        <f t="shared" si="421"/>
        <v>1.1647254575706922</v>
      </c>
      <c r="K174" s="2">
        <f t="shared" si="421"/>
        <v>1.7494356659142341</v>
      </c>
      <c r="L174" s="34">
        <f t="shared" si="421"/>
        <v>15.665796344647532</v>
      </c>
      <c r="M174" s="2">
        <f t="shared" si="421"/>
        <v>16.148597422289601</v>
      </c>
      <c r="N174" s="2">
        <f t="shared" si="421"/>
        <v>6.1142397425583361</v>
      </c>
      <c r="O174" s="2">
        <f t="shared" si="421"/>
        <v>15.627906976744189</v>
      </c>
      <c r="P174" s="2">
        <f t="shared" si="421"/>
        <v>35.561160151324088</v>
      </c>
      <c r="Q174" s="2">
        <f t="shared" si="421"/>
        <v>3.7958115183245988</v>
      </c>
      <c r="R174" s="2">
        <f t="shared" si="421"/>
        <v>4.0871934604904681</v>
      </c>
      <c r="S174" s="2">
        <f t="shared" si="421"/>
        <v>9.6726190476190474</v>
      </c>
      <c r="T174" s="2"/>
      <c r="U174" s="2"/>
      <c r="V174" s="2"/>
    </row>
    <row r="175" spans="1:43">
      <c r="C175" s="2" t="s">
        <v>37</v>
      </c>
      <c r="D175" s="34">
        <f t="shared" ref="D175:N175" si="422">+((D172/H173)-1)*100</f>
        <v>-56.787330316742079</v>
      </c>
      <c r="E175" s="34">
        <f t="shared" si="422"/>
        <v>-39.281828073993466</v>
      </c>
      <c r="F175" s="34">
        <f t="shared" si="422"/>
        <v>-22.946330777656065</v>
      </c>
      <c r="G175" s="34">
        <f t="shared" si="422"/>
        <v>-4.6537396121883674</v>
      </c>
      <c r="H175" s="34">
        <f t="shared" si="422"/>
        <v>-0.39481105470955402</v>
      </c>
      <c r="I175" s="2">
        <f t="shared" si="422"/>
        <v>19.778067885117512</v>
      </c>
      <c r="J175" s="2">
        <f t="shared" si="422"/>
        <v>38.286580742987098</v>
      </c>
      <c r="K175" s="2">
        <f t="shared" si="422"/>
        <v>45.052292839903465</v>
      </c>
      <c r="L175" s="34">
        <f t="shared" si="422"/>
        <v>64.837209302325576</v>
      </c>
      <c r="M175" s="2">
        <f t="shared" si="422"/>
        <v>93.190416141235801</v>
      </c>
      <c r="N175" s="2">
        <f t="shared" si="422"/>
        <v>72.643979057591608</v>
      </c>
      <c r="O175" s="2">
        <f t="shared" ref="O175:S175" si="423">+((O172/S173)-1)*100</f>
        <v>69.346049046321539</v>
      </c>
      <c r="P175" s="2">
        <f t="shared" si="423"/>
        <v>60.687593423019415</v>
      </c>
      <c r="Q175" s="2">
        <f t="shared" si="423"/>
        <v>-8.111239860950171</v>
      </c>
      <c r="R175" s="2">
        <f t="shared" si="423"/>
        <v>-21.560574948665277</v>
      </c>
      <c r="S175" s="2">
        <f t="shared" si="423"/>
        <v>-30.992509363295884</v>
      </c>
    </row>
    <row r="176" spans="1:43" s="1" customFormat="1">
      <c r="C176" s="1" t="s">
        <v>38</v>
      </c>
      <c r="D176" s="1" t="s">
        <v>274</v>
      </c>
      <c r="E176" s="1" t="s">
        <v>243</v>
      </c>
      <c r="F176" s="1" t="s">
        <v>233</v>
      </c>
      <c r="G176" s="1" t="s">
        <v>230</v>
      </c>
      <c r="H176" s="1" t="s">
        <v>200</v>
      </c>
      <c r="I176" s="1" t="s">
        <v>197</v>
      </c>
      <c r="J176" s="1" t="s">
        <v>186</v>
      </c>
      <c r="K176" s="1" t="s">
        <v>178</v>
      </c>
      <c r="L176" s="1" t="s">
        <v>150</v>
      </c>
      <c r="M176" s="1" t="s">
        <v>140</v>
      </c>
      <c r="N176" s="1" t="s">
        <v>39</v>
      </c>
      <c r="O176" s="1" t="s">
        <v>40</v>
      </c>
      <c r="P176" s="1" t="s">
        <v>41</v>
      </c>
      <c r="Q176" s="1" t="s">
        <v>42</v>
      </c>
      <c r="R176" s="1" t="s">
        <v>43</v>
      </c>
      <c r="S176" s="1" t="s">
        <v>44</v>
      </c>
      <c r="T176" s="1" t="s">
        <v>45</v>
      </c>
      <c r="U176" s="1" t="s">
        <v>46</v>
      </c>
      <c r="V176" s="1" t="s">
        <v>47</v>
      </c>
      <c r="W176" s="1" t="s">
        <v>48</v>
      </c>
      <c r="X176" s="1" t="s">
        <v>49</v>
      </c>
      <c r="Y176" s="1" t="s">
        <v>50</v>
      </c>
      <c r="Z176" s="1" t="s">
        <v>51</v>
      </c>
      <c r="AA176" s="1" t="s">
        <v>52</v>
      </c>
      <c r="AB176" s="1" t="s">
        <v>53</v>
      </c>
      <c r="AC176" s="1" t="s">
        <v>54</v>
      </c>
      <c r="AD176" s="1" t="s">
        <v>55</v>
      </c>
      <c r="AE176" s="1" t="s">
        <v>56</v>
      </c>
      <c r="AF176" s="1" t="s">
        <v>57</v>
      </c>
      <c r="AG176" s="1" t="s">
        <v>58</v>
      </c>
      <c r="AH176" s="1" t="s">
        <v>59</v>
      </c>
      <c r="AI176" s="1" t="s">
        <v>60</v>
      </c>
      <c r="AJ176" s="1" t="s">
        <v>61</v>
      </c>
      <c r="AK176" s="1" t="s">
        <v>62</v>
      </c>
      <c r="AL176" s="1" t="s">
        <v>63</v>
      </c>
      <c r="AM176" s="1" t="s">
        <v>64</v>
      </c>
      <c r="AN176" s="1" t="s">
        <v>65</v>
      </c>
      <c r="AO176" s="1" t="s">
        <v>66</v>
      </c>
      <c r="AP176" s="1" t="s">
        <v>67</v>
      </c>
      <c r="AQ176" s="1" t="s">
        <v>68</v>
      </c>
    </row>
    <row r="177" spans="1:43">
      <c r="C177" t="s">
        <v>69</v>
      </c>
      <c r="D177">
        <v>41.9</v>
      </c>
      <c r="E177">
        <v>43</v>
      </c>
      <c r="F177">
        <v>46.3</v>
      </c>
      <c r="G177">
        <v>45.6</v>
      </c>
      <c r="H177">
        <v>49</v>
      </c>
      <c r="I177">
        <v>53.3</v>
      </c>
      <c r="J177">
        <v>53.5</v>
      </c>
      <c r="K177">
        <v>48.05</v>
      </c>
      <c r="L177">
        <v>57.5</v>
      </c>
      <c r="M177">
        <v>53.5</v>
      </c>
      <c r="N177">
        <v>48</v>
      </c>
      <c r="O177">
        <v>44.3</v>
      </c>
      <c r="P177">
        <v>42.55</v>
      </c>
      <c r="Q177">
        <v>39.950000000000003</v>
      </c>
      <c r="R177">
        <v>30.25</v>
      </c>
      <c r="S177">
        <v>28.75</v>
      </c>
    </row>
    <row r="178" spans="1:43">
      <c r="C178" s="3" t="s">
        <v>70</v>
      </c>
      <c r="D178" s="3">
        <f t="shared" ref="D178:E178" si="424">+D177/D172</f>
        <v>10.968586387434556</v>
      </c>
      <c r="E178" s="3">
        <f t="shared" si="424"/>
        <v>7.7060931899641574</v>
      </c>
      <c r="F178" s="3">
        <f t="shared" ref="F178:G178" si="425">+F177/F172</f>
        <v>6.5813788201847894</v>
      </c>
      <c r="G178" s="3">
        <f t="shared" si="425"/>
        <v>5.2992446252178969</v>
      </c>
      <c r="H178" s="3">
        <f t="shared" ref="H178:I178" si="426">+H177/H172</f>
        <v>5.5492638731596839</v>
      </c>
      <c r="I178" s="3">
        <f t="shared" si="426"/>
        <v>5.8092643051771109</v>
      </c>
      <c r="J178" s="3">
        <f t="shared" ref="J178:S178" si="427">+J177/J172</f>
        <v>5.8662280701754392</v>
      </c>
      <c r="K178" s="3">
        <f t="shared" si="427"/>
        <v>5.3300055463117024</v>
      </c>
      <c r="L178" s="3">
        <f t="shared" si="427"/>
        <v>6.489841986455982</v>
      </c>
      <c r="M178" s="3">
        <f t="shared" si="427"/>
        <v>6.9843342036553535</v>
      </c>
      <c r="N178" s="3">
        <f t="shared" si="427"/>
        <v>7.278241091736164</v>
      </c>
      <c r="O178" s="3">
        <f t="shared" si="427"/>
        <v>7.127916331456154</v>
      </c>
      <c r="P178" s="3">
        <f t="shared" si="427"/>
        <v>7.916279069767441</v>
      </c>
      <c r="Q178" s="3">
        <f t="shared" si="427"/>
        <v>10.075662042875159</v>
      </c>
      <c r="R178" s="3">
        <f t="shared" si="427"/>
        <v>7.9188481675392666</v>
      </c>
      <c r="S178" s="3">
        <f t="shared" si="427"/>
        <v>7.8018995929443697</v>
      </c>
    </row>
    <row r="179" spans="1:43">
      <c r="C179" s="2" t="s">
        <v>71</v>
      </c>
      <c r="D179" s="2">
        <f t="shared" ref="D179:F179" si="428">+((D177/E177)-1)*100</f>
        <v>-2.5581395348837188</v>
      </c>
      <c r="E179" s="2">
        <f t="shared" si="428"/>
        <v>-7.1274298056155487</v>
      </c>
      <c r="F179" s="2">
        <f t="shared" si="428"/>
        <v>1.5350877192982448</v>
      </c>
      <c r="G179" s="2">
        <f t="shared" ref="G179" si="429">+((G177/H177)-1)*100</f>
        <v>-6.938775510204076</v>
      </c>
      <c r="H179" s="2">
        <f t="shared" ref="H179:I179" si="430">+((H177/I177)-1)*100</f>
        <v>-8.0675422138836712</v>
      </c>
      <c r="I179" s="2">
        <f t="shared" si="430"/>
        <v>-0.37383177570093906</v>
      </c>
      <c r="J179" s="2">
        <f t="shared" ref="J179:R179" si="431">+((J177/K177)-1)*100</f>
        <v>11.342351716961495</v>
      </c>
      <c r="K179" s="2">
        <f t="shared" si="431"/>
        <v>-16.434782608695652</v>
      </c>
      <c r="L179" s="2">
        <f t="shared" si="431"/>
        <v>7.4766355140186924</v>
      </c>
      <c r="M179" s="2">
        <f t="shared" si="431"/>
        <v>11.458333333333325</v>
      </c>
      <c r="N179" s="2">
        <f t="shared" si="431"/>
        <v>8.3521444695259675</v>
      </c>
      <c r="O179" s="2">
        <f t="shared" si="431"/>
        <v>4.1128084606345539</v>
      </c>
      <c r="P179" s="2">
        <f t="shared" si="431"/>
        <v>6.5081351689611822</v>
      </c>
      <c r="Q179" s="2">
        <f t="shared" si="431"/>
        <v>32.066115702479351</v>
      </c>
      <c r="R179" s="2">
        <f t="shared" si="431"/>
        <v>5.2173913043478182</v>
      </c>
    </row>
    <row r="180" spans="1:43">
      <c r="C180" s="2" t="s">
        <v>72</v>
      </c>
      <c r="D180" s="2">
        <f t="shared" ref="D180:F180" si="432">+((D177/H177)-1)*100</f>
        <v>-14.489795918367355</v>
      </c>
      <c r="E180" s="2">
        <f t="shared" si="432"/>
        <v>-19.324577861163228</v>
      </c>
      <c r="F180" s="2">
        <f t="shared" si="432"/>
        <v>-13.45794392523365</v>
      </c>
      <c r="G180" s="2">
        <f t="shared" ref="G180" si="433">+((G177/K177)-1)*100</f>
        <v>-5.098855359001031</v>
      </c>
      <c r="H180" s="2">
        <f t="shared" ref="H180:I180" si="434">+((H177/L177)-1)*100</f>
        <v>-14.782608695652177</v>
      </c>
      <c r="I180" s="2">
        <f t="shared" si="434"/>
        <v>-0.37383177570093906</v>
      </c>
      <c r="J180" s="2">
        <f t="shared" ref="J180:O180" si="435">+((J177/N177)-1)*100</f>
        <v>11.458333333333325</v>
      </c>
      <c r="K180" s="2">
        <f t="shared" si="435"/>
        <v>8.4650112866817118</v>
      </c>
      <c r="L180" s="2">
        <f t="shared" si="435"/>
        <v>35.135135135135151</v>
      </c>
      <c r="M180" s="2">
        <f t="shared" si="435"/>
        <v>33.917396745932415</v>
      </c>
      <c r="N180" s="2">
        <f t="shared" si="435"/>
        <v>58.677685950413228</v>
      </c>
      <c r="O180" s="2">
        <f t="shared" si="435"/>
        <v>54.086956521739118</v>
      </c>
      <c r="P180" s="2"/>
      <c r="Q180" s="2"/>
    </row>
    <row r="181" spans="1:43">
      <c r="C181" s="2" t="s">
        <v>130</v>
      </c>
      <c r="D181" t="str">
        <f t="shared" ref="D181:E181" si="436">IF(OR(D178&gt;15,D175&lt;15,D174&lt;4),"NA",(IF(D178&lt;4,3,IF(D178&lt;6,2,IF(D178&lt;10,1,0)))+IF(D175&gt;80,3,IF(D175&gt;40,2,IF(D175&gt;20,1,0)))+IF(D174&gt;20,3,IF(D174&gt;10,2,IF(D174&gt;5,1,0)))))</f>
        <v>NA</v>
      </c>
      <c r="E181" t="str">
        <f t="shared" si="436"/>
        <v>NA</v>
      </c>
      <c r="F181" t="str">
        <f t="shared" ref="F181:G181" si="437">IF(OR(F178&gt;15,F175&lt;15,F174&lt;4),"NA",(IF(F178&lt;4,3,IF(F178&lt;6,2,IF(F178&lt;10,1,0)))+IF(F175&gt;80,3,IF(F175&gt;40,2,IF(F175&gt;20,1,0)))+IF(F174&gt;20,3,IF(F174&gt;10,2,IF(F174&gt;5,1,0)))))</f>
        <v>NA</v>
      </c>
      <c r="G181" t="str">
        <f t="shared" si="437"/>
        <v>NA</v>
      </c>
      <c r="H181" t="str">
        <f t="shared" ref="H181:I181" si="438">IF(OR(H178&gt;15,H175&lt;15,H174&lt;4),"NA",(IF(H178&lt;4,3,IF(H178&lt;6,2,IF(H178&lt;10,1,0)))+IF(H175&gt;80,3,IF(H175&gt;40,2,IF(H175&gt;20,1,0)))+IF(H174&gt;20,3,IF(H174&gt;10,2,IF(H174&gt;5,1,0)))))</f>
        <v>NA</v>
      </c>
      <c r="I181" t="str">
        <f t="shared" si="438"/>
        <v>NA</v>
      </c>
      <c r="J181" t="str">
        <f t="shared" ref="J181:S181" si="439">IF(OR(J178&gt;15,J175&lt;15,J174&lt;4),"NA",(IF(J178&lt;4,3,IF(J178&lt;6,2,IF(J178&lt;10,1,0)))+IF(J175&gt;80,3,IF(J175&gt;40,2,IF(J175&gt;20,1,0)))+IF(J174&gt;20,3,IF(J174&gt;10,2,IF(J174&gt;5,1,0)))))</f>
        <v>NA</v>
      </c>
      <c r="K181" t="str">
        <f t="shared" si="439"/>
        <v>NA</v>
      </c>
      <c r="L181">
        <f t="shared" si="439"/>
        <v>5</v>
      </c>
      <c r="M181">
        <f t="shared" si="439"/>
        <v>6</v>
      </c>
      <c r="N181">
        <f t="shared" si="439"/>
        <v>4</v>
      </c>
      <c r="O181">
        <f t="shared" si="439"/>
        <v>5</v>
      </c>
      <c r="P181">
        <f t="shared" si="439"/>
        <v>6</v>
      </c>
      <c r="Q181" t="str">
        <f t="shared" si="439"/>
        <v>NA</v>
      </c>
      <c r="R181" t="str">
        <f t="shared" si="439"/>
        <v>NA</v>
      </c>
      <c r="S181" t="str">
        <f t="shared" si="439"/>
        <v>NA</v>
      </c>
    </row>
    <row r="183" spans="1:43">
      <c r="A183" t="s">
        <v>87</v>
      </c>
      <c r="B183" t="s">
        <v>1</v>
      </c>
      <c r="C183" s="1" t="s">
        <v>2</v>
      </c>
      <c r="D183" s="1" t="s">
        <v>275</v>
      </c>
      <c r="E183" s="1" t="s">
        <v>242</v>
      </c>
      <c r="F183" s="1" t="s">
        <v>232</v>
      </c>
      <c r="G183" s="1" t="s">
        <v>202</v>
      </c>
      <c r="H183" s="1" t="s">
        <v>199</v>
      </c>
      <c r="I183" s="1" t="s">
        <v>196</v>
      </c>
      <c r="J183" s="1" t="s">
        <v>185</v>
      </c>
      <c r="K183" s="1" t="s">
        <v>177</v>
      </c>
      <c r="L183" s="1" t="s">
        <v>149</v>
      </c>
      <c r="M183" s="1" t="s">
        <v>139</v>
      </c>
      <c r="N183" s="1" t="s">
        <v>3</v>
      </c>
      <c r="O183" s="1" t="s">
        <v>4</v>
      </c>
      <c r="P183" s="1" t="s">
        <v>5</v>
      </c>
      <c r="Q183" s="1" t="s">
        <v>6</v>
      </c>
      <c r="R183" s="1" t="s">
        <v>7</v>
      </c>
      <c r="S183" s="1" t="s">
        <v>8</v>
      </c>
      <c r="T183" s="1" t="s">
        <v>9</v>
      </c>
      <c r="U183" s="1" t="s">
        <v>10</v>
      </c>
      <c r="V183" s="1" t="s">
        <v>11</v>
      </c>
      <c r="W183" s="1" t="s">
        <v>12</v>
      </c>
      <c r="X183" s="1" t="s">
        <v>13</v>
      </c>
      <c r="Y183" s="1" t="s">
        <v>14</v>
      </c>
      <c r="Z183" s="1" t="s">
        <v>15</v>
      </c>
      <c r="AA183" s="1" t="s">
        <v>16</v>
      </c>
      <c r="AB183" s="1" t="s">
        <v>17</v>
      </c>
      <c r="AC183" s="1" t="s">
        <v>18</v>
      </c>
      <c r="AD183" s="1" t="s">
        <v>19</v>
      </c>
      <c r="AE183" s="1" t="s">
        <v>20</v>
      </c>
      <c r="AF183" s="1" t="s">
        <v>21</v>
      </c>
      <c r="AG183" s="1" t="s">
        <v>22</v>
      </c>
      <c r="AH183" s="1" t="s">
        <v>23</v>
      </c>
      <c r="AI183" s="1" t="s">
        <v>24</v>
      </c>
      <c r="AJ183" s="1" t="s">
        <v>25</v>
      </c>
      <c r="AK183" s="1" t="s">
        <v>26</v>
      </c>
      <c r="AL183" s="1" t="s">
        <v>27</v>
      </c>
      <c r="AM183" s="1" t="s">
        <v>28</v>
      </c>
      <c r="AN183" s="1" t="s">
        <v>29</v>
      </c>
      <c r="AO183" s="1" t="s">
        <v>30</v>
      </c>
      <c r="AP183" s="1" t="s">
        <v>31</v>
      </c>
    </row>
    <row r="184" spans="1:43">
      <c r="A184" t="s">
        <v>32</v>
      </c>
      <c r="B184" t="s">
        <v>33</v>
      </c>
      <c r="C184" t="s">
        <v>34</v>
      </c>
      <c r="D184">
        <v>0.69</v>
      </c>
      <c r="E184">
        <v>-0.49</v>
      </c>
      <c r="F184">
        <v>11.16</v>
      </c>
      <c r="G184">
        <v>1.78</v>
      </c>
      <c r="H184">
        <v>0.46</v>
      </c>
      <c r="I184">
        <v>-0.81</v>
      </c>
      <c r="J184">
        <v>4.5199999999999996</v>
      </c>
      <c r="K184">
        <v>-1.32</v>
      </c>
      <c r="L184">
        <v>0.38</v>
      </c>
      <c r="M184">
        <v>2.2000000000000002</v>
      </c>
      <c r="N184">
        <v>4.34</v>
      </c>
      <c r="O184">
        <v>5.45</v>
      </c>
      <c r="P184">
        <v>4.93</v>
      </c>
      <c r="Q184">
        <v>3.85</v>
      </c>
      <c r="R184">
        <v>3.61</v>
      </c>
      <c r="S184">
        <v>1.59</v>
      </c>
      <c r="T184">
        <v>1.1599999999999999</v>
      </c>
      <c r="U184">
        <v>6.91</v>
      </c>
      <c r="V184">
        <v>6.34</v>
      </c>
    </row>
    <row r="185" spans="1:43">
      <c r="C185" t="s">
        <v>128</v>
      </c>
      <c r="H185">
        <v>0.46</v>
      </c>
      <c r="I185">
        <v>-0.81</v>
      </c>
      <c r="J185">
        <v>4.5599999999999996</v>
      </c>
      <c r="K185">
        <v>-1.32</v>
      </c>
      <c r="L185">
        <v>0.38</v>
      </c>
      <c r="M185">
        <v>2.2000000000000002</v>
      </c>
      <c r="N185">
        <v>4.34</v>
      </c>
      <c r="O185">
        <v>5.45</v>
      </c>
      <c r="P185">
        <v>4.93</v>
      </c>
      <c r="Q185">
        <v>3.85</v>
      </c>
      <c r="R185">
        <v>3.61</v>
      </c>
      <c r="S185">
        <v>1.59</v>
      </c>
      <c r="T185">
        <v>1.1599999999999999</v>
      </c>
      <c r="U185">
        <v>6.91</v>
      </c>
      <c r="V185">
        <v>5.51</v>
      </c>
      <c r="W185">
        <v>7.43</v>
      </c>
      <c r="X185">
        <v>5.22</v>
      </c>
      <c r="Y185">
        <v>5.36</v>
      </c>
      <c r="Z185">
        <v>2.95</v>
      </c>
    </row>
    <row r="186" spans="1:43">
      <c r="A186">
        <v>2</v>
      </c>
      <c r="B186">
        <v>4</v>
      </c>
      <c r="C186" t="s">
        <v>35</v>
      </c>
      <c r="D186">
        <f t="shared" ref="D186:F186" si="440">+D184+E184+F184+G184</f>
        <v>13.139999999999999</v>
      </c>
      <c r="E186">
        <f t="shared" si="440"/>
        <v>12.91</v>
      </c>
      <c r="F186">
        <f t="shared" si="440"/>
        <v>12.59</v>
      </c>
      <c r="G186">
        <f t="shared" ref="G186" si="441">+G184+H184+I184+J184</f>
        <v>5.9499999999999993</v>
      </c>
      <c r="H186">
        <f t="shared" ref="H186:N187" si="442">+H184+I184+J184+K184</f>
        <v>2.8499999999999996</v>
      </c>
      <c r="I186">
        <f t="shared" si="442"/>
        <v>2.7699999999999996</v>
      </c>
      <c r="J186">
        <f t="shared" si="442"/>
        <v>5.7799999999999994</v>
      </c>
      <c r="K186">
        <f t="shared" si="442"/>
        <v>5.6</v>
      </c>
      <c r="L186">
        <f t="shared" si="442"/>
        <v>12.370000000000001</v>
      </c>
      <c r="M186">
        <f t="shared" si="442"/>
        <v>16.920000000000002</v>
      </c>
      <c r="N186">
        <f t="shared" si="442"/>
        <v>18.57</v>
      </c>
      <c r="O186">
        <f t="shared" ref="O186:S186" si="443">+O184+P184+Q184+R184</f>
        <v>17.84</v>
      </c>
      <c r="P186">
        <f t="shared" si="443"/>
        <v>13.979999999999999</v>
      </c>
      <c r="Q186">
        <f t="shared" si="443"/>
        <v>10.210000000000001</v>
      </c>
      <c r="R186">
        <f t="shared" si="443"/>
        <v>13.27</v>
      </c>
      <c r="S186">
        <f t="shared" si="443"/>
        <v>16</v>
      </c>
    </row>
    <row r="187" spans="1:43">
      <c r="C187" t="s">
        <v>129</v>
      </c>
      <c r="H187">
        <f t="shared" si="442"/>
        <v>2.8899999999999997</v>
      </c>
      <c r="I187">
        <f t="shared" si="442"/>
        <v>2.8099999999999996</v>
      </c>
      <c r="J187">
        <f t="shared" si="442"/>
        <v>5.8199999999999994</v>
      </c>
      <c r="K187">
        <f t="shared" si="442"/>
        <v>5.6</v>
      </c>
      <c r="L187">
        <f t="shared" ref="L187:R187" si="444">+L185+M185+N185+O185</f>
        <v>12.370000000000001</v>
      </c>
      <c r="M187">
        <f t="shared" si="444"/>
        <v>16.920000000000002</v>
      </c>
      <c r="N187">
        <f t="shared" si="444"/>
        <v>18.57</v>
      </c>
      <c r="O187">
        <f t="shared" si="444"/>
        <v>17.84</v>
      </c>
      <c r="P187">
        <f t="shared" si="444"/>
        <v>13.979999999999999</v>
      </c>
      <c r="Q187">
        <f t="shared" si="444"/>
        <v>10.210000000000001</v>
      </c>
      <c r="R187">
        <f t="shared" si="444"/>
        <v>13.27</v>
      </c>
      <c r="S187">
        <f t="shared" ref="S187:W187" si="445">+S185+T185+U185+V185</f>
        <v>15.17</v>
      </c>
      <c r="T187">
        <f t="shared" si="445"/>
        <v>21.009999999999998</v>
      </c>
      <c r="U187">
        <f t="shared" si="445"/>
        <v>25.07</v>
      </c>
      <c r="V187">
        <f t="shared" si="445"/>
        <v>23.52</v>
      </c>
      <c r="W187">
        <f t="shared" si="445"/>
        <v>20.959999999999997</v>
      </c>
    </row>
    <row r="188" spans="1:43">
      <c r="C188" s="2" t="s">
        <v>36</v>
      </c>
      <c r="D188" s="2">
        <f t="shared" ref="D188:F188" si="446">+((D186/(E184+F184+G184+H185))-1)*100</f>
        <v>1.7815646785437567</v>
      </c>
      <c r="E188" s="2">
        <f t="shared" si="446"/>
        <v>2.5416997617156545</v>
      </c>
      <c r="F188" s="2">
        <f t="shared" si="446"/>
        <v>110.18363939899834</v>
      </c>
      <c r="G188" s="2">
        <f t="shared" ref="G188" si="447">+((G186/(H184+I184+J184+K185))-1)*100</f>
        <v>108.77192982456138</v>
      </c>
      <c r="H188" s="2">
        <f t="shared" ref="H188:N188" si="448">+((H186/(I184+J184+K184+L185))-1)*100</f>
        <v>2.8880866425992746</v>
      </c>
      <c r="I188" s="2">
        <f t="shared" si="448"/>
        <v>-52.076124567474061</v>
      </c>
      <c r="J188" s="2">
        <f t="shared" si="448"/>
        <v>3.2142857142857029</v>
      </c>
      <c r="K188" s="2">
        <f t="shared" si="448"/>
        <v>-54.729183508488276</v>
      </c>
      <c r="L188" s="2">
        <f t="shared" si="448"/>
        <v>-26.891252955082745</v>
      </c>
      <c r="M188" s="2">
        <f t="shared" si="448"/>
        <v>-8.8852988691437762</v>
      </c>
      <c r="N188" s="2">
        <f t="shared" si="448"/>
        <v>4.0919282511210797</v>
      </c>
      <c r="O188" s="2">
        <f t="shared" ref="O188:S188" si="449">+((O186/(P184+Q184+R184+S185))-1)*100</f>
        <v>27.610872675250377</v>
      </c>
      <c r="P188" s="2">
        <f t="shared" si="449"/>
        <v>36.924583741429949</v>
      </c>
      <c r="Q188" s="2">
        <f t="shared" si="449"/>
        <v>-23.059532780708359</v>
      </c>
      <c r="R188" s="2">
        <f t="shared" si="449"/>
        <v>-12.524719841793019</v>
      </c>
      <c r="S188" s="2">
        <f t="shared" si="449"/>
        <v>-26.739926739926744</v>
      </c>
      <c r="T188" s="2"/>
      <c r="U188" s="2"/>
      <c r="V188" s="2"/>
    </row>
    <row r="189" spans="1:43">
      <c r="C189" s="2" t="s">
        <v>37</v>
      </c>
      <c r="D189" s="2">
        <f t="shared" ref="D189:F189" si="450">+((D186/H187)-1)*100</f>
        <v>354.67128027681662</v>
      </c>
      <c r="E189" s="2">
        <f t="shared" si="450"/>
        <v>359.43060498220649</v>
      </c>
      <c r="F189" s="2">
        <f t="shared" si="450"/>
        <v>116.32302405498285</v>
      </c>
      <c r="G189" s="2">
        <f t="shared" ref="G189" si="451">+((G186/K187)-1)*100</f>
        <v>6.25</v>
      </c>
      <c r="H189" s="2">
        <f t="shared" ref="H189:N189" si="452">+((H186/L187)-1)*100</f>
        <v>-76.96038803556992</v>
      </c>
      <c r="I189" s="2">
        <f t="shared" si="452"/>
        <v>-83.628841607565022</v>
      </c>
      <c r="J189" s="2">
        <f t="shared" si="452"/>
        <v>-68.874528809908455</v>
      </c>
      <c r="K189" s="2">
        <f t="shared" si="452"/>
        <v>-68.609865470852014</v>
      </c>
      <c r="L189" s="2">
        <f t="shared" si="452"/>
        <v>-11.516452074391969</v>
      </c>
      <c r="M189" s="2">
        <f t="shared" si="452"/>
        <v>65.719882468168464</v>
      </c>
      <c r="N189" s="2">
        <f t="shared" si="452"/>
        <v>39.939713639789012</v>
      </c>
      <c r="O189" s="2">
        <f t="shared" ref="O189:S189" si="453">+((O186/S187)-1)*100</f>
        <v>17.600527356624916</v>
      </c>
      <c r="P189" s="2">
        <f t="shared" si="453"/>
        <v>-33.460257020466443</v>
      </c>
      <c r="Q189" s="2">
        <f t="shared" si="453"/>
        <v>-59.274032708416428</v>
      </c>
      <c r="R189" s="2">
        <f t="shared" si="453"/>
        <v>-43.579931972789119</v>
      </c>
      <c r="S189" s="2">
        <f t="shared" si="453"/>
        <v>-23.664122137404576</v>
      </c>
    </row>
    <row r="190" spans="1:43" s="1" customFormat="1">
      <c r="C190" s="1" t="s">
        <v>38</v>
      </c>
      <c r="D190" s="1" t="s">
        <v>274</v>
      </c>
      <c r="E190" s="1" t="s">
        <v>243</v>
      </c>
      <c r="F190" s="1" t="s">
        <v>233</v>
      </c>
      <c r="G190" s="1" t="s">
        <v>230</v>
      </c>
      <c r="H190" s="1" t="s">
        <v>200</v>
      </c>
      <c r="I190" s="1" t="s">
        <v>197</v>
      </c>
      <c r="J190" s="1" t="s">
        <v>186</v>
      </c>
      <c r="K190" s="1" t="s">
        <v>178</v>
      </c>
      <c r="L190" s="1" t="s">
        <v>150</v>
      </c>
      <c r="M190" s="1" t="s">
        <v>140</v>
      </c>
      <c r="N190" s="1" t="s">
        <v>39</v>
      </c>
      <c r="O190" s="1" t="s">
        <v>40</v>
      </c>
      <c r="P190" s="1" t="s">
        <v>41</v>
      </c>
      <c r="Q190" s="1" t="s">
        <v>42</v>
      </c>
      <c r="R190" s="1" t="s">
        <v>43</v>
      </c>
      <c r="S190" s="1" t="s">
        <v>44</v>
      </c>
      <c r="T190" s="1" t="s">
        <v>45</v>
      </c>
      <c r="U190" s="1" t="s">
        <v>46</v>
      </c>
      <c r="V190" s="1" t="s">
        <v>47</v>
      </c>
      <c r="W190" s="1" t="s">
        <v>48</v>
      </c>
      <c r="X190" s="1" t="s">
        <v>49</v>
      </c>
      <c r="Y190" s="1" t="s">
        <v>50</v>
      </c>
      <c r="Z190" s="1" t="s">
        <v>51</v>
      </c>
      <c r="AA190" s="1" t="s">
        <v>52</v>
      </c>
      <c r="AB190" s="1" t="s">
        <v>53</v>
      </c>
      <c r="AC190" s="1" t="s">
        <v>54</v>
      </c>
      <c r="AD190" s="1" t="s">
        <v>55</v>
      </c>
      <c r="AE190" s="1" t="s">
        <v>56</v>
      </c>
      <c r="AF190" s="1" t="s">
        <v>57</v>
      </c>
      <c r="AG190" s="1" t="s">
        <v>58</v>
      </c>
      <c r="AH190" s="1" t="s">
        <v>59</v>
      </c>
      <c r="AI190" s="1" t="s">
        <v>60</v>
      </c>
      <c r="AJ190" s="1" t="s">
        <v>61</v>
      </c>
      <c r="AK190" s="1" t="s">
        <v>62</v>
      </c>
      <c r="AL190" s="1" t="s">
        <v>63</v>
      </c>
      <c r="AM190" s="1" t="s">
        <v>64</v>
      </c>
      <c r="AN190" s="1" t="s">
        <v>65</v>
      </c>
      <c r="AO190" s="1" t="s">
        <v>66</v>
      </c>
      <c r="AP190" s="1" t="s">
        <v>67</v>
      </c>
      <c r="AQ190" s="1" t="s">
        <v>68</v>
      </c>
    </row>
    <row r="191" spans="1:43">
      <c r="C191" t="s">
        <v>69</v>
      </c>
      <c r="D191">
        <v>87</v>
      </c>
      <c r="E191">
        <v>91</v>
      </c>
      <c r="F191">
        <v>95.8</v>
      </c>
      <c r="G191">
        <v>79</v>
      </c>
      <c r="H191">
        <v>80.099999999999994</v>
      </c>
      <c r="I191">
        <v>90.8</v>
      </c>
      <c r="J191">
        <v>97.9</v>
      </c>
      <c r="K191">
        <v>76</v>
      </c>
      <c r="L191">
        <v>110</v>
      </c>
      <c r="M191">
        <v>140</v>
      </c>
      <c r="N191">
        <v>150</v>
      </c>
      <c r="O191">
        <v>147</v>
      </c>
      <c r="P191">
        <v>138</v>
      </c>
      <c r="Q191">
        <v>127</v>
      </c>
      <c r="R191">
        <v>99</v>
      </c>
      <c r="S191">
        <v>87.1</v>
      </c>
    </row>
    <row r="192" spans="1:43">
      <c r="C192" s="3" t="s">
        <v>70</v>
      </c>
      <c r="D192" s="3">
        <f t="shared" ref="D192:E192" si="454">+D191/D186</f>
        <v>6.6210045662100461</v>
      </c>
      <c r="E192" s="3">
        <f t="shared" si="454"/>
        <v>7.0487993803253293</v>
      </c>
      <c r="F192" s="3">
        <f t="shared" ref="F192:G192" si="455">+F191/F186</f>
        <v>7.6092136616362192</v>
      </c>
      <c r="G192" s="3">
        <f t="shared" si="455"/>
        <v>13.277310924369749</v>
      </c>
      <c r="H192" s="3">
        <f t="shared" ref="H192:I192" si="456">+H191/H186</f>
        <v>28.10526315789474</v>
      </c>
      <c r="I192" s="3">
        <f t="shared" si="456"/>
        <v>32.779783393501809</v>
      </c>
      <c r="J192" s="3">
        <f t="shared" ref="J192:K192" si="457">+J191/J186</f>
        <v>16.93771626297578</v>
      </c>
      <c r="K192" s="3">
        <f t="shared" si="457"/>
        <v>13.571428571428573</v>
      </c>
      <c r="L192" s="3">
        <f t="shared" ref="L192:M192" si="458">+L191/L186</f>
        <v>8.8924818108326598</v>
      </c>
      <c r="M192" s="3">
        <f t="shared" si="458"/>
        <v>8.2742316784869967</v>
      </c>
      <c r="N192" s="3">
        <f t="shared" ref="N192:S192" si="459">+N191/N186</f>
        <v>8.0775444264943452</v>
      </c>
      <c r="O192" s="3">
        <f t="shared" si="459"/>
        <v>8.2399103139013459</v>
      </c>
      <c r="P192" s="3">
        <f t="shared" si="459"/>
        <v>9.8712446351931344</v>
      </c>
      <c r="Q192" s="3">
        <f t="shared" si="459"/>
        <v>12.438785504407443</v>
      </c>
      <c r="R192" s="3">
        <f t="shared" si="459"/>
        <v>7.4604370761115302</v>
      </c>
      <c r="S192" s="3">
        <f t="shared" si="459"/>
        <v>5.4437499999999996</v>
      </c>
    </row>
    <row r="193" spans="1:43">
      <c r="C193" s="2" t="s">
        <v>71</v>
      </c>
      <c r="D193" s="2">
        <f t="shared" ref="D193:F193" si="460">+((D191/E191)-1)*100</f>
        <v>-4.3956043956043906</v>
      </c>
      <c r="E193" s="2">
        <f t="shared" si="460"/>
        <v>-5.0104384133611628</v>
      </c>
      <c r="F193" s="2">
        <f t="shared" si="460"/>
        <v>21.26582278481013</v>
      </c>
      <c r="G193" s="2">
        <f t="shared" ref="G193" si="461">+((G191/H191)-1)*100</f>
        <v>-1.3732833957552981</v>
      </c>
      <c r="H193" s="2">
        <f t="shared" ref="H193:I193" si="462">+((H191/I191)-1)*100</f>
        <v>-11.784140969163005</v>
      </c>
      <c r="I193" s="2">
        <f t="shared" si="462"/>
        <v>-7.2522982635342288</v>
      </c>
      <c r="J193" s="2">
        <f>+((J191/K191)-1)*100</f>
        <v>28.815789473684216</v>
      </c>
      <c r="K193" s="2">
        <f>+((K191/L191)-1)*100</f>
        <v>-30.909090909090907</v>
      </c>
      <c r="L193" s="2">
        <f>+((L191/M191)-1)*100</f>
        <v>-21.428571428571431</v>
      </c>
      <c r="M193" s="2">
        <f>+((M191/N191)-1)*100</f>
        <v>-6.6666666666666652</v>
      </c>
      <c r="N193" s="2">
        <f>+((N191/O191)-1)*100</f>
        <v>2.0408163265306145</v>
      </c>
      <c r="O193" s="2">
        <f t="shared" ref="O193:R193" si="463">+((O191/P191)-1)*100</f>
        <v>6.5217391304347894</v>
      </c>
      <c r="P193" s="2">
        <f t="shared" si="463"/>
        <v>8.6614173228346516</v>
      </c>
      <c r="Q193" s="2">
        <f t="shared" si="463"/>
        <v>28.282828282828287</v>
      </c>
      <c r="R193" s="2">
        <f t="shared" si="463"/>
        <v>13.662456946039047</v>
      </c>
    </row>
    <row r="194" spans="1:43">
      <c r="C194" s="2" t="s">
        <v>72</v>
      </c>
      <c r="D194" s="2">
        <f t="shared" ref="D194:F194" si="464">+((D191/H191)-1)*100</f>
        <v>8.6142322097378266</v>
      </c>
      <c r="E194" s="2">
        <f t="shared" si="464"/>
        <v>0.22026431718062955</v>
      </c>
      <c r="F194" s="2">
        <f t="shared" si="464"/>
        <v>-2.1450459652706977</v>
      </c>
      <c r="G194" s="2">
        <f t="shared" ref="G194" si="465">+((G191/K191)-1)*100</f>
        <v>3.9473684210526327</v>
      </c>
      <c r="H194" s="2">
        <f t="shared" ref="H194" si="466">+((H191/L191)-1)*100</f>
        <v>-27.181818181818183</v>
      </c>
      <c r="I194" s="2">
        <f t="shared" ref="I194" si="467">+((I191/M191)-1)*100</f>
        <v>-35.142857142857139</v>
      </c>
      <c r="J194" s="2">
        <f t="shared" ref="J194:O194" si="468">+((J191/N191)-1)*100</f>
        <v>-34.733333333333327</v>
      </c>
      <c r="K194" s="2">
        <f t="shared" si="468"/>
        <v>-48.299319727891152</v>
      </c>
      <c r="L194" s="2">
        <f t="shared" si="468"/>
        <v>-20.289855072463769</v>
      </c>
      <c r="M194" s="2">
        <f t="shared" si="468"/>
        <v>10.236220472440948</v>
      </c>
      <c r="N194" s="2">
        <f t="shared" si="468"/>
        <v>51.515151515151516</v>
      </c>
      <c r="O194" s="2">
        <f t="shared" si="468"/>
        <v>68.771526980482207</v>
      </c>
    </row>
    <row r="195" spans="1:43">
      <c r="C195" s="2" t="s">
        <v>130</v>
      </c>
      <c r="D195" t="str">
        <f t="shared" ref="D195:E195" si="469">IF(OR(D192&gt;15,D189&lt;15,D188&lt;4),"NA",(IF(D192&lt;4,3,IF(D192&lt;6,2,IF(D192&lt;10,1,0)))+IF(D189&gt;80,3,IF(D189&gt;40,2,IF(D189&gt;20,1,0)))+IF(D188&gt;20,3,IF(D188&gt;10,2,IF(D188&gt;5,1,0)))))</f>
        <v>NA</v>
      </c>
      <c r="E195" t="str">
        <f t="shared" si="469"/>
        <v>NA</v>
      </c>
      <c r="F195">
        <f t="shared" ref="F195:G195" si="470">IF(OR(F192&gt;15,F189&lt;15,F188&lt;4),"NA",(IF(F192&lt;4,3,IF(F192&lt;6,2,IF(F192&lt;10,1,0)))+IF(F189&gt;80,3,IF(F189&gt;40,2,IF(F189&gt;20,1,0)))+IF(F188&gt;20,3,IF(F188&gt;10,2,IF(F188&gt;5,1,0)))))</f>
        <v>7</v>
      </c>
      <c r="G195" t="str">
        <f t="shared" si="470"/>
        <v>NA</v>
      </c>
      <c r="H195" t="str">
        <f t="shared" ref="H195:I195" si="471">IF(OR(H192&gt;15,H189&lt;15,H188&lt;4),"NA",(IF(H192&lt;4,3,IF(H192&lt;6,2,IF(H192&lt;10,1,0)))+IF(H189&gt;80,3,IF(H189&gt;40,2,IF(H189&gt;20,1,0)))+IF(H188&gt;20,3,IF(H188&gt;10,2,IF(H188&gt;5,1,0)))))</f>
        <v>NA</v>
      </c>
      <c r="I195" t="str">
        <f t="shared" si="471"/>
        <v>NA</v>
      </c>
      <c r="J195" t="str">
        <f>IF(OR(J192&gt;15,J189&lt;15,J188&lt;4),"NA",(IF(J192&lt;4,3,IF(J192&lt;6,2,IF(J192&lt;10,1,0)))+IF(J189&gt;80,3,IF(J189&gt;40,2,IF(J189&gt;20,1,0)))+IF(J188&gt;20,3,IF(J188&gt;10,2,IF(J188&gt;5,1,0)))))</f>
        <v>NA</v>
      </c>
      <c r="K195" t="str">
        <f>IF(OR(K192&gt;15,K189&lt;15,K188&lt;4),"NA",(IF(K192&lt;4,3,IF(K192&lt;6,2,IF(K192&lt;10,1,0)))+IF(K189&gt;80,3,IF(K189&gt;40,2,IF(K189&gt;20,1,0)))+IF(K188&gt;20,3,IF(K188&gt;10,2,IF(K188&gt;5,1,0)))))</f>
        <v>NA</v>
      </c>
      <c r="L195" t="str">
        <f>IF(OR(L192&gt;15,L189&lt;15,L188&lt;4),"NA",(IF(L192&lt;4,3,IF(L192&lt;6,2,IF(L192&lt;10,1,0)))+IF(L189&gt;80,3,IF(L189&gt;40,2,IF(L189&gt;20,1,0)))+IF(L188&gt;20,3,IF(L188&gt;10,2,IF(L188&gt;5,1,0)))))</f>
        <v>NA</v>
      </c>
      <c r="M195" t="str">
        <f>IF(OR(M192&gt;15,M189&lt;15,M188&lt;4),"NA",(IF(M192&lt;4,3,IF(M192&lt;6,2,IF(M192&lt;10,1,0)))+IF(M189&gt;80,3,IF(M189&gt;40,2,IF(M189&gt;20,1,0)))+IF(M188&gt;20,3,IF(M188&gt;10,2,IF(M188&gt;5,1,0)))))</f>
        <v>NA</v>
      </c>
      <c r="N195">
        <f>IF(OR(N192&gt;15,N189&lt;15,N188&lt;4),"NA",(IF(N192&lt;4,3,IF(N192&lt;6,2,IF(N192&lt;10,1,0)))+IF(N189&gt;80,3,IF(N189&gt;40,2,IF(N189&gt;20,1,0)))+IF(N188&gt;20,3,IF(N188&gt;10,2,IF(N188&gt;5,1,0)))))</f>
        <v>2</v>
      </c>
      <c r="O195">
        <f t="shared" ref="O195:S195" si="472">IF(OR(O192&gt;15,O189&lt;15,O188&lt;4),"NA",(IF(O192&lt;4,3,IF(O192&lt;6,2,IF(O192&lt;10,1,0)))+IF(O189&gt;80,3,IF(O189&gt;40,2,IF(O189&gt;20,1,0)))+IF(O188&gt;20,3,IF(O188&gt;10,2,IF(O188&gt;5,1,0)))))</f>
        <v>4</v>
      </c>
      <c r="P195" t="str">
        <f t="shared" si="472"/>
        <v>NA</v>
      </c>
      <c r="Q195" t="str">
        <f t="shared" si="472"/>
        <v>NA</v>
      </c>
      <c r="R195" t="str">
        <f t="shared" si="472"/>
        <v>NA</v>
      </c>
      <c r="S195" t="str">
        <f t="shared" si="472"/>
        <v>NA</v>
      </c>
    </row>
    <row r="197" spans="1:43">
      <c r="A197" t="s">
        <v>88</v>
      </c>
      <c r="B197" t="s">
        <v>1</v>
      </c>
      <c r="C197" s="1" t="s">
        <v>2</v>
      </c>
      <c r="D197" s="1" t="s">
        <v>275</v>
      </c>
      <c r="E197" s="1" t="s">
        <v>242</v>
      </c>
      <c r="F197" s="1" t="s">
        <v>232</v>
      </c>
      <c r="G197" s="1" t="s">
        <v>202</v>
      </c>
      <c r="H197" s="1" t="s">
        <v>199</v>
      </c>
      <c r="I197" s="1" t="s">
        <v>196</v>
      </c>
      <c r="J197" s="1" t="s">
        <v>185</v>
      </c>
      <c r="K197" s="1" t="s">
        <v>177</v>
      </c>
      <c r="L197" s="1" t="s">
        <v>149</v>
      </c>
      <c r="M197" s="1" t="s">
        <v>139</v>
      </c>
      <c r="N197" s="1" t="s">
        <v>3</v>
      </c>
      <c r="O197" s="1" t="s">
        <v>4</v>
      </c>
      <c r="P197" s="1" t="s">
        <v>5</v>
      </c>
      <c r="Q197" s="1" t="s">
        <v>6</v>
      </c>
      <c r="R197" s="1" t="s">
        <v>7</v>
      </c>
      <c r="S197" s="1" t="s">
        <v>8</v>
      </c>
      <c r="T197" s="1" t="s">
        <v>9</v>
      </c>
      <c r="U197" s="1" t="s">
        <v>10</v>
      </c>
      <c r="V197" s="1" t="s">
        <v>11</v>
      </c>
      <c r="W197" s="1" t="s">
        <v>12</v>
      </c>
      <c r="X197" s="1" t="s">
        <v>13</v>
      </c>
      <c r="Y197" s="1" t="s">
        <v>14</v>
      </c>
      <c r="Z197" s="1" t="s">
        <v>15</v>
      </c>
      <c r="AA197" s="1" t="s">
        <v>16</v>
      </c>
      <c r="AB197" s="1" t="s">
        <v>17</v>
      </c>
      <c r="AC197" s="1" t="s">
        <v>18</v>
      </c>
      <c r="AD197" s="1" t="s">
        <v>19</v>
      </c>
      <c r="AE197" s="1" t="s">
        <v>20</v>
      </c>
      <c r="AF197" s="1" t="s">
        <v>21</v>
      </c>
      <c r="AG197" s="1" t="s">
        <v>22</v>
      </c>
      <c r="AH197" s="1" t="s">
        <v>23</v>
      </c>
      <c r="AI197" s="1" t="s">
        <v>24</v>
      </c>
      <c r="AJ197" s="1" t="s">
        <v>25</v>
      </c>
      <c r="AK197" s="1" t="s">
        <v>26</v>
      </c>
      <c r="AL197" s="1" t="s">
        <v>27</v>
      </c>
      <c r="AM197" s="1" t="s">
        <v>28</v>
      </c>
      <c r="AN197" s="1" t="s">
        <v>29</v>
      </c>
      <c r="AO197" s="1" t="s">
        <v>30</v>
      </c>
      <c r="AP197" s="1" t="s">
        <v>31</v>
      </c>
    </row>
    <row r="198" spans="1:43">
      <c r="A198" t="s">
        <v>32</v>
      </c>
      <c r="B198" t="s">
        <v>33</v>
      </c>
      <c r="C198" t="s">
        <v>34</v>
      </c>
      <c r="D198">
        <v>3.91</v>
      </c>
      <c r="E198">
        <v>6.01</v>
      </c>
      <c r="F198">
        <v>20.27</v>
      </c>
      <c r="G198">
        <v>5.88</v>
      </c>
      <c r="H198">
        <v>5.05</v>
      </c>
      <c r="I198">
        <v>4.92</v>
      </c>
      <c r="J198">
        <v>4.83</v>
      </c>
      <c r="K198">
        <v>4.66</v>
      </c>
      <c r="L198">
        <v>4.54</v>
      </c>
      <c r="M198">
        <v>3.9</v>
      </c>
      <c r="N198">
        <v>3.44</v>
      </c>
      <c r="O198">
        <v>2.64</v>
      </c>
      <c r="P198">
        <v>3.34</v>
      </c>
      <c r="Q198">
        <v>1.95</v>
      </c>
      <c r="R198">
        <v>0.5</v>
      </c>
      <c r="S198">
        <v>1.48</v>
      </c>
      <c r="T198">
        <v>0.92</v>
      </c>
      <c r="U198">
        <v>0.32</v>
      </c>
      <c r="V198">
        <v>0.36</v>
      </c>
    </row>
    <row r="199" spans="1:43">
      <c r="C199" t="s">
        <v>128</v>
      </c>
      <c r="H199">
        <v>5.08</v>
      </c>
      <c r="I199">
        <v>4.92</v>
      </c>
      <c r="J199">
        <v>4.83</v>
      </c>
      <c r="K199">
        <v>4.66</v>
      </c>
      <c r="L199">
        <v>4.54</v>
      </c>
      <c r="M199">
        <v>3.89</v>
      </c>
      <c r="N199">
        <v>3.31</v>
      </c>
      <c r="O199">
        <v>2.91</v>
      </c>
      <c r="P199">
        <v>3.34</v>
      </c>
      <c r="Q199">
        <v>1.95</v>
      </c>
      <c r="R199">
        <v>0.47</v>
      </c>
      <c r="S199">
        <v>1.48</v>
      </c>
      <c r="T199">
        <v>0.92</v>
      </c>
      <c r="U199">
        <v>0.32</v>
      </c>
      <c r="V199">
        <v>0.39</v>
      </c>
      <c r="W199">
        <v>0.38</v>
      </c>
      <c r="X199">
        <v>2.0299999999999998</v>
      </c>
      <c r="Y199">
        <v>1.19</v>
      </c>
      <c r="Z199">
        <v>4.1900000000000004</v>
      </c>
    </row>
    <row r="200" spans="1:43">
      <c r="A200">
        <v>7</v>
      </c>
      <c r="B200">
        <v>5</v>
      </c>
      <c r="C200" t="s">
        <v>35</v>
      </c>
      <c r="D200">
        <f t="shared" ref="D200:N200" si="473">+D198+E198+F198+G198</f>
        <v>36.07</v>
      </c>
      <c r="E200">
        <f t="shared" si="473"/>
        <v>37.21</v>
      </c>
      <c r="F200">
        <f t="shared" si="473"/>
        <v>36.119999999999997</v>
      </c>
      <c r="G200">
        <f t="shared" si="473"/>
        <v>20.68</v>
      </c>
      <c r="H200">
        <f t="shared" si="473"/>
        <v>19.46</v>
      </c>
      <c r="I200">
        <f t="shared" si="473"/>
        <v>18.95</v>
      </c>
      <c r="J200">
        <f t="shared" si="473"/>
        <v>17.93</v>
      </c>
      <c r="K200">
        <f t="shared" si="473"/>
        <v>16.54</v>
      </c>
      <c r="L200">
        <f t="shared" si="473"/>
        <v>14.52</v>
      </c>
      <c r="M200">
        <f t="shared" si="473"/>
        <v>13.32</v>
      </c>
      <c r="N200">
        <f t="shared" si="473"/>
        <v>11.37</v>
      </c>
      <c r="O200">
        <f t="shared" ref="O200:S200" si="474">+O198+P198+Q198+R198</f>
        <v>8.43</v>
      </c>
      <c r="P200">
        <f t="shared" si="474"/>
        <v>7.27</v>
      </c>
      <c r="Q200">
        <f t="shared" si="474"/>
        <v>4.8500000000000005</v>
      </c>
      <c r="R200">
        <f t="shared" si="474"/>
        <v>3.2199999999999998</v>
      </c>
      <c r="S200">
        <f t="shared" si="474"/>
        <v>3.0799999999999996</v>
      </c>
    </row>
    <row r="201" spans="1:43">
      <c r="C201" t="s">
        <v>129</v>
      </c>
      <c r="H201">
        <f t="shared" ref="H201:O201" si="475">+H199+I199+J199+K199</f>
        <v>19.490000000000002</v>
      </c>
      <c r="I201">
        <f t="shared" si="475"/>
        <v>18.95</v>
      </c>
      <c r="J201">
        <f t="shared" si="475"/>
        <v>17.920000000000002</v>
      </c>
      <c r="K201">
        <f t="shared" si="475"/>
        <v>16.399999999999999</v>
      </c>
      <c r="L201">
        <f t="shared" si="475"/>
        <v>14.65</v>
      </c>
      <c r="M201">
        <f t="shared" si="475"/>
        <v>13.45</v>
      </c>
      <c r="N201">
        <f t="shared" si="475"/>
        <v>11.51</v>
      </c>
      <c r="O201">
        <f t="shared" si="475"/>
        <v>8.67</v>
      </c>
      <c r="P201">
        <f>+P199+Q199+R199+S199</f>
        <v>7.24</v>
      </c>
      <c r="Q201">
        <f>+Q199+R199+S199+T199</f>
        <v>4.82</v>
      </c>
      <c r="R201">
        <f>+R199+S199+T199+U199</f>
        <v>3.19</v>
      </c>
      <c r="S201">
        <f t="shared" ref="S201:W201" si="476">+S199+T199+U199+V199</f>
        <v>3.11</v>
      </c>
      <c r="T201">
        <f t="shared" si="476"/>
        <v>2.0099999999999998</v>
      </c>
      <c r="U201">
        <f t="shared" si="476"/>
        <v>3.1199999999999997</v>
      </c>
      <c r="V201">
        <f t="shared" si="476"/>
        <v>3.9899999999999998</v>
      </c>
      <c r="W201">
        <f t="shared" si="476"/>
        <v>7.79</v>
      </c>
    </row>
    <row r="202" spans="1:43">
      <c r="C202" s="2" t="s">
        <v>36</v>
      </c>
      <c r="D202" s="2">
        <f t="shared" ref="D202:N202" si="477">+((D200/(E198+F198+G198+H199))-1)*100</f>
        <v>-3.1417830290010773</v>
      </c>
      <c r="E202" s="2">
        <f t="shared" si="477"/>
        <v>3.0177187153931362</v>
      </c>
      <c r="F202" s="2">
        <f t="shared" si="477"/>
        <v>74.661508704061902</v>
      </c>
      <c r="G202" s="2">
        <f t="shared" si="477"/>
        <v>6.2692702980472692</v>
      </c>
      <c r="H202" s="2">
        <f t="shared" si="477"/>
        <v>2.6912928759894594</v>
      </c>
      <c r="I202" s="2">
        <f t="shared" si="477"/>
        <v>5.7477678571428381</v>
      </c>
      <c r="J202" s="2">
        <f t="shared" si="477"/>
        <v>9.2626447288238758</v>
      </c>
      <c r="K202" s="2">
        <f t="shared" si="477"/>
        <v>11.832319134550362</v>
      </c>
      <c r="L202" s="2">
        <f t="shared" si="477"/>
        <v>9.0090090090090058</v>
      </c>
      <c r="M202" s="2">
        <f t="shared" si="477"/>
        <v>17.150395778364125</v>
      </c>
      <c r="N202" s="2">
        <f t="shared" si="477"/>
        <v>35.35714285714284</v>
      </c>
      <c r="O202" s="2">
        <f t="shared" ref="O202:S202" si="478">+((O200/(P198+Q198+R198+S199))-1)*100</f>
        <v>15.955983493810177</v>
      </c>
      <c r="P202" s="2">
        <f t="shared" si="478"/>
        <v>49.896907216494824</v>
      </c>
      <c r="Q202" s="2">
        <f t="shared" si="478"/>
        <v>50.621118012422393</v>
      </c>
      <c r="R202" s="2">
        <f t="shared" si="478"/>
        <v>3.5369774919614017</v>
      </c>
      <c r="S202" s="2">
        <f t="shared" si="478"/>
        <v>55.555555555555536</v>
      </c>
      <c r="T202" s="2"/>
      <c r="U202" s="2"/>
      <c r="V202" s="2"/>
    </row>
    <row r="203" spans="1:43">
      <c r="C203" s="2" t="s">
        <v>37</v>
      </c>
      <c r="D203" s="2">
        <f t="shared" ref="D203:N203" si="479">+((D200/H201)-1)*100</f>
        <v>85.069266290405324</v>
      </c>
      <c r="E203" s="2">
        <f t="shared" si="479"/>
        <v>96.358839050131934</v>
      </c>
      <c r="F203" s="2">
        <f t="shared" si="479"/>
        <v>101.56249999999996</v>
      </c>
      <c r="G203" s="2">
        <f t="shared" si="479"/>
        <v>26.097560975609756</v>
      </c>
      <c r="H203" s="2">
        <f t="shared" si="479"/>
        <v>32.832764505119449</v>
      </c>
      <c r="I203" s="2">
        <f t="shared" si="479"/>
        <v>40.892193308550183</v>
      </c>
      <c r="J203" s="2">
        <f t="shared" si="479"/>
        <v>55.777584708948737</v>
      </c>
      <c r="K203" s="2">
        <f t="shared" si="479"/>
        <v>90.772779700115322</v>
      </c>
      <c r="L203" s="2">
        <f t="shared" si="479"/>
        <v>100.55248618784529</v>
      </c>
      <c r="M203" s="2">
        <f t="shared" si="479"/>
        <v>176.34854771784231</v>
      </c>
      <c r="N203" s="2">
        <f t="shared" si="479"/>
        <v>256.42633228840123</v>
      </c>
      <c r="O203" s="2">
        <f t="shared" ref="O203:S203" si="480">+((O200/S201)-1)*100</f>
        <v>171.06109324758845</v>
      </c>
      <c r="P203" s="2">
        <f t="shared" si="480"/>
        <v>261.69154228855723</v>
      </c>
      <c r="Q203" s="2">
        <f t="shared" si="480"/>
        <v>55.44871794871797</v>
      </c>
      <c r="R203" s="2">
        <f t="shared" si="480"/>
        <v>-19.298245614035093</v>
      </c>
      <c r="S203" s="2">
        <f t="shared" si="480"/>
        <v>-60.462130937098848</v>
      </c>
    </row>
    <row r="204" spans="1:43" s="1" customFormat="1">
      <c r="C204" s="1" t="s">
        <v>38</v>
      </c>
      <c r="D204" s="1" t="s">
        <v>274</v>
      </c>
      <c r="E204" s="1" t="s">
        <v>243</v>
      </c>
      <c r="F204" s="1" t="s">
        <v>233</v>
      </c>
      <c r="G204" s="1" t="s">
        <v>230</v>
      </c>
      <c r="H204" s="1" t="s">
        <v>200</v>
      </c>
      <c r="I204" s="1" t="s">
        <v>197</v>
      </c>
      <c r="J204" s="1" t="s">
        <v>186</v>
      </c>
      <c r="K204" s="1" t="s">
        <v>178</v>
      </c>
      <c r="L204" s="1" t="s">
        <v>150</v>
      </c>
      <c r="M204" s="1" t="s">
        <v>140</v>
      </c>
      <c r="N204" s="1" t="s">
        <v>39</v>
      </c>
      <c r="O204" s="1" t="s">
        <v>40</v>
      </c>
      <c r="P204" s="1" t="s">
        <v>41</v>
      </c>
      <c r="Q204" s="1" t="s">
        <v>42</v>
      </c>
      <c r="R204" s="1" t="s">
        <v>43</v>
      </c>
      <c r="S204" s="1" t="s">
        <v>44</v>
      </c>
      <c r="T204" s="1" t="s">
        <v>45</v>
      </c>
      <c r="U204" s="1" t="s">
        <v>46</v>
      </c>
      <c r="V204" s="1" t="s">
        <v>47</v>
      </c>
      <c r="W204" s="1" t="s">
        <v>48</v>
      </c>
      <c r="X204" s="1" t="s">
        <v>49</v>
      </c>
      <c r="Y204" s="1" t="s">
        <v>50</v>
      </c>
      <c r="Z204" s="1" t="s">
        <v>51</v>
      </c>
      <c r="AA204" s="1" t="s">
        <v>52</v>
      </c>
      <c r="AB204" s="1" t="s">
        <v>53</v>
      </c>
      <c r="AC204" s="1" t="s">
        <v>54</v>
      </c>
      <c r="AD204" s="1" t="s">
        <v>55</v>
      </c>
      <c r="AE204" s="1" t="s">
        <v>56</v>
      </c>
      <c r="AF204" s="1" t="s">
        <v>57</v>
      </c>
      <c r="AG204" s="1" t="s">
        <v>58</v>
      </c>
      <c r="AH204" s="1" t="s">
        <v>59</v>
      </c>
      <c r="AI204" s="1" t="s">
        <v>60</v>
      </c>
      <c r="AJ204" s="1" t="s">
        <v>61</v>
      </c>
      <c r="AK204" s="1" t="s">
        <v>62</v>
      </c>
      <c r="AL204" s="1" t="s">
        <v>63</v>
      </c>
      <c r="AM204" s="1" t="s">
        <v>64</v>
      </c>
      <c r="AN204" s="1" t="s">
        <v>65</v>
      </c>
      <c r="AO204" s="1" t="s">
        <v>66</v>
      </c>
      <c r="AP204" s="1" t="s">
        <v>67</v>
      </c>
      <c r="AQ204" s="1" t="s">
        <v>68</v>
      </c>
    </row>
    <row r="205" spans="1:43">
      <c r="C205" t="s">
        <v>69</v>
      </c>
      <c r="D205">
        <v>119</v>
      </c>
      <c r="E205" s="4">
        <v>120</v>
      </c>
      <c r="F205">
        <v>103</v>
      </c>
      <c r="G205">
        <v>62.8</v>
      </c>
      <c r="H205">
        <v>73.3</v>
      </c>
      <c r="I205" s="4">
        <v>85.2</v>
      </c>
      <c r="J205">
        <v>88.6</v>
      </c>
      <c r="K205">
        <v>75.2</v>
      </c>
      <c r="L205">
        <v>94.5</v>
      </c>
      <c r="M205">
        <v>108</v>
      </c>
      <c r="N205">
        <v>112.5</v>
      </c>
      <c r="O205">
        <v>84.1</v>
      </c>
      <c r="P205">
        <v>89.9</v>
      </c>
      <c r="Q205">
        <v>90</v>
      </c>
      <c r="R205">
        <v>79.7</v>
      </c>
      <c r="S205">
        <v>78.5</v>
      </c>
    </row>
    <row r="206" spans="1:43">
      <c r="C206" s="3" t="s">
        <v>70</v>
      </c>
      <c r="D206" s="19">
        <f t="shared" ref="D206:E206" si="481">+D205/D200</f>
        <v>3.2991405600221793</v>
      </c>
      <c r="E206" s="19">
        <f t="shared" si="481"/>
        <v>3.2249395323837677</v>
      </c>
      <c r="F206" s="19">
        <f t="shared" ref="F206:G206" si="482">+F205/F200</f>
        <v>2.8516057585825028</v>
      </c>
      <c r="G206" s="19">
        <f t="shared" si="482"/>
        <v>3.0367504835589942</v>
      </c>
      <c r="H206" s="19">
        <f t="shared" ref="H206:I206" si="483">+H205/H200</f>
        <v>3.7667009249743058</v>
      </c>
      <c r="I206" s="19">
        <f t="shared" si="483"/>
        <v>4.4960422163588394</v>
      </c>
      <c r="J206" s="3">
        <f t="shared" ref="J206:K206" si="484">+J205/J200</f>
        <v>4.9414389291689904</v>
      </c>
      <c r="K206" s="3">
        <f t="shared" si="484"/>
        <v>4.5465538089480049</v>
      </c>
      <c r="L206" s="3">
        <f t="shared" ref="L206:M206" si="485">+L205/L200</f>
        <v>6.5082644628099171</v>
      </c>
      <c r="M206" s="3">
        <f t="shared" si="485"/>
        <v>8.1081081081081088</v>
      </c>
      <c r="N206" s="3">
        <f t="shared" ref="N206:S206" si="486">+N205/N200</f>
        <v>9.8944591029023758</v>
      </c>
      <c r="O206" s="3">
        <f t="shared" si="486"/>
        <v>9.9762752075919341</v>
      </c>
      <c r="P206" s="3">
        <f t="shared" si="486"/>
        <v>12.36588720770289</v>
      </c>
      <c r="Q206" s="3">
        <f t="shared" si="486"/>
        <v>18.556701030927833</v>
      </c>
      <c r="R206" s="3">
        <f t="shared" si="486"/>
        <v>24.75155279503106</v>
      </c>
      <c r="S206" s="3">
        <f t="shared" si="486"/>
        <v>25.487012987012989</v>
      </c>
    </row>
    <row r="207" spans="1:43">
      <c r="C207" s="2" t="s">
        <v>71</v>
      </c>
      <c r="D207" s="18">
        <f t="shared" ref="D207:F207" si="487">+((D205/E205)-1)*100</f>
        <v>-0.83333333333333037</v>
      </c>
      <c r="E207" s="18">
        <f t="shared" si="487"/>
        <v>16.50485436893203</v>
      </c>
      <c r="F207" s="18">
        <f t="shared" si="487"/>
        <v>64.01273885350318</v>
      </c>
      <c r="G207" s="18">
        <f t="shared" ref="G207" si="488">+((G205/H205)-1)*100</f>
        <v>-14.324693042291948</v>
      </c>
      <c r="H207" s="18">
        <f t="shared" ref="H207:N207" si="489">+((H205/I205)-1)*100</f>
        <v>-13.967136150234749</v>
      </c>
      <c r="I207" s="18">
        <f t="shared" si="489"/>
        <v>-3.8374717832956984</v>
      </c>
      <c r="J207" s="2">
        <f t="shared" si="489"/>
        <v>17.819148936170205</v>
      </c>
      <c r="K207" s="2">
        <f t="shared" si="489"/>
        <v>-20.423280423280421</v>
      </c>
      <c r="L207" s="2">
        <f t="shared" si="489"/>
        <v>-12.5</v>
      </c>
      <c r="M207" s="2">
        <f t="shared" si="489"/>
        <v>-4.0000000000000036</v>
      </c>
      <c r="N207" s="2">
        <f t="shared" si="489"/>
        <v>33.769322235434004</v>
      </c>
      <c r="O207" s="2">
        <f t="shared" ref="O207:R207" si="490">+((O205/P205)-1)*100</f>
        <v>-6.4516129032258229</v>
      </c>
      <c r="P207" s="2">
        <f t="shared" si="490"/>
        <v>-0.11111111111110628</v>
      </c>
      <c r="Q207" s="2">
        <f t="shared" si="490"/>
        <v>12.923462986198242</v>
      </c>
      <c r="R207" s="2">
        <f t="shared" si="490"/>
        <v>1.5286624203821653</v>
      </c>
    </row>
    <row r="208" spans="1:43">
      <c r="C208" s="2" t="s">
        <v>72</v>
      </c>
      <c r="D208" s="18">
        <f t="shared" ref="D208:F208" si="491">+((D205/H205)-1)*100</f>
        <v>62.346521145975451</v>
      </c>
      <c r="E208" s="18">
        <f t="shared" si="491"/>
        <v>40.845070422535201</v>
      </c>
      <c r="F208" s="18">
        <f t="shared" si="491"/>
        <v>16.252821670428897</v>
      </c>
      <c r="G208" s="18">
        <f t="shared" ref="G208" si="492">+((G205/K205)-1)*100</f>
        <v>-16.48936170212767</v>
      </c>
      <c r="H208" s="18">
        <f t="shared" ref="H208:O208" si="493">+((H205/L205)-1)*100</f>
        <v>-22.433862433862441</v>
      </c>
      <c r="I208" s="18">
        <f t="shared" si="493"/>
        <v>-21.111111111111114</v>
      </c>
      <c r="J208" s="2">
        <f t="shared" si="493"/>
        <v>-21.244444444444454</v>
      </c>
      <c r="K208" s="2">
        <f t="shared" si="493"/>
        <v>-10.582639714625442</v>
      </c>
      <c r="L208" s="2">
        <f t="shared" si="493"/>
        <v>5.116796440489435</v>
      </c>
      <c r="M208" s="2">
        <f t="shared" si="493"/>
        <v>19.999999999999996</v>
      </c>
      <c r="N208" s="2">
        <f t="shared" si="493"/>
        <v>41.1543287327478</v>
      </c>
      <c r="O208" s="2">
        <f t="shared" si="493"/>
        <v>7.1337579617834379</v>
      </c>
    </row>
    <row r="209" spans="1:43">
      <c r="C209" s="2" t="s">
        <v>130</v>
      </c>
      <c r="D209" s="4" t="str">
        <f t="shared" ref="D209:E209" si="494">IF(OR(D206&gt;15,D203&lt;15,D202&lt;4),"NA",(IF(D206&lt;4,3,IF(D206&lt;6,2,IF(D206&lt;10,1,0)))+IF(D203&gt;80,3,IF(D203&gt;40,2,IF(D203&gt;20,1,0)))+IF(D202&gt;20,3,IF(D202&gt;10,2,IF(D202&gt;5,1,0)))))</f>
        <v>NA</v>
      </c>
      <c r="E209" s="4" t="str">
        <f t="shared" si="494"/>
        <v>NA</v>
      </c>
      <c r="F209" s="4">
        <f t="shared" ref="F209:H209" si="495">IF(OR(F206&gt;15,F203&lt;15,F202&lt;4),"NA",(IF(F206&lt;4,3,IF(F206&lt;6,2,IF(F206&lt;10,1,0)))+IF(F203&gt;80,3,IF(F203&gt;40,2,IF(F203&gt;20,1,0)))+IF(F202&gt;20,3,IF(F202&gt;10,2,IF(F202&gt;5,1,0)))))</f>
        <v>9</v>
      </c>
      <c r="G209" s="4">
        <f t="shared" si="495"/>
        <v>5</v>
      </c>
      <c r="H209" s="4" t="str">
        <f t="shared" si="495"/>
        <v>NA</v>
      </c>
      <c r="I209" s="4">
        <f t="shared" ref="I209:N209" si="496">IF(OR(I206&gt;15,I203&lt;15,I202&lt;4),"NA",(IF(I206&lt;4,3,IF(I206&lt;6,2,IF(I206&lt;10,1,0)))+IF(I203&gt;80,3,IF(I203&gt;40,2,IF(I203&gt;20,1,0)))+IF(I202&gt;20,3,IF(I202&gt;10,2,IF(I202&gt;5,1,0)))))</f>
        <v>5</v>
      </c>
      <c r="J209">
        <f t="shared" si="496"/>
        <v>5</v>
      </c>
      <c r="K209">
        <f t="shared" si="496"/>
        <v>7</v>
      </c>
      <c r="L209">
        <f t="shared" si="496"/>
        <v>5</v>
      </c>
      <c r="M209">
        <f t="shared" si="496"/>
        <v>6</v>
      </c>
      <c r="N209">
        <f t="shared" si="496"/>
        <v>7</v>
      </c>
      <c r="O209">
        <f t="shared" ref="O209:S209" si="497">IF(OR(O206&gt;15,O203&lt;15,O202&lt;4),"NA",(IF(O206&lt;4,3,IF(O206&lt;6,2,IF(O206&lt;10,1,0)))+IF(O203&gt;80,3,IF(O203&gt;40,2,IF(O203&gt;20,1,0)))+IF(O202&gt;20,3,IF(O202&gt;10,2,IF(O202&gt;5,1,0)))))</f>
        <v>6</v>
      </c>
      <c r="P209">
        <f t="shared" si="497"/>
        <v>6</v>
      </c>
      <c r="Q209" t="str">
        <f t="shared" si="497"/>
        <v>NA</v>
      </c>
      <c r="R209" t="str">
        <f t="shared" si="497"/>
        <v>NA</v>
      </c>
      <c r="S209" t="str">
        <f t="shared" si="497"/>
        <v>NA</v>
      </c>
    </row>
    <row r="211" spans="1:43">
      <c r="A211" t="s">
        <v>89</v>
      </c>
      <c r="B211" t="s">
        <v>82</v>
      </c>
      <c r="C211" s="1" t="s">
        <v>2</v>
      </c>
      <c r="D211" s="1" t="s">
        <v>275</v>
      </c>
      <c r="E211" s="1" t="s">
        <v>242</v>
      </c>
      <c r="F211" s="1" t="s">
        <v>232</v>
      </c>
      <c r="G211" s="1" t="s">
        <v>202</v>
      </c>
      <c r="H211" s="1" t="s">
        <v>199</v>
      </c>
      <c r="I211" s="1" t="s">
        <v>196</v>
      </c>
      <c r="J211" s="1" t="s">
        <v>185</v>
      </c>
      <c r="K211" s="1" t="s">
        <v>177</v>
      </c>
      <c r="L211" s="1" t="s">
        <v>149</v>
      </c>
      <c r="M211" s="1" t="s">
        <v>139</v>
      </c>
      <c r="N211" s="1" t="s">
        <v>3</v>
      </c>
      <c r="O211" s="1" t="s">
        <v>4</v>
      </c>
      <c r="P211" s="1" t="s">
        <v>5</v>
      </c>
      <c r="Q211" s="1" t="s">
        <v>6</v>
      </c>
      <c r="R211" s="1" t="s">
        <v>7</v>
      </c>
      <c r="S211" s="1" t="s">
        <v>8</v>
      </c>
      <c r="T211" s="1" t="s">
        <v>9</v>
      </c>
      <c r="U211" s="1" t="s">
        <v>10</v>
      </c>
      <c r="V211" s="1" t="s">
        <v>11</v>
      </c>
      <c r="W211" s="1" t="s">
        <v>12</v>
      </c>
      <c r="X211" s="1" t="s">
        <v>13</v>
      </c>
      <c r="Y211" s="1" t="s">
        <v>14</v>
      </c>
      <c r="Z211" s="1" t="s">
        <v>15</v>
      </c>
      <c r="AA211" s="1" t="s">
        <v>16</v>
      </c>
      <c r="AB211" s="1" t="s">
        <v>17</v>
      </c>
      <c r="AC211" s="1" t="s">
        <v>18</v>
      </c>
      <c r="AD211" s="1" t="s">
        <v>19</v>
      </c>
      <c r="AE211" s="1" t="s">
        <v>20</v>
      </c>
      <c r="AF211" s="1" t="s">
        <v>21</v>
      </c>
      <c r="AG211" s="1" t="s">
        <v>22</v>
      </c>
      <c r="AH211" s="1" t="s">
        <v>23</v>
      </c>
      <c r="AI211" s="1" t="s">
        <v>24</v>
      </c>
      <c r="AJ211" s="1" t="s">
        <v>25</v>
      </c>
      <c r="AK211" s="1" t="s">
        <v>26</v>
      </c>
      <c r="AL211" s="1" t="s">
        <v>27</v>
      </c>
      <c r="AM211" s="1" t="s">
        <v>28</v>
      </c>
      <c r="AN211" s="1" t="s">
        <v>29</v>
      </c>
      <c r="AO211" s="1" t="s">
        <v>30</v>
      </c>
      <c r="AP211" s="1" t="s">
        <v>31</v>
      </c>
    </row>
    <row r="212" spans="1:43">
      <c r="A212" t="s">
        <v>90</v>
      </c>
      <c r="C212" t="s">
        <v>34</v>
      </c>
      <c r="D212">
        <v>6.13</v>
      </c>
      <c r="E212">
        <v>4.4800000000000004</v>
      </c>
      <c r="F212">
        <v>4.46</v>
      </c>
      <c r="G212">
        <v>4.4000000000000004</v>
      </c>
      <c r="H212">
        <v>5.34</v>
      </c>
      <c r="I212">
        <v>3.24</v>
      </c>
      <c r="J212">
        <v>3.33</v>
      </c>
      <c r="K212">
        <v>7.62</v>
      </c>
      <c r="L212">
        <v>5.13</v>
      </c>
      <c r="M212" s="10">
        <v>3.49</v>
      </c>
      <c r="N212">
        <v>5.78</v>
      </c>
      <c r="O212">
        <v>5.35</v>
      </c>
      <c r="P212">
        <v>7.75</v>
      </c>
      <c r="Q212">
        <v>10.5</v>
      </c>
      <c r="R212" s="6">
        <v>7.415</v>
      </c>
      <c r="S212">
        <v>2.7</v>
      </c>
      <c r="T212">
        <v>5.42</v>
      </c>
      <c r="U212">
        <v>4.8600000000000003</v>
      </c>
      <c r="V212">
        <v>3.09</v>
      </c>
    </row>
    <row r="213" spans="1:43">
      <c r="A213" t="s">
        <v>134</v>
      </c>
      <c r="C213" t="s">
        <v>128</v>
      </c>
      <c r="H213">
        <v>5.36</v>
      </c>
      <c r="I213">
        <v>3.25</v>
      </c>
      <c r="J213">
        <v>3.32</v>
      </c>
      <c r="K213">
        <v>7.62</v>
      </c>
      <c r="L213">
        <v>5.13</v>
      </c>
      <c r="M213">
        <v>3.49</v>
      </c>
      <c r="N213">
        <v>5.28</v>
      </c>
      <c r="O213">
        <v>5.68</v>
      </c>
      <c r="P213">
        <v>7.75</v>
      </c>
      <c r="Q213" s="10">
        <v>5.26</v>
      </c>
      <c r="R213">
        <v>7.42</v>
      </c>
      <c r="S213">
        <v>2.78</v>
      </c>
      <c r="T213">
        <v>5.42</v>
      </c>
      <c r="U213">
        <v>9.9700000000000006</v>
      </c>
      <c r="V213" s="6">
        <v>3.1675</v>
      </c>
      <c r="W213">
        <v>41.75</v>
      </c>
      <c r="X213">
        <v>4.07</v>
      </c>
      <c r="Y213">
        <v>1.63</v>
      </c>
      <c r="Z213">
        <v>6.47</v>
      </c>
    </row>
    <row r="214" spans="1:43">
      <c r="A214" t="s">
        <v>32</v>
      </c>
      <c r="B214" t="s">
        <v>33</v>
      </c>
      <c r="C214" t="s">
        <v>35</v>
      </c>
      <c r="D214" s="4">
        <f t="shared" ref="D214:F214" si="498">+D212+E212+F212+G212</f>
        <v>19.47</v>
      </c>
      <c r="E214" s="4">
        <f t="shared" si="498"/>
        <v>18.68</v>
      </c>
      <c r="F214" s="4">
        <f t="shared" si="498"/>
        <v>17.439999999999998</v>
      </c>
      <c r="G214" s="4">
        <f t="shared" ref="G214" si="499">+G212+H212+I212+J212</f>
        <v>16.310000000000002</v>
      </c>
      <c r="H214" s="4">
        <f t="shared" ref="H214:N215" si="500">+H212+I212+J212+K212</f>
        <v>19.53</v>
      </c>
      <c r="I214" s="4">
        <f t="shared" si="500"/>
        <v>19.32</v>
      </c>
      <c r="J214" s="4">
        <f t="shared" si="500"/>
        <v>19.57</v>
      </c>
      <c r="K214" s="4">
        <f t="shared" si="500"/>
        <v>22.020000000000003</v>
      </c>
      <c r="L214" s="4">
        <f t="shared" si="500"/>
        <v>19.75</v>
      </c>
      <c r="M214" s="10">
        <f t="shared" si="500"/>
        <v>22.369999999999997</v>
      </c>
      <c r="N214">
        <f t="shared" si="500"/>
        <v>29.38</v>
      </c>
      <c r="O214">
        <f t="shared" ref="O214:S214" si="501">+O212+P212+Q212+R212</f>
        <v>31.015000000000001</v>
      </c>
      <c r="P214">
        <f t="shared" si="501"/>
        <v>28.364999999999998</v>
      </c>
      <c r="Q214">
        <f t="shared" si="501"/>
        <v>26.034999999999997</v>
      </c>
      <c r="R214">
        <f t="shared" si="501"/>
        <v>20.395</v>
      </c>
      <c r="S214">
        <f t="shared" si="501"/>
        <v>16.07</v>
      </c>
    </row>
    <row r="215" spans="1:43">
      <c r="C215" t="s">
        <v>129</v>
      </c>
      <c r="H215">
        <f t="shared" si="500"/>
        <v>19.55</v>
      </c>
      <c r="I215">
        <f t="shared" si="500"/>
        <v>19.32</v>
      </c>
      <c r="J215">
        <f t="shared" si="500"/>
        <v>19.560000000000002</v>
      </c>
      <c r="K215">
        <f t="shared" si="500"/>
        <v>21.520000000000003</v>
      </c>
      <c r="L215">
        <f t="shared" ref="L215:R215" si="502">+L213+M213+N213+O213</f>
        <v>19.580000000000002</v>
      </c>
      <c r="M215">
        <f t="shared" si="502"/>
        <v>22.2</v>
      </c>
      <c r="N215">
        <f t="shared" si="502"/>
        <v>23.97</v>
      </c>
      <c r="O215">
        <f t="shared" si="502"/>
        <v>26.11</v>
      </c>
      <c r="P215">
        <f t="shared" si="502"/>
        <v>23.21</v>
      </c>
      <c r="Q215">
        <f t="shared" si="502"/>
        <v>20.88</v>
      </c>
      <c r="R215">
        <f t="shared" si="502"/>
        <v>25.59</v>
      </c>
      <c r="S215">
        <f t="shared" ref="S215:W215" si="503">+S213+T213+U213+V213</f>
        <v>21.337500000000002</v>
      </c>
      <c r="T215">
        <f t="shared" si="503"/>
        <v>60.307500000000005</v>
      </c>
      <c r="U215">
        <f t="shared" si="503"/>
        <v>58.957500000000003</v>
      </c>
      <c r="V215">
        <f t="shared" si="503"/>
        <v>50.6175</v>
      </c>
      <c r="W215">
        <f t="shared" si="503"/>
        <v>53.92</v>
      </c>
    </row>
    <row r="216" spans="1:43">
      <c r="A216" t="s">
        <v>76</v>
      </c>
      <c r="B216" t="s">
        <v>76</v>
      </c>
      <c r="C216" s="2" t="s">
        <v>36</v>
      </c>
      <c r="D216" s="18">
        <f t="shared" ref="D216:F216" si="504">+((D214/(E212+F212+G212+H213))-1)*100</f>
        <v>4.1176470588235148</v>
      </c>
      <c r="E216" s="18">
        <f t="shared" si="504"/>
        <v>7.0487106017192103</v>
      </c>
      <c r="F216" s="18">
        <f t="shared" si="504"/>
        <v>6.9938650306748285</v>
      </c>
      <c r="G216" s="18">
        <f t="shared" ref="G216" si="505">+((G214/(H212+I212+J212+K213))-1)*100</f>
        <v>-16.487455197132604</v>
      </c>
      <c r="H216" s="18">
        <f t="shared" ref="H216:N216" si="506">+((H214/(I212+J212+K212+L213))-1)*100</f>
        <v>1.0869565217391353</v>
      </c>
      <c r="I216" s="18">
        <f t="shared" si="506"/>
        <v>-1.2774655084312747</v>
      </c>
      <c r="J216" s="18">
        <f t="shared" si="506"/>
        <v>-9.0613382899628387</v>
      </c>
      <c r="K216" s="18">
        <f t="shared" si="506"/>
        <v>9.6613545816733204</v>
      </c>
      <c r="L216" s="18">
        <f t="shared" si="506"/>
        <v>-11.71211443898077</v>
      </c>
      <c r="M216" s="9">
        <f t="shared" si="506"/>
        <v>-7.3322286661143483</v>
      </c>
      <c r="N216" s="2">
        <f t="shared" si="506"/>
        <v>-5.2869116698904044</v>
      </c>
      <c r="O216" s="2">
        <f t="shared" ref="O216:S216" si="507">+((O214/(P212+Q212+R212+S213))-1)*100</f>
        <v>9.0349797855510552</v>
      </c>
      <c r="P216" s="2">
        <f t="shared" si="507"/>
        <v>8.9494910697138543</v>
      </c>
      <c r="Q216" s="2">
        <f t="shared" si="507"/>
        <v>2.0780239168790127</v>
      </c>
      <c r="R216" s="2">
        <f t="shared" si="507"/>
        <v>26.304381483201734</v>
      </c>
      <c r="S216" s="2">
        <f t="shared" si="507"/>
        <v>-70.845428156748909</v>
      </c>
      <c r="T216" s="2"/>
      <c r="U216" s="2"/>
      <c r="V216" s="2"/>
    </row>
    <row r="217" spans="1:43">
      <c r="C217" s="2" t="s">
        <v>37</v>
      </c>
      <c r="D217" s="18">
        <f t="shared" ref="D217:F217" si="508">+((D214/H215)-1)*100</f>
        <v>-0.40920716112532451</v>
      </c>
      <c r="E217" s="18">
        <f t="shared" si="508"/>
        <v>-3.3126293995859202</v>
      </c>
      <c r="F217" s="18">
        <f t="shared" si="508"/>
        <v>-10.838445807770981</v>
      </c>
      <c r="G217" s="18">
        <f t="shared" ref="G217" si="509">+((G214/K215)-1)*100</f>
        <v>-24.210037174721187</v>
      </c>
      <c r="H217" s="18">
        <f t="shared" ref="H217:N217" si="510">+((H214/L215)-1)*100</f>
        <v>-0.25536261491317935</v>
      </c>
      <c r="I217" s="18">
        <f t="shared" si="510"/>
        <v>-12.972972972972974</v>
      </c>
      <c r="J217" s="18">
        <f t="shared" si="510"/>
        <v>-18.356278681685435</v>
      </c>
      <c r="K217" s="18">
        <f t="shared" si="510"/>
        <v>-15.664496361547286</v>
      </c>
      <c r="L217" s="18">
        <f t="shared" si="510"/>
        <v>-14.907367514002591</v>
      </c>
      <c r="M217" s="9">
        <f t="shared" si="510"/>
        <v>7.1360153256704972</v>
      </c>
      <c r="N217" s="2">
        <f t="shared" si="510"/>
        <v>14.810472840953492</v>
      </c>
      <c r="O217" s="2">
        <f t="shared" ref="O217:S217" si="511">+((O214/S215)-1)*100</f>
        <v>45.354422964264771</v>
      </c>
      <c r="P217" s="2">
        <f t="shared" si="511"/>
        <v>-52.966048998880744</v>
      </c>
      <c r="Q217" s="2">
        <f t="shared" si="511"/>
        <v>-55.841071958614265</v>
      </c>
      <c r="R217" s="2">
        <f t="shared" si="511"/>
        <v>-59.707611004099384</v>
      </c>
      <c r="S217" s="2">
        <f t="shared" si="511"/>
        <v>-70.196587537091986</v>
      </c>
    </row>
    <row r="218" spans="1:43" s="1" customFormat="1">
      <c r="C218" s="1" t="s">
        <v>38</v>
      </c>
      <c r="D218" s="1" t="s">
        <v>274</v>
      </c>
      <c r="E218" s="1" t="s">
        <v>243</v>
      </c>
      <c r="F218" s="1" t="s">
        <v>233</v>
      </c>
      <c r="G218" s="1" t="s">
        <v>230</v>
      </c>
      <c r="H218" s="1" t="s">
        <v>200</v>
      </c>
      <c r="I218" s="1" t="s">
        <v>197</v>
      </c>
      <c r="J218" s="1" t="s">
        <v>186</v>
      </c>
      <c r="K218" s="1" t="s">
        <v>178</v>
      </c>
      <c r="L218" s="1" t="s">
        <v>150</v>
      </c>
      <c r="M218" s="1" t="s">
        <v>140</v>
      </c>
      <c r="N218" s="1" t="s">
        <v>39</v>
      </c>
      <c r="O218" s="1" t="s">
        <v>40</v>
      </c>
      <c r="P218" s="1" t="s">
        <v>41</v>
      </c>
      <c r="Q218" s="1" t="s">
        <v>42</v>
      </c>
      <c r="R218" s="1" t="s">
        <v>43</v>
      </c>
      <c r="S218" s="1" t="s">
        <v>44</v>
      </c>
      <c r="T218" s="1" t="s">
        <v>45</v>
      </c>
      <c r="U218" s="1" t="s">
        <v>46</v>
      </c>
      <c r="V218" s="1" t="s">
        <v>47</v>
      </c>
      <c r="W218" s="1" t="s">
        <v>48</v>
      </c>
      <c r="X218" s="1" t="s">
        <v>49</v>
      </c>
      <c r="Y218" s="1" t="s">
        <v>50</v>
      </c>
      <c r="Z218" s="1" t="s">
        <v>51</v>
      </c>
      <c r="AA218" s="1" t="s">
        <v>52</v>
      </c>
      <c r="AB218" s="1" t="s">
        <v>53</v>
      </c>
      <c r="AC218" s="1" t="s">
        <v>54</v>
      </c>
      <c r="AD218" s="1" t="s">
        <v>55</v>
      </c>
      <c r="AE218" s="1" t="s">
        <v>56</v>
      </c>
      <c r="AF218" s="1" t="s">
        <v>57</v>
      </c>
      <c r="AG218" s="1" t="s">
        <v>58</v>
      </c>
      <c r="AH218" s="1" t="s">
        <v>59</v>
      </c>
      <c r="AI218" s="1" t="s">
        <v>60</v>
      </c>
      <c r="AJ218" s="1" t="s">
        <v>61</v>
      </c>
      <c r="AK218" s="1" t="s">
        <v>62</v>
      </c>
      <c r="AL218" s="1" t="s">
        <v>63</v>
      </c>
      <c r="AM218" s="1" t="s">
        <v>64</v>
      </c>
      <c r="AN218" s="1" t="s">
        <v>65</v>
      </c>
      <c r="AO218" s="1" t="s">
        <v>66</v>
      </c>
      <c r="AP218" s="1" t="s">
        <v>67</v>
      </c>
      <c r="AQ218" s="1" t="s">
        <v>68</v>
      </c>
    </row>
    <row r="219" spans="1:43">
      <c r="C219" t="s">
        <v>69</v>
      </c>
      <c r="D219">
        <v>137</v>
      </c>
      <c r="E219">
        <v>132</v>
      </c>
      <c r="F219">
        <v>146</v>
      </c>
      <c r="G219">
        <v>147</v>
      </c>
      <c r="H219">
        <v>153</v>
      </c>
      <c r="I219">
        <v>164</v>
      </c>
      <c r="J219">
        <v>176</v>
      </c>
      <c r="K219">
        <v>165</v>
      </c>
      <c r="L219">
        <v>196</v>
      </c>
      <c r="M219">
        <v>243</v>
      </c>
      <c r="N219">
        <v>275</v>
      </c>
      <c r="O219">
        <v>260</v>
      </c>
      <c r="P219">
        <v>238</v>
      </c>
      <c r="Q219">
        <v>232</v>
      </c>
      <c r="R219">
        <v>195</v>
      </c>
      <c r="S219">
        <v>179</v>
      </c>
    </row>
    <row r="220" spans="1:43">
      <c r="C220" s="3" t="s">
        <v>70</v>
      </c>
      <c r="D220" s="3">
        <f t="shared" ref="D220:E220" si="512">+D219/D214</f>
        <v>7.0364663585002569</v>
      </c>
      <c r="E220" s="3">
        <f t="shared" si="512"/>
        <v>7.0663811563169165</v>
      </c>
      <c r="F220" s="3">
        <f t="shared" ref="F220:G220" si="513">+F219/F214</f>
        <v>8.3715596330275233</v>
      </c>
      <c r="G220" s="3">
        <f t="shared" si="513"/>
        <v>9.012875536480685</v>
      </c>
      <c r="H220" s="3">
        <f t="shared" ref="H220:I220" si="514">+H219/H214</f>
        <v>7.8341013824884786</v>
      </c>
      <c r="I220" s="3">
        <f t="shared" si="514"/>
        <v>8.4886128364389233</v>
      </c>
      <c r="J220" s="3">
        <f t="shared" ref="J220:K220" si="515">+J219/J214</f>
        <v>8.993357179356158</v>
      </c>
      <c r="K220" s="3">
        <f t="shared" si="515"/>
        <v>7.4931880108991811</v>
      </c>
      <c r="L220" s="3">
        <f t="shared" ref="L220:M220" si="516">+L219/L214</f>
        <v>9.924050632911392</v>
      </c>
      <c r="M220" s="3">
        <f t="shared" si="516"/>
        <v>10.862762628520342</v>
      </c>
      <c r="N220" s="3">
        <f t="shared" ref="N220:S220" si="517">+N219/N214</f>
        <v>9.3601089176310417</v>
      </c>
      <c r="O220" s="3">
        <f t="shared" si="517"/>
        <v>8.3830404642914722</v>
      </c>
      <c r="P220" s="3">
        <f t="shared" si="517"/>
        <v>8.3906222457253659</v>
      </c>
      <c r="Q220" s="3">
        <f t="shared" si="517"/>
        <v>8.9110812367966208</v>
      </c>
      <c r="R220" s="3">
        <f t="shared" si="517"/>
        <v>9.5611669526844825</v>
      </c>
      <c r="S220" s="3">
        <f t="shared" si="517"/>
        <v>11.138767890479153</v>
      </c>
    </row>
    <row r="221" spans="1:43">
      <c r="C221" s="2" t="s">
        <v>71</v>
      </c>
      <c r="D221" s="2">
        <f t="shared" ref="D221:F221" si="518">+((D219/E219)-1)*100</f>
        <v>3.7878787878787845</v>
      </c>
      <c r="E221" s="2">
        <f t="shared" si="518"/>
        <v>-9.5890410958904155</v>
      </c>
      <c r="F221" s="2">
        <f t="shared" si="518"/>
        <v>-0.68027210884353817</v>
      </c>
      <c r="G221" s="2">
        <f t="shared" ref="G221" si="519">+((G219/H219)-1)*100</f>
        <v>-3.9215686274509776</v>
      </c>
      <c r="H221" s="2">
        <f t="shared" ref="H221:I221" si="520">+((H219/I219)-1)*100</f>
        <v>-6.7073170731707261</v>
      </c>
      <c r="I221" s="2">
        <f t="shared" si="520"/>
        <v>-6.8181818181818237</v>
      </c>
      <c r="J221" s="2">
        <f>+((J219/K219)-1)*100</f>
        <v>6.6666666666666652</v>
      </c>
      <c r="K221" s="2">
        <f>+((K219/L219)-1)*100</f>
        <v>-15.816326530612246</v>
      </c>
      <c r="L221" s="2">
        <f>+((L219/M219)-1)*100</f>
        <v>-19.34156378600823</v>
      </c>
      <c r="M221" s="2">
        <f>+((M219/N219)-1)*100</f>
        <v>-11.636363636363633</v>
      </c>
      <c r="N221" s="2">
        <f>+((N219/O219)-1)*100</f>
        <v>5.7692307692307709</v>
      </c>
      <c r="O221" s="2">
        <f t="shared" ref="O221:R221" si="521">+((O219/P219)-1)*100</f>
        <v>9.2436974789915851</v>
      </c>
      <c r="P221" s="2">
        <f t="shared" si="521"/>
        <v>2.5862068965517349</v>
      </c>
      <c r="Q221" s="2">
        <f t="shared" si="521"/>
        <v>18.974358974358974</v>
      </c>
      <c r="R221" s="2">
        <f t="shared" si="521"/>
        <v>8.9385474860335101</v>
      </c>
    </row>
    <row r="222" spans="1:43">
      <c r="C222" s="2" t="s">
        <v>72</v>
      </c>
      <c r="D222" s="2">
        <f t="shared" ref="D222:F222" si="522">+((D219/H219)-1)*100</f>
        <v>-10.457516339869278</v>
      </c>
      <c r="E222" s="2">
        <f t="shared" si="522"/>
        <v>-19.512195121951216</v>
      </c>
      <c r="F222" s="2">
        <f t="shared" si="522"/>
        <v>-17.04545454545454</v>
      </c>
      <c r="G222" s="2">
        <f t="shared" ref="G222" si="523">+((G219/K219)-1)*100</f>
        <v>-10.909090909090914</v>
      </c>
      <c r="H222" s="2">
        <f t="shared" ref="H222" si="524">+((H219/L219)-1)*100</f>
        <v>-21.938775510204078</v>
      </c>
      <c r="I222" s="2">
        <f t="shared" ref="I222" si="525">+((I219/M219)-1)*100</f>
        <v>-32.510288065843618</v>
      </c>
      <c r="J222" s="2">
        <f t="shared" ref="J222:O222" si="526">+((J219/N219)-1)*100</f>
        <v>-36</v>
      </c>
      <c r="K222" s="2">
        <f t="shared" si="526"/>
        <v>-36.53846153846154</v>
      </c>
      <c r="L222" s="2">
        <f t="shared" si="526"/>
        <v>-17.647058823529417</v>
      </c>
      <c r="M222" s="2">
        <f t="shared" si="526"/>
        <v>4.7413793103448176</v>
      </c>
      <c r="N222" s="2">
        <f t="shared" si="526"/>
        <v>41.025641025641036</v>
      </c>
      <c r="O222" s="2">
        <f t="shared" si="526"/>
        <v>45.251396648044697</v>
      </c>
    </row>
    <row r="223" spans="1:43">
      <c r="C223" s="2" t="s">
        <v>130</v>
      </c>
      <c r="D223" t="str">
        <f t="shared" ref="D223:E223" si="527">IF(OR(D220&gt;15,D217&lt;15,D216&lt;4),"NA",(IF(D220&lt;4,3,IF(D220&lt;6,2,IF(D220&lt;10,1,0)))+IF(D217&gt;80,3,IF(D217&gt;40,2,IF(D217&gt;20,1,0)))+IF(D216&gt;20,3,IF(D216&gt;10,2,IF(D216&gt;5,1,0)))))</f>
        <v>NA</v>
      </c>
      <c r="E223" t="str">
        <f t="shared" si="527"/>
        <v>NA</v>
      </c>
      <c r="F223" t="str">
        <f t="shared" ref="F223:G223" si="528">IF(OR(F220&gt;15,F217&lt;15,F216&lt;4),"NA",(IF(F220&lt;4,3,IF(F220&lt;6,2,IF(F220&lt;10,1,0)))+IF(F217&gt;80,3,IF(F217&gt;40,2,IF(F217&gt;20,1,0)))+IF(F216&gt;20,3,IF(F216&gt;10,2,IF(F216&gt;5,1,0)))))</f>
        <v>NA</v>
      </c>
      <c r="G223" t="str">
        <f t="shared" si="528"/>
        <v>NA</v>
      </c>
      <c r="H223" t="str">
        <f t="shared" ref="H223:I223" si="529">IF(OR(H220&gt;15,H217&lt;15,H216&lt;4),"NA",(IF(H220&lt;4,3,IF(H220&lt;6,2,IF(H220&lt;10,1,0)))+IF(H217&gt;80,3,IF(H217&gt;40,2,IF(H217&gt;20,1,0)))+IF(H216&gt;20,3,IF(H216&gt;10,2,IF(H216&gt;5,1,0)))))</f>
        <v>NA</v>
      </c>
      <c r="I223" t="str">
        <f t="shared" si="529"/>
        <v>NA</v>
      </c>
      <c r="J223" t="str">
        <f>IF(OR(J220&gt;15,J217&lt;15,J216&lt;4),"NA",(IF(J220&lt;4,3,IF(J220&lt;6,2,IF(J220&lt;10,1,0)))+IF(J217&gt;80,3,IF(J217&gt;40,2,IF(J217&gt;20,1,0)))+IF(J216&gt;20,3,IF(J216&gt;10,2,IF(J216&gt;5,1,0)))))</f>
        <v>NA</v>
      </c>
      <c r="K223" t="str">
        <f>IF(OR(K220&gt;15,K217&lt;15,K216&lt;4),"NA",(IF(K220&lt;4,3,IF(K220&lt;6,2,IF(K220&lt;10,1,0)))+IF(K217&gt;80,3,IF(K217&gt;40,2,IF(K217&gt;20,1,0)))+IF(K216&gt;20,3,IF(K216&gt;10,2,IF(K216&gt;5,1,0)))))</f>
        <v>NA</v>
      </c>
      <c r="L223" t="str">
        <f>IF(OR(L220&gt;15,L217&lt;15,L216&lt;4),"NA",(IF(L220&lt;4,3,IF(L220&lt;6,2,IF(L220&lt;10,1,0)))+IF(L217&gt;80,3,IF(L217&gt;40,2,IF(L217&gt;20,1,0)))+IF(L216&gt;20,3,IF(L216&gt;10,2,IF(L216&gt;5,1,0)))))</f>
        <v>NA</v>
      </c>
      <c r="M223" t="str">
        <f>IF(OR(M220&gt;15,M217&lt;15,M216&lt;4),"NA",(IF(M220&lt;4,3,IF(M220&lt;6,2,IF(M220&lt;10,1,0)))+IF(M217&gt;80,3,IF(M217&gt;40,2,IF(M217&gt;20,1,0)))+IF(M216&gt;20,3,IF(M216&gt;10,2,IF(M216&gt;5,1,0)))))</f>
        <v>NA</v>
      </c>
      <c r="N223" t="str">
        <f>IF(OR(N220&gt;15,N217&lt;15,N216&lt;4),"NA",(IF(N220&lt;4,3,IF(N220&lt;6,2,IF(N220&lt;10,1,0)))+IF(N217&gt;80,3,IF(N217&gt;40,2,IF(N217&gt;20,1,0)))+IF(N216&gt;20,3,IF(N216&gt;10,2,IF(N216&gt;5,1,0)))))</f>
        <v>NA</v>
      </c>
      <c r="O223">
        <f t="shared" ref="O223:S223" si="530">IF(OR(O220&gt;15,O217&lt;15,O216&lt;4),"NA",(IF(O220&lt;4,3,IF(O220&lt;6,2,IF(O220&lt;10,1,0)))+IF(O217&gt;80,3,IF(O217&gt;40,2,IF(O217&gt;20,1,0)))+IF(O216&gt;20,3,IF(O216&gt;10,2,IF(O216&gt;5,1,0)))))</f>
        <v>4</v>
      </c>
      <c r="P223" t="str">
        <f t="shared" si="530"/>
        <v>NA</v>
      </c>
      <c r="Q223" t="str">
        <f t="shared" si="530"/>
        <v>NA</v>
      </c>
      <c r="R223" t="str">
        <f t="shared" si="530"/>
        <v>NA</v>
      </c>
      <c r="S223" t="str">
        <f t="shared" si="530"/>
        <v>NA</v>
      </c>
    </row>
    <row r="225" spans="1:43">
      <c r="A225" t="s">
        <v>91</v>
      </c>
      <c r="B225" t="s">
        <v>1</v>
      </c>
      <c r="C225" s="1" t="s">
        <v>2</v>
      </c>
      <c r="D225" s="1" t="s">
        <v>275</v>
      </c>
      <c r="E225" s="1" t="s">
        <v>242</v>
      </c>
      <c r="F225" s="1" t="s">
        <v>232</v>
      </c>
      <c r="G225" s="1" t="s">
        <v>202</v>
      </c>
      <c r="H225" s="1" t="s">
        <v>199</v>
      </c>
      <c r="I225" s="1" t="s">
        <v>196</v>
      </c>
      <c r="J225" s="1" t="s">
        <v>185</v>
      </c>
      <c r="K225" s="1" t="s">
        <v>177</v>
      </c>
      <c r="L225" s="1" t="s">
        <v>149</v>
      </c>
      <c r="M225" s="1" t="s">
        <v>139</v>
      </c>
      <c r="N225" s="1" t="s">
        <v>3</v>
      </c>
      <c r="O225" s="1" t="s">
        <v>4</v>
      </c>
      <c r="P225" s="1" t="s">
        <v>5</v>
      </c>
      <c r="Q225" s="1" t="s">
        <v>6</v>
      </c>
      <c r="R225" s="1" t="s">
        <v>7</v>
      </c>
      <c r="S225" s="1" t="s">
        <v>8</v>
      </c>
      <c r="T225" s="1" t="s">
        <v>9</v>
      </c>
      <c r="U225" s="1" t="s">
        <v>10</v>
      </c>
      <c r="V225" s="1" t="s">
        <v>11</v>
      </c>
      <c r="W225" s="1" t="s">
        <v>12</v>
      </c>
      <c r="X225" s="1" t="s">
        <v>13</v>
      </c>
      <c r="Y225" s="1" t="s">
        <v>14</v>
      </c>
      <c r="Z225" s="1" t="s">
        <v>15</v>
      </c>
      <c r="AA225" s="1" t="s">
        <v>16</v>
      </c>
      <c r="AB225" s="1" t="s">
        <v>17</v>
      </c>
      <c r="AC225" s="1" t="s">
        <v>18</v>
      </c>
      <c r="AD225" s="1" t="s">
        <v>19</v>
      </c>
      <c r="AE225" s="1" t="s">
        <v>20</v>
      </c>
      <c r="AF225" s="1" t="s">
        <v>21</v>
      </c>
      <c r="AG225" s="1" t="s">
        <v>22</v>
      </c>
      <c r="AH225" s="1" t="s">
        <v>23</v>
      </c>
      <c r="AI225" s="1" t="s">
        <v>24</v>
      </c>
      <c r="AJ225" s="1" t="s">
        <v>25</v>
      </c>
      <c r="AK225" s="1" t="s">
        <v>26</v>
      </c>
      <c r="AL225" s="1" t="s">
        <v>27</v>
      </c>
      <c r="AM225" s="1" t="s">
        <v>28</v>
      </c>
      <c r="AN225" s="1" t="s">
        <v>29</v>
      </c>
      <c r="AO225" s="1" t="s">
        <v>30</v>
      </c>
      <c r="AP225" s="1" t="s">
        <v>31</v>
      </c>
    </row>
    <row r="226" spans="1:43">
      <c r="A226" t="s">
        <v>32</v>
      </c>
      <c r="B226" t="s">
        <v>33</v>
      </c>
      <c r="C226" t="s">
        <v>34</v>
      </c>
      <c r="D226">
        <v>1.77</v>
      </c>
      <c r="E226">
        <v>-0.1</v>
      </c>
      <c r="F226">
        <v>0.97</v>
      </c>
      <c r="G226">
        <v>2.37</v>
      </c>
      <c r="H226" s="4">
        <v>3.12</v>
      </c>
      <c r="I226">
        <v>2.5550000000000002</v>
      </c>
      <c r="J226">
        <v>2.335</v>
      </c>
      <c r="K226">
        <v>2.4550000000000001</v>
      </c>
      <c r="L226" s="4">
        <v>2.2799999999999998</v>
      </c>
      <c r="M226">
        <v>2.2050000000000001</v>
      </c>
      <c r="N226">
        <v>3.63</v>
      </c>
      <c r="O226">
        <v>1.96</v>
      </c>
      <c r="P226">
        <v>1.43</v>
      </c>
      <c r="Q226">
        <v>0.255</v>
      </c>
      <c r="R226">
        <v>0.93500000000000005</v>
      </c>
      <c r="S226">
        <v>1.1950000000000001</v>
      </c>
      <c r="T226">
        <v>0.85499999999999998</v>
      </c>
      <c r="U226">
        <v>0.73499999999999999</v>
      </c>
      <c r="V226">
        <v>0.83</v>
      </c>
    </row>
    <row r="227" spans="1:43">
      <c r="A227" s="4" t="s">
        <v>227</v>
      </c>
      <c r="C227" t="s">
        <v>128</v>
      </c>
      <c r="H227" s="4">
        <v>3.12</v>
      </c>
      <c r="I227">
        <v>2.56</v>
      </c>
      <c r="J227">
        <v>2.4900000000000002</v>
      </c>
      <c r="K227">
        <v>2.15</v>
      </c>
      <c r="L227" s="4">
        <v>2.2799999999999998</v>
      </c>
      <c r="M227">
        <v>2.2050000000000001</v>
      </c>
      <c r="N227">
        <v>3.63</v>
      </c>
      <c r="O227">
        <v>2.1800000000000002</v>
      </c>
      <c r="P227">
        <v>1.43</v>
      </c>
      <c r="Q227">
        <v>0.255</v>
      </c>
      <c r="R227">
        <v>0.93500000000000005</v>
      </c>
      <c r="S227">
        <v>1.1950000000000001</v>
      </c>
      <c r="T227">
        <v>0.85499999999999998</v>
      </c>
      <c r="U227">
        <v>0.73499999999999999</v>
      </c>
      <c r="V227">
        <v>0.83</v>
      </c>
      <c r="W227">
        <v>2.0350000000000001</v>
      </c>
      <c r="X227">
        <v>0.68</v>
      </c>
      <c r="Y227">
        <v>0.98499999999999999</v>
      </c>
      <c r="Z227">
        <v>1.58</v>
      </c>
    </row>
    <row r="228" spans="1:43">
      <c r="A228">
        <v>7</v>
      </c>
      <c r="B228">
        <v>5</v>
      </c>
      <c r="C228" t="s">
        <v>35</v>
      </c>
      <c r="D228" s="4">
        <f t="shared" ref="D228:S228" si="531">+D226+E226+F226+G226</f>
        <v>5.01</v>
      </c>
      <c r="E228" s="4">
        <f t="shared" si="531"/>
        <v>6.36</v>
      </c>
      <c r="F228" s="4">
        <f t="shared" si="531"/>
        <v>9.0150000000000006</v>
      </c>
      <c r="G228" s="4">
        <f t="shared" si="531"/>
        <v>10.379999999999999</v>
      </c>
      <c r="H228" s="4">
        <f t="shared" si="531"/>
        <v>10.465000000000002</v>
      </c>
      <c r="I228">
        <f t="shared" si="531"/>
        <v>9.625</v>
      </c>
      <c r="J228">
        <f t="shared" si="531"/>
        <v>9.2750000000000004</v>
      </c>
      <c r="K228">
        <f t="shared" si="531"/>
        <v>10.57</v>
      </c>
      <c r="L228" s="4">
        <f t="shared" si="531"/>
        <v>10.074999999999999</v>
      </c>
      <c r="M228">
        <f t="shared" si="531"/>
        <v>9.2249999999999996</v>
      </c>
      <c r="N228">
        <f t="shared" si="531"/>
        <v>7.2749999999999995</v>
      </c>
      <c r="O228">
        <f t="shared" si="531"/>
        <v>4.58</v>
      </c>
      <c r="P228">
        <f t="shared" si="531"/>
        <v>3.8150000000000004</v>
      </c>
      <c r="Q228">
        <f t="shared" si="531"/>
        <v>3.2399999999999998</v>
      </c>
      <c r="R228">
        <f t="shared" si="531"/>
        <v>3.7199999999999998</v>
      </c>
      <c r="S228">
        <f t="shared" si="531"/>
        <v>3.6149999999999998</v>
      </c>
    </row>
    <row r="229" spans="1:43">
      <c r="C229" t="s">
        <v>129</v>
      </c>
      <c r="H229" s="4">
        <f t="shared" ref="H229:W229" si="532">+H227+I227+J227+K227</f>
        <v>10.32</v>
      </c>
      <c r="I229" s="4">
        <f t="shared" si="532"/>
        <v>9.48</v>
      </c>
      <c r="J229" s="4">
        <f t="shared" si="532"/>
        <v>9.125</v>
      </c>
      <c r="K229" s="4">
        <f t="shared" si="532"/>
        <v>10.265000000000001</v>
      </c>
      <c r="L229" s="4">
        <f t="shared" si="532"/>
        <v>10.294999999999998</v>
      </c>
      <c r="M229">
        <f t="shared" si="532"/>
        <v>9.4450000000000003</v>
      </c>
      <c r="N229">
        <f t="shared" si="532"/>
        <v>7.4950000000000001</v>
      </c>
      <c r="O229">
        <f t="shared" si="532"/>
        <v>4.8000000000000007</v>
      </c>
      <c r="P229">
        <f t="shared" si="532"/>
        <v>3.8150000000000004</v>
      </c>
      <c r="Q229">
        <f t="shared" si="532"/>
        <v>3.2399999999999998</v>
      </c>
      <c r="R229">
        <f t="shared" si="532"/>
        <v>3.7199999999999998</v>
      </c>
      <c r="S229">
        <f t="shared" si="532"/>
        <v>3.6149999999999998</v>
      </c>
      <c r="T229">
        <f t="shared" si="532"/>
        <v>4.4550000000000001</v>
      </c>
      <c r="U229">
        <f t="shared" si="532"/>
        <v>4.28</v>
      </c>
      <c r="V229">
        <f t="shared" si="532"/>
        <v>4.53</v>
      </c>
      <c r="W229">
        <f t="shared" si="532"/>
        <v>5.28</v>
      </c>
    </row>
    <row r="230" spans="1:43">
      <c r="C230" s="2" t="s">
        <v>36</v>
      </c>
      <c r="D230" s="18">
        <f t="shared" ref="D230:S230" si="533">+((D228/(E226+F226+G226+H227))-1)*100</f>
        <v>-21.226415094339636</v>
      </c>
      <c r="E230" s="18">
        <f t="shared" si="533"/>
        <v>-29.490022172948994</v>
      </c>
      <c r="F230" s="18">
        <f t="shared" si="533"/>
        <v>-14.428096820123393</v>
      </c>
      <c r="G230" s="18">
        <f t="shared" si="533"/>
        <v>2.1653543307086354</v>
      </c>
      <c r="H230" s="18">
        <f t="shared" si="533"/>
        <v>8.7272727272727391</v>
      </c>
      <c r="I230" s="2">
        <f t="shared" si="533"/>
        <v>3.7735849056603765</v>
      </c>
      <c r="J230" s="2">
        <f t="shared" si="533"/>
        <v>-12.251655629139069</v>
      </c>
      <c r="K230" s="2">
        <f t="shared" si="533"/>
        <v>2.6711996114618941</v>
      </c>
      <c r="L230" s="18">
        <f t="shared" si="533"/>
        <v>9.2140921409214158</v>
      </c>
      <c r="M230" s="2">
        <f t="shared" si="533"/>
        <v>26.8041237113402</v>
      </c>
      <c r="N230" s="2">
        <f t="shared" si="533"/>
        <v>58.842794759825324</v>
      </c>
      <c r="O230" s="2">
        <f t="shared" si="533"/>
        <v>20.05242463958059</v>
      </c>
      <c r="P230" s="2">
        <f t="shared" si="533"/>
        <v>17.746913580246936</v>
      </c>
      <c r="Q230" s="2">
        <f t="shared" si="533"/>
        <v>-12.903225806451612</v>
      </c>
      <c r="R230" s="2">
        <f t="shared" si="533"/>
        <v>2.9045643153526868</v>
      </c>
      <c r="S230" s="2">
        <f t="shared" si="533"/>
        <v>-18.855218855218858</v>
      </c>
      <c r="T230" s="2"/>
      <c r="U230" s="2"/>
      <c r="V230" s="2"/>
    </row>
    <row r="231" spans="1:43">
      <c r="C231" s="2" t="s">
        <v>37</v>
      </c>
      <c r="D231" s="18">
        <f t="shared" ref="D231:N231" si="534">+((D228/H229)-1)*100</f>
        <v>-51.453488372093027</v>
      </c>
      <c r="E231" s="18">
        <f t="shared" si="534"/>
        <v>-32.911392405063289</v>
      </c>
      <c r="F231" s="18">
        <f t="shared" si="534"/>
        <v>-1.2054794520547918</v>
      </c>
      <c r="G231" s="18">
        <f t="shared" si="534"/>
        <v>1.1203117389186446</v>
      </c>
      <c r="H231" s="18">
        <f t="shared" si="534"/>
        <v>1.6512870325400941</v>
      </c>
      <c r="I231" s="2">
        <f t="shared" si="534"/>
        <v>1.9057702488088912</v>
      </c>
      <c r="J231" s="2">
        <f t="shared" si="534"/>
        <v>23.749166110740493</v>
      </c>
      <c r="K231" s="2">
        <f t="shared" si="534"/>
        <v>120.2083333333333</v>
      </c>
      <c r="L231" s="18">
        <f t="shared" si="534"/>
        <v>164.08912188728698</v>
      </c>
      <c r="M231" s="2">
        <f t="shared" si="534"/>
        <v>184.72222222222223</v>
      </c>
      <c r="N231" s="2">
        <f t="shared" si="534"/>
        <v>95.564516129032256</v>
      </c>
      <c r="O231" s="2">
        <f t="shared" ref="O231:S231" si="535">+((O228/S229)-1)*100</f>
        <v>26.694329183955755</v>
      </c>
      <c r="P231" s="2">
        <f t="shared" si="535"/>
        <v>-14.365881032547689</v>
      </c>
      <c r="Q231" s="2">
        <f t="shared" si="535"/>
        <v>-24.299065420560762</v>
      </c>
      <c r="R231" s="2">
        <f t="shared" si="535"/>
        <v>-17.880794701986769</v>
      </c>
      <c r="S231" s="2">
        <f t="shared" si="535"/>
        <v>-31.534090909090917</v>
      </c>
    </row>
    <row r="232" spans="1:43" s="1" customFormat="1">
      <c r="C232" s="1" t="s">
        <v>38</v>
      </c>
      <c r="D232" s="1" t="s">
        <v>274</v>
      </c>
      <c r="E232" s="1" t="s">
        <v>243</v>
      </c>
      <c r="F232" s="1" t="s">
        <v>233</v>
      </c>
      <c r="G232" s="1" t="s">
        <v>230</v>
      </c>
      <c r="H232" s="1" t="s">
        <v>200</v>
      </c>
      <c r="I232" s="1" t="s">
        <v>197</v>
      </c>
      <c r="J232" s="1" t="s">
        <v>186</v>
      </c>
      <c r="K232" s="1" t="s">
        <v>178</v>
      </c>
      <c r="L232" s="1" t="s">
        <v>150</v>
      </c>
      <c r="M232" s="1" t="s">
        <v>140</v>
      </c>
      <c r="N232" s="1" t="s">
        <v>39</v>
      </c>
      <c r="O232" s="1" t="s">
        <v>40</v>
      </c>
      <c r="P232" s="1" t="s">
        <v>41</v>
      </c>
      <c r="Q232" s="1" t="s">
        <v>42</v>
      </c>
      <c r="R232" s="1" t="s">
        <v>43</v>
      </c>
      <c r="S232" s="1" t="s">
        <v>44</v>
      </c>
      <c r="T232" s="1" t="s">
        <v>45</v>
      </c>
      <c r="U232" s="1" t="s">
        <v>46</v>
      </c>
      <c r="V232" s="1" t="s">
        <v>47</v>
      </c>
      <c r="W232" s="1" t="s">
        <v>48</v>
      </c>
      <c r="X232" s="1" t="s">
        <v>49</v>
      </c>
      <c r="Y232" s="1" t="s">
        <v>50</v>
      </c>
      <c r="Z232" s="1" t="s">
        <v>51</v>
      </c>
      <c r="AA232" s="1" t="s">
        <v>52</v>
      </c>
      <c r="AB232" s="1" t="s">
        <v>53</v>
      </c>
      <c r="AC232" s="1" t="s">
        <v>54</v>
      </c>
      <c r="AD232" s="1" t="s">
        <v>55</v>
      </c>
      <c r="AE232" s="1" t="s">
        <v>56</v>
      </c>
      <c r="AF232" s="1" t="s">
        <v>57</v>
      </c>
      <c r="AG232" s="1" t="s">
        <v>58</v>
      </c>
      <c r="AH232" s="1" t="s">
        <v>59</v>
      </c>
      <c r="AI232" s="1" t="s">
        <v>60</v>
      </c>
      <c r="AJ232" s="1" t="s">
        <v>61</v>
      </c>
      <c r="AK232" s="1" t="s">
        <v>62</v>
      </c>
      <c r="AL232" s="1" t="s">
        <v>63</v>
      </c>
      <c r="AM232" s="1" t="s">
        <v>64</v>
      </c>
      <c r="AN232" s="1" t="s">
        <v>65</v>
      </c>
      <c r="AO232" s="1" t="s">
        <v>66</v>
      </c>
      <c r="AP232" s="1" t="s">
        <v>67</v>
      </c>
      <c r="AQ232" s="1" t="s">
        <v>68</v>
      </c>
    </row>
    <row r="233" spans="1:43">
      <c r="C233" t="s">
        <v>69</v>
      </c>
      <c r="D233">
        <v>42.5</v>
      </c>
      <c r="E233">
        <v>50</v>
      </c>
      <c r="F233">
        <v>58.1</v>
      </c>
      <c r="G233">
        <v>57.8</v>
      </c>
      <c r="H233">
        <v>59.6</v>
      </c>
      <c r="I233">
        <v>63.5</v>
      </c>
      <c r="J233">
        <v>58.5</v>
      </c>
      <c r="K233">
        <v>51</v>
      </c>
      <c r="L233">
        <v>58.5</v>
      </c>
      <c r="M233">
        <v>59</v>
      </c>
      <c r="N233">
        <v>44.75</v>
      </c>
      <c r="O233">
        <v>40.5</v>
      </c>
      <c r="P233">
        <v>37.549999999999997</v>
      </c>
      <c r="Q233">
        <v>35.75</v>
      </c>
      <c r="R233">
        <v>31.8</v>
      </c>
      <c r="S233">
        <v>31.25</v>
      </c>
    </row>
    <row r="234" spans="1:43">
      <c r="C234" s="3" t="s">
        <v>70</v>
      </c>
      <c r="D234" s="3">
        <f t="shared" ref="D234:E234" si="536">+D233/D228</f>
        <v>8.4830339321357293</v>
      </c>
      <c r="E234" s="3">
        <f t="shared" si="536"/>
        <v>7.8616352201257858</v>
      </c>
      <c r="F234" s="3">
        <f t="shared" ref="F234:G234" si="537">+F233/F228</f>
        <v>6.4448141985579586</v>
      </c>
      <c r="G234" s="3">
        <f t="shared" si="537"/>
        <v>5.56840077071291</v>
      </c>
      <c r="H234" s="3">
        <f t="shared" ref="H234:I234" si="538">+H233/H228</f>
        <v>5.6951743908265637</v>
      </c>
      <c r="I234" s="3">
        <f t="shared" si="538"/>
        <v>6.5974025974025974</v>
      </c>
      <c r="J234" s="3">
        <f t="shared" ref="J234:S234" si="539">+J233/J228</f>
        <v>6.3072776280323444</v>
      </c>
      <c r="K234" s="3">
        <f t="shared" si="539"/>
        <v>4.8249763481551557</v>
      </c>
      <c r="L234" s="3">
        <f t="shared" si="539"/>
        <v>5.806451612903226</v>
      </c>
      <c r="M234" s="3">
        <f t="shared" si="539"/>
        <v>6.3956639566395665</v>
      </c>
      <c r="N234" s="3">
        <f t="shared" si="539"/>
        <v>6.1512027491408938</v>
      </c>
      <c r="O234" s="3">
        <f t="shared" si="539"/>
        <v>8.8427947598253276</v>
      </c>
      <c r="P234" s="3">
        <f t="shared" si="539"/>
        <v>9.8427260812581903</v>
      </c>
      <c r="Q234" s="3">
        <f t="shared" si="539"/>
        <v>11.033950617283951</v>
      </c>
      <c r="R234" s="3">
        <f t="shared" si="539"/>
        <v>8.5483870967741939</v>
      </c>
      <c r="S234" s="3">
        <f t="shared" si="539"/>
        <v>8.6445366528354093</v>
      </c>
    </row>
    <row r="235" spans="1:43">
      <c r="C235" s="2" t="s">
        <v>71</v>
      </c>
      <c r="D235" s="2">
        <f t="shared" ref="D235:F235" si="540">+((D233/E233)-1)*100</f>
        <v>-15.000000000000002</v>
      </c>
      <c r="E235" s="2">
        <f t="shared" si="540"/>
        <v>-13.941480206540447</v>
      </c>
      <c r="F235" s="2">
        <f t="shared" si="540"/>
        <v>0.51903114186850896</v>
      </c>
      <c r="G235" s="2">
        <f t="shared" ref="G235" si="541">+((G233/H233)-1)*100</f>
        <v>-3.0201342281879318</v>
      </c>
      <c r="H235" s="2">
        <f t="shared" ref="H235:I235" si="542">+((H233/I233)-1)*100</f>
        <v>-6.1417322834645631</v>
      </c>
      <c r="I235" s="2">
        <f t="shared" si="542"/>
        <v>8.547008547008538</v>
      </c>
      <c r="J235" s="2">
        <f t="shared" ref="J235:R235" si="543">+((J233/K233)-1)*100</f>
        <v>14.705882352941169</v>
      </c>
      <c r="K235" s="2">
        <f t="shared" si="543"/>
        <v>-12.820512820512819</v>
      </c>
      <c r="L235" s="2">
        <f t="shared" si="543"/>
        <v>-0.84745762711864181</v>
      </c>
      <c r="M235" s="2">
        <f t="shared" si="543"/>
        <v>31.843575418994408</v>
      </c>
      <c r="N235" s="2">
        <f t="shared" si="543"/>
        <v>10.493827160493829</v>
      </c>
      <c r="O235" s="2">
        <f t="shared" si="543"/>
        <v>7.8561917443408902</v>
      </c>
      <c r="P235" s="2">
        <f t="shared" si="543"/>
        <v>5.0349650349650332</v>
      </c>
      <c r="Q235" s="2">
        <f t="shared" si="543"/>
        <v>12.421383647798745</v>
      </c>
      <c r="R235" s="2">
        <f t="shared" si="543"/>
        <v>1.760000000000006</v>
      </c>
    </row>
    <row r="236" spans="1:43">
      <c r="C236" s="2" t="s">
        <v>72</v>
      </c>
      <c r="D236" s="2">
        <f t="shared" ref="D236:F236" si="544">+((D233/H233)-1)*100</f>
        <v>-28.691275167785236</v>
      </c>
      <c r="E236" s="2">
        <f t="shared" si="544"/>
        <v>-21.259842519685034</v>
      </c>
      <c r="F236" s="2">
        <f t="shared" si="544"/>
        <v>-0.68376068376068133</v>
      </c>
      <c r="G236" s="2">
        <f t="shared" ref="G236" si="545">+((G233/K233)-1)*100</f>
        <v>13.33333333333333</v>
      </c>
      <c r="H236" s="2">
        <f t="shared" ref="H236:I236" si="546">+((H233/L233)-1)*100</f>
        <v>1.8803418803418737</v>
      </c>
      <c r="I236" s="2">
        <f t="shared" si="546"/>
        <v>7.6271186440677985</v>
      </c>
      <c r="J236" s="2">
        <f t="shared" ref="J236:O236" si="547">+((J233/N233)-1)*100</f>
        <v>30.72625698324023</v>
      </c>
      <c r="K236" s="2">
        <f t="shared" si="547"/>
        <v>25.925925925925931</v>
      </c>
      <c r="L236" s="2">
        <f t="shared" si="547"/>
        <v>55.792276964047936</v>
      </c>
      <c r="M236" s="2">
        <f t="shared" si="547"/>
        <v>65.03496503496504</v>
      </c>
      <c r="N236" s="2">
        <f t="shared" si="547"/>
        <v>40.723270440251568</v>
      </c>
      <c r="O236" s="2">
        <f t="shared" si="547"/>
        <v>29.600000000000005</v>
      </c>
    </row>
    <row r="237" spans="1:43">
      <c r="C237" s="2" t="s">
        <v>130</v>
      </c>
      <c r="D237" t="str">
        <f t="shared" ref="D237:E237" si="548">IF(OR(D234&gt;15,D231&lt;15,D230&lt;4),"NA",(IF(D234&lt;4,3,IF(D234&lt;6,2,IF(D234&lt;10,1,0)))+IF(D231&gt;80,3,IF(D231&gt;40,2,IF(D231&gt;20,1,0)))+IF(D230&gt;20,3,IF(D230&gt;10,2,IF(D230&gt;5,1,0)))))</f>
        <v>NA</v>
      </c>
      <c r="E237" t="str">
        <f t="shared" si="548"/>
        <v>NA</v>
      </c>
      <c r="F237" t="str">
        <f t="shared" ref="F237:G237" si="549">IF(OR(F234&gt;15,F231&lt;15,F230&lt;4),"NA",(IF(F234&lt;4,3,IF(F234&lt;6,2,IF(F234&lt;10,1,0)))+IF(F231&gt;80,3,IF(F231&gt;40,2,IF(F231&gt;20,1,0)))+IF(F230&gt;20,3,IF(F230&gt;10,2,IF(F230&gt;5,1,0)))))</f>
        <v>NA</v>
      </c>
      <c r="G237" t="str">
        <f t="shared" si="549"/>
        <v>NA</v>
      </c>
      <c r="H237" t="str">
        <f t="shared" ref="H237:I237" si="550">IF(OR(H234&gt;15,H231&lt;15,H230&lt;4),"NA",(IF(H234&lt;4,3,IF(H234&lt;6,2,IF(H234&lt;10,1,0)))+IF(H231&gt;80,3,IF(H231&gt;40,2,IF(H231&gt;20,1,0)))+IF(H230&gt;20,3,IF(H230&gt;10,2,IF(H230&gt;5,1,0)))))</f>
        <v>NA</v>
      </c>
      <c r="I237" t="str">
        <f t="shared" si="550"/>
        <v>NA</v>
      </c>
      <c r="J237" t="str">
        <f t="shared" ref="J237:S237" si="551">IF(OR(J234&gt;15,J231&lt;15,J230&lt;4),"NA",(IF(J234&lt;4,3,IF(J234&lt;6,2,IF(J234&lt;10,1,0)))+IF(J231&gt;80,3,IF(J231&gt;40,2,IF(J231&gt;20,1,0)))+IF(J230&gt;20,3,IF(J230&gt;10,2,IF(J230&gt;5,1,0)))))</f>
        <v>NA</v>
      </c>
      <c r="K237" t="str">
        <f t="shared" si="551"/>
        <v>NA</v>
      </c>
      <c r="L237">
        <f t="shared" si="551"/>
        <v>6</v>
      </c>
      <c r="M237">
        <f t="shared" si="551"/>
        <v>7</v>
      </c>
      <c r="N237">
        <f t="shared" si="551"/>
        <v>7</v>
      </c>
      <c r="O237">
        <f t="shared" si="551"/>
        <v>5</v>
      </c>
      <c r="P237" t="str">
        <f t="shared" si="551"/>
        <v>NA</v>
      </c>
      <c r="Q237" t="str">
        <f t="shared" si="551"/>
        <v>NA</v>
      </c>
      <c r="R237" t="str">
        <f t="shared" si="551"/>
        <v>NA</v>
      </c>
      <c r="S237" t="str">
        <f t="shared" si="551"/>
        <v>NA</v>
      </c>
    </row>
    <row r="239" spans="1:43">
      <c r="A239" t="s">
        <v>92</v>
      </c>
      <c r="B239" t="s">
        <v>82</v>
      </c>
      <c r="C239" s="1" t="s">
        <v>2</v>
      </c>
      <c r="D239" s="1" t="s">
        <v>275</v>
      </c>
      <c r="E239" s="1" t="s">
        <v>242</v>
      </c>
      <c r="F239" s="1" t="s">
        <v>232</v>
      </c>
      <c r="G239" s="1" t="s">
        <v>202</v>
      </c>
      <c r="H239" s="1" t="s">
        <v>199</v>
      </c>
      <c r="I239" s="1" t="s">
        <v>196</v>
      </c>
      <c r="J239" s="1" t="s">
        <v>185</v>
      </c>
      <c r="K239" s="1" t="s">
        <v>177</v>
      </c>
      <c r="L239" s="1" t="s">
        <v>149</v>
      </c>
      <c r="M239" s="1" t="s">
        <v>139</v>
      </c>
      <c r="N239" s="1" t="s">
        <v>3</v>
      </c>
      <c r="O239" s="1" t="s">
        <v>4</v>
      </c>
      <c r="P239" s="1" t="s">
        <v>5</v>
      </c>
      <c r="Q239" s="1" t="s">
        <v>6</v>
      </c>
      <c r="R239" s="1" t="s">
        <v>7</v>
      </c>
      <c r="S239" s="1" t="s">
        <v>8</v>
      </c>
      <c r="T239" s="1" t="s">
        <v>9</v>
      </c>
      <c r="U239" s="1" t="s">
        <v>10</v>
      </c>
      <c r="V239" s="1" t="s">
        <v>11</v>
      </c>
      <c r="W239" s="1" t="s">
        <v>12</v>
      </c>
      <c r="X239" s="1" t="s">
        <v>13</v>
      </c>
      <c r="Y239" s="1" t="s">
        <v>14</v>
      </c>
      <c r="Z239" s="1" t="s">
        <v>15</v>
      </c>
      <c r="AA239" s="1" t="s">
        <v>16</v>
      </c>
      <c r="AB239" s="1" t="s">
        <v>17</v>
      </c>
      <c r="AC239" s="1" t="s">
        <v>18</v>
      </c>
      <c r="AD239" s="1" t="s">
        <v>19</v>
      </c>
      <c r="AE239" s="1" t="s">
        <v>20</v>
      </c>
      <c r="AF239" s="1" t="s">
        <v>21</v>
      </c>
      <c r="AG239" s="1" t="s">
        <v>22</v>
      </c>
      <c r="AH239" s="1" t="s">
        <v>23</v>
      </c>
      <c r="AI239" s="1" t="s">
        <v>24</v>
      </c>
      <c r="AJ239" s="1" t="s">
        <v>25</v>
      </c>
      <c r="AK239" s="1" t="s">
        <v>26</v>
      </c>
      <c r="AL239" s="1" t="s">
        <v>27</v>
      </c>
      <c r="AM239" s="1" t="s">
        <v>28</v>
      </c>
      <c r="AN239" s="1" t="s">
        <v>29</v>
      </c>
      <c r="AO239" s="1" t="s">
        <v>30</v>
      </c>
      <c r="AP239" s="1" t="s">
        <v>31</v>
      </c>
    </row>
    <row r="240" spans="1:43">
      <c r="A240" t="s">
        <v>32</v>
      </c>
      <c r="B240" t="s">
        <v>33</v>
      </c>
      <c r="C240" t="s">
        <v>34</v>
      </c>
      <c r="D240">
        <v>15.64</v>
      </c>
      <c r="E240">
        <v>18.72</v>
      </c>
      <c r="F240">
        <v>12.81</v>
      </c>
      <c r="G240">
        <v>14.44</v>
      </c>
      <c r="H240">
        <v>14.65</v>
      </c>
      <c r="I240">
        <v>14.16</v>
      </c>
      <c r="J240">
        <v>10.69</v>
      </c>
      <c r="K240">
        <v>8.91</v>
      </c>
      <c r="L240">
        <v>10.92</v>
      </c>
      <c r="M240">
        <v>9.4499999999999993</v>
      </c>
      <c r="N240">
        <v>9.4</v>
      </c>
      <c r="O240">
        <v>7.94</v>
      </c>
      <c r="P240">
        <v>6.625</v>
      </c>
      <c r="Q240">
        <v>9.1920000000000002</v>
      </c>
      <c r="R240">
        <v>7.5990000000000002</v>
      </c>
      <c r="S240">
        <v>6.37</v>
      </c>
      <c r="T240">
        <v>5.12</v>
      </c>
      <c r="U240">
        <v>3.89</v>
      </c>
      <c r="V240">
        <v>6.49</v>
      </c>
    </row>
    <row r="241" spans="1:43">
      <c r="C241" t="s">
        <v>128</v>
      </c>
      <c r="H241">
        <v>13.93</v>
      </c>
      <c r="I241">
        <v>13.46</v>
      </c>
      <c r="J241">
        <v>9.89</v>
      </c>
      <c r="K241">
        <v>8.91</v>
      </c>
      <c r="L241">
        <v>10.63</v>
      </c>
      <c r="M241">
        <v>9.1999999999999993</v>
      </c>
      <c r="N241">
        <v>9.16</v>
      </c>
      <c r="O241">
        <v>7.74</v>
      </c>
      <c r="P241">
        <v>6.46</v>
      </c>
      <c r="Q241">
        <v>8.9600000000000009</v>
      </c>
      <c r="R241">
        <v>7.6</v>
      </c>
      <c r="S241">
        <v>6.46</v>
      </c>
      <c r="T241">
        <v>5.093</v>
      </c>
      <c r="U241">
        <v>3.8559999999999999</v>
      </c>
      <c r="V241">
        <v>6.266</v>
      </c>
      <c r="W241">
        <v>9.4</v>
      </c>
      <c r="X241">
        <v>6.38</v>
      </c>
      <c r="Y241">
        <v>7.59</v>
      </c>
      <c r="Z241">
        <v>9.5399999999999991</v>
      </c>
    </row>
    <row r="242" spans="1:43">
      <c r="C242" t="s">
        <v>35</v>
      </c>
      <c r="D242">
        <f t="shared" ref="D242:F242" si="552">+D240+E240+F240+G240</f>
        <v>61.61</v>
      </c>
      <c r="E242">
        <f t="shared" si="552"/>
        <v>60.62</v>
      </c>
      <c r="F242">
        <f t="shared" si="552"/>
        <v>56.06</v>
      </c>
      <c r="G242">
        <f t="shared" ref="G242" si="553">+G240+H240+I240+J240</f>
        <v>53.94</v>
      </c>
      <c r="H242">
        <f t="shared" ref="H242:N243" si="554">+H240+I240+J240+K240</f>
        <v>48.41</v>
      </c>
      <c r="I242">
        <f t="shared" si="554"/>
        <v>44.680000000000007</v>
      </c>
      <c r="J242">
        <f t="shared" si="554"/>
        <v>39.97</v>
      </c>
      <c r="K242">
        <f t="shared" si="554"/>
        <v>38.68</v>
      </c>
      <c r="L242">
        <f t="shared" si="554"/>
        <v>37.709999999999994</v>
      </c>
      <c r="M242">
        <f t="shared" si="554"/>
        <v>33.415000000000006</v>
      </c>
      <c r="N242">
        <f t="shared" si="554"/>
        <v>33.156999999999996</v>
      </c>
      <c r="O242">
        <f t="shared" ref="O242:S242" si="555">+O240+P240+Q240+R240</f>
        <v>31.356000000000002</v>
      </c>
      <c r="P242">
        <f t="shared" si="555"/>
        <v>29.786000000000001</v>
      </c>
      <c r="Q242">
        <f t="shared" si="555"/>
        <v>28.281000000000002</v>
      </c>
      <c r="R242">
        <f t="shared" si="555"/>
        <v>22.979000000000003</v>
      </c>
      <c r="S242">
        <f t="shared" si="555"/>
        <v>21.87</v>
      </c>
    </row>
    <row r="243" spans="1:43">
      <c r="C243" t="s">
        <v>129</v>
      </c>
      <c r="H243">
        <f t="shared" si="554"/>
        <v>46.19</v>
      </c>
      <c r="I243">
        <f t="shared" si="554"/>
        <v>42.890000000000008</v>
      </c>
      <c r="J243">
        <f t="shared" si="554"/>
        <v>38.629999999999995</v>
      </c>
      <c r="K243">
        <f t="shared" si="554"/>
        <v>37.9</v>
      </c>
      <c r="L243">
        <f t="shared" ref="L243:R243" si="556">+L241+M241+N241+O241</f>
        <v>36.729999999999997</v>
      </c>
      <c r="M243">
        <f t="shared" si="556"/>
        <v>32.56</v>
      </c>
      <c r="N243">
        <f t="shared" si="556"/>
        <v>32.32</v>
      </c>
      <c r="O243">
        <f t="shared" si="556"/>
        <v>30.759999999999998</v>
      </c>
      <c r="P243">
        <f t="shared" si="556"/>
        <v>29.480000000000004</v>
      </c>
      <c r="Q243">
        <f t="shared" si="556"/>
        <v>28.113000000000003</v>
      </c>
      <c r="R243">
        <f t="shared" si="556"/>
        <v>23.009</v>
      </c>
      <c r="S243">
        <f t="shared" ref="S243:W243" si="557">+S241+T241+U241+V241</f>
        <v>21.675000000000001</v>
      </c>
      <c r="T243">
        <f t="shared" si="557"/>
        <v>24.615000000000002</v>
      </c>
      <c r="U243">
        <f t="shared" si="557"/>
        <v>25.901999999999997</v>
      </c>
      <c r="V243">
        <f t="shared" si="557"/>
        <v>29.635999999999999</v>
      </c>
      <c r="W243">
        <f t="shared" si="557"/>
        <v>32.909999999999997</v>
      </c>
    </row>
    <row r="244" spans="1:43">
      <c r="C244" s="2" t="s">
        <v>36</v>
      </c>
      <c r="D244" s="2">
        <f t="shared" ref="D244:F244" si="558">+((D242/(E240+F240+G240+H241))-1)*100</f>
        <v>2.8547579298831449</v>
      </c>
      <c r="E244" s="2">
        <f t="shared" si="558"/>
        <v>9.5014450867052069</v>
      </c>
      <c r="F244" s="2">
        <f t="shared" si="558"/>
        <v>5.4949190816710569</v>
      </c>
      <c r="G244" s="2">
        <f t="shared" ref="G244" si="559">+((G242/(H240+I240+J240+K241))-1)*100</f>
        <v>11.423259657095652</v>
      </c>
      <c r="H244" s="2">
        <f t="shared" ref="H244:N244" si="560">+((H242/(I240+J240+K240+L241))-1)*100</f>
        <v>9.0560937148006069</v>
      </c>
      <c r="I244" s="2">
        <f t="shared" si="560"/>
        <v>12.487411883182297</v>
      </c>
      <c r="J244" s="2">
        <f t="shared" si="560"/>
        <v>3.9802289281998027</v>
      </c>
      <c r="K244" s="2">
        <f t="shared" si="560"/>
        <v>3.1191682218075334</v>
      </c>
      <c r="L244" s="2">
        <f t="shared" si="560"/>
        <v>13.413533834586456</v>
      </c>
      <c r="M244" s="2">
        <f t="shared" si="560"/>
        <v>1.4882308276386036</v>
      </c>
      <c r="N244" s="2">
        <f t="shared" si="560"/>
        <v>5.7403450585196136</v>
      </c>
      <c r="O244" s="2">
        <f t="shared" ref="O244:S244" si="561">+((O242/(P240+Q240+R240+S241))-1)*100</f>
        <v>4.9538090775204102</v>
      </c>
      <c r="P244" s="2">
        <f t="shared" si="561"/>
        <v>5.4222410986055181</v>
      </c>
      <c r="Q244" s="2">
        <f t="shared" si="561"/>
        <v>23.255611244279816</v>
      </c>
      <c r="R244" s="2">
        <f t="shared" si="561"/>
        <v>6.1581816501894204</v>
      </c>
      <c r="S244" s="2">
        <f t="shared" si="561"/>
        <v>-12.168674698795169</v>
      </c>
      <c r="T244" s="2"/>
      <c r="U244" s="2"/>
      <c r="V244" s="2"/>
    </row>
    <row r="245" spans="1:43">
      <c r="C245" s="2" t="s">
        <v>37</v>
      </c>
      <c r="D245" s="2">
        <f t="shared" ref="D245:F245" si="562">+((D242/H243)-1)*100</f>
        <v>33.383849318034223</v>
      </c>
      <c r="E245" s="2">
        <f t="shared" si="562"/>
        <v>41.338307297738375</v>
      </c>
      <c r="F245" s="2">
        <f t="shared" si="562"/>
        <v>45.120372767279335</v>
      </c>
      <c r="G245" s="2">
        <f t="shared" ref="G245" si="563">+((G242/K243)-1)*100</f>
        <v>42.321899736147749</v>
      </c>
      <c r="H245" s="2">
        <f t="shared" ref="H245:N245" si="564">+((H242/L243)-1)*100</f>
        <v>31.79961884018514</v>
      </c>
      <c r="I245" s="2">
        <f t="shared" si="564"/>
        <v>37.223587223587231</v>
      </c>
      <c r="J245" s="2">
        <f t="shared" si="564"/>
        <v>23.669554455445542</v>
      </c>
      <c r="K245" s="2">
        <f t="shared" si="564"/>
        <v>25.747724317295194</v>
      </c>
      <c r="L245" s="2">
        <f t="shared" si="564"/>
        <v>27.917232021709594</v>
      </c>
      <c r="M245" s="2">
        <f t="shared" si="564"/>
        <v>18.859602319211753</v>
      </c>
      <c r="N245" s="2">
        <f t="shared" si="564"/>
        <v>44.104480855317462</v>
      </c>
      <c r="O245" s="2">
        <f t="shared" ref="O245:S245" si="565">+((O242/S243)-1)*100</f>
        <v>44.664359861591699</v>
      </c>
      <c r="P245" s="2">
        <f t="shared" si="565"/>
        <v>21.007515742433469</v>
      </c>
      <c r="Q245" s="2">
        <f t="shared" si="565"/>
        <v>9.1846189483437701</v>
      </c>
      <c r="R245" s="2">
        <f t="shared" si="565"/>
        <v>-22.46254555270616</v>
      </c>
      <c r="S245" s="2">
        <f t="shared" si="565"/>
        <v>-33.546034639927072</v>
      </c>
    </row>
    <row r="246" spans="1:43" s="1" customFormat="1">
      <c r="C246" s="1" t="s">
        <v>38</v>
      </c>
      <c r="D246" s="1" t="s">
        <v>274</v>
      </c>
      <c r="E246" s="1" t="s">
        <v>243</v>
      </c>
      <c r="F246" s="1" t="s">
        <v>233</v>
      </c>
      <c r="G246" s="1" t="s">
        <v>230</v>
      </c>
      <c r="H246" s="1" t="s">
        <v>200</v>
      </c>
      <c r="I246" s="1" t="s">
        <v>197</v>
      </c>
      <c r="J246" s="1" t="s">
        <v>186</v>
      </c>
      <c r="K246" s="1" t="s">
        <v>178</v>
      </c>
      <c r="L246" s="1" t="s">
        <v>150</v>
      </c>
      <c r="M246" s="1" t="s">
        <v>140</v>
      </c>
      <c r="N246" s="1" t="s">
        <v>39</v>
      </c>
      <c r="O246" s="1" t="s">
        <v>40</v>
      </c>
      <c r="P246" s="1" t="s">
        <v>41</v>
      </c>
      <c r="Q246" s="1" t="s">
        <v>42</v>
      </c>
      <c r="R246" s="1" t="s">
        <v>43</v>
      </c>
      <c r="S246" s="1" t="s">
        <v>44</v>
      </c>
      <c r="T246" s="1" t="s">
        <v>45</v>
      </c>
      <c r="U246" s="1" t="s">
        <v>46</v>
      </c>
      <c r="V246" s="1" t="s">
        <v>47</v>
      </c>
      <c r="W246" s="1" t="s">
        <v>48</v>
      </c>
      <c r="X246" s="1" t="s">
        <v>49</v>
      </c>
      <c r="Y246" s="1" t="s">
        <v>50</v>
      </c>
      <c r="Z246" s="1" t="s">
        <v>51</v>
      </c>
      <c r="AA246" s="1" t="s">
        <v>52</v>
      </c>
      <c r="AB246" s="1" t="s">
        <v>53</v>
      </c>
      <c r="AC246" s="1" t="s">
        <v>54</v>
      </c>
      <c r="AD246" s="1" t="s">
        <v>55</v>
      </c>
      <c r="AE246" s="1" t="s">
        <v>56</v>
      </c>
      <c r="AF246" s="1" t="s">
        <v>57</v>
      </c>
      <c r="AG246" s="1" t="s">
        <v>58</v>
      </c>
      <c r="AH246" s="1" t="s">
        <v>59</v>
      </c>
      <c r="AI246" s="1" t="s">
        <v>60</v>
      </c>
      <c r="AJ246" s="1" t="s">
        <v>61</v>
      </c>
      <c r="AK246" s="1" t="s">
        <v>62</v>
      </c>
      <c r="AL246" s="1" t="s">
        <v>63</v>
      </c>
      <c r="AM246" s="1" t="s">
        <v>64</v>
      </c>
      <c r="AN246" s="1" t="s">
        <v>65</v>
      </c>
      <c r="AO246" s="1" t="s">
        <v>66</v>
      </c>
      <c r="AP246" s="1" t="s">
        <v>67</v>
      </c>
      <c r="AQ246" s="1" t="s">
        <v>68</v>
      </c>
    </row>
    <row r="247" spans="1:43">
      <c r="C247" t="s">
        <v>69</v>
      </c>
      <c r="D247">
        <v>332</v>
      </c>
      <c r="E247" s="4">
        <v>301</v>
      </c>
      <c r="F247">
        <v>292</v>
      </c>
      <c r="G247">
        <v>284</v>
      </c>
      <c r="H247" s="4">
        <v>254</v>
      </c>
      <c r="I247" s="4">
        <v>253</v>
      </c>
      <c r="J247" s="4">
        <v>230</v>
      </c>
      <c r="K247">
        <v>229</v>
      </c>
      <c r="L247">
        <v>252</v>
      </c>
      <c r="M247">
        <v>263</v>
      </c>
      <c r="N247">
        <v>268</v>
      </c>
      <c r="O247">
        <v>269</v>
      </c>
      <c r="P247">
        <v>229</v>
      </c>
      <c r="Q247">
        <v>230</v>
      </c>
      <c r="R247">
        <v>190</v>
      </c>
      <c r="S247">
        <v>174</v>
      </c>
    </row>
    <row r="248" spans="1:43">
      <c r="C248" s="3" t="s">
        <v>70</v>
      </c>
      <c r="D248" s="19">
        <f t="shared" ref="D248:E248" si="566">+D247/D242</f>
        <v>5.3887355948709628</v>
      </c>
      <c r="E248" s="19">
        <f t="shared" si="566"/>
        <v>4.9653579676674369</v>
      </c>
      <c r="F248" s="19">
        <f t="shared" ref="F248:G248" si="567">+F247/F242</f>
        <v>5.2087049589725289</v>
      </c>
      <c r="G248" s="19">
        <f t="shared" si="567"/>
        <v>5.2651093807934748</v>
      </c>
      <c r="H248" s="19">
        <f t="shared" ref="H248:I248" si="568">+H247/H242</f>
        <v>5.2468498244164437</v>
      </c>
      <c r="I248" s="19">
        <f t="shared" si="568"/>
        <v>5.6624888093106529</v>
      </c>
      <c r="J248" s="3">
        <f t="shared" ref="J248:K248" si="569">+J247/J242</f>
        <v>5.7543157368026021</v>
      </c>
      <c r="K248" s="3">
        <f t="shared" si="569"/>
        <v>5.9203722854188214</v>
      </c>
      <c r="L248" s="3">
        <f t="shared" ref="L248:M248" si="570">+L247/L242</f>
        <v>6.6825775656324593</v>
      </c>
      <c r="M248" s="3">
        <f t="shared" si="570"/>
        <v>7.8707167439772538</v>
      </c>
      <c r="N248" s="3">
        <f t="shared" ref="N248:S248" si="571">+N247/N242</f>
        <v>8.082757788702235</v>
      </c>
      <c r="O248" s="3">
        <f t="shared" si="571"/>
        <v>8.5789003699451456</v>
      </c>
      <c r="P248" s="3">
        <f t="shared" si="571"/>
        <v>7.6881756529913376</v>
      </c>
      <c r="Q248" s="3">
        <f t="shared" si="571"/>
        <v>8.13266857607581</v>
      </c>
      <c r="R248" s="3">
        <f t="shared" si="571"/>
        <v>8.2684189912528829</v>
      </c>
      <c r="S248" s="3">
        <f t="shared" si="571"/>
        <v>7.9561042524005483</v>
      </c>
    </row>
    <row r="249" spans="1:43">
      <c r="C249" s="2" t="s">
        <v>71</v>
      </c>
      <c r="D249" s="18">
        <f t="shared" ref="D249:F249" si="572">+((D247/E247)-1)*100</f>
        <v>10.299003322259125</v>
      </c>
      <c r="E249" s="18">
        <f t="shared" si="572"/>
        <v>3.082191780821919</v>
      </c>
      <c r="F249" s="18">
        <f t="shared" si="572"/>
        <v>2.8169014084507005</v>
      </c>
      <c r="G249" s="18">
        <f t="shared" ref="G249" si="573">+((G247/H247)-1)*100</f>
        <v>11.811023622047244</v>
      </c>
      <c r="H249" s="18">
        <f t="shared" ref="H249:N249" si="574">+((H247/I247)-1)*100</f>
        <v>0.39525691699604515</v>
      </c>
      <c r="I249" s="18">
        <f t="shared" si="574"/>
        <v>10.000000000000009</v>
      </c>
      <c r="J249" s="2">
        <f t="shared" si="574"/>
        <v>0.4366812227074135</v>
      </c>
      <c r="K249" s="2">
        <f t="shared" si="574"/>
        <v>-9.1269841269841283</v>
      </c>
      <c r="L249" s="2">
        <f t="shared" si="574"/>
        <v>-4.1825095057034245</v>
      </c>
      <c r="M249" s="2">
        <f t="shared" si="574"/>
        <v>-1.8656716417910446</v>
      </c>
      <c r="N249" s="2">
        <f t="shared" si="574"/>
        <v>-0.37174721189591198</v>
      </c>
      <c r="O249" s="2">
        <f t="shared" ref="O249:R249" si="575">+((O247/P247)-1)*100</f>
        <v>17.467248908296938</v>
      </c>
      <c r="P249" s="2">
        <f t="shared" si="575"/>
        <v>-0.43478260869564966</v>
      </c>
      <c r="Q249" s="2">
        <f t="shared" si="575"/>
        <v>21.052631578947366</v>
      </c>
      <c r="R249" s="2">
        <f t="shared" si="575"/>
        <v>9.1954022988505848</v>
      </c>
    </row>
    <row r="250" spans="1:43">
      <c r="C250" s="2" t="s">
        <v>72</v>
      </c>
      <c r="D250" s="18">
        <f t="shared" ref="D250:F250" si="576">+((D247/H247)-1)*100</f>
        <v>30.708661417322823</v>
      </c>
      <c r="E250" s="18">
        <f t="shared" si="576"/>
        <v>18.972332015810277</v>
      </c>
      <c r="F250" s="18">
        <f t="shared" si="576"/>
        <v>26.956521739130434</v>
      </c>
      <c r="G250" s="18">
        <f t="shared" ref="G250" si="577">+((G247/K247)-1)*100</f>
        <v>24.017467248908297</v>
      </c>
      <c r="H250" s="18">
        <f t="shared" ref="H250:O250" si="578">+((H247/L247)-1)*100</f>
        <v>0.79365079365079083</v>
      </c>
      <c r="I250" s="18">
        <f t="shared" si="578"/>
        <v>-3.802281368821292</v>
      </c>
      <c r="J250" s="2">
        <f t="shared" si="578"/>
        <v>-14.179104477611936</v>
      </c>
      <c r="K250" s="2">
        <f t="shared" si="578"/>
        <v>-14.869888475836435</v>
      </c>
      <c r="L250" s="2">
        <f t="shared" si="578"/>
        <v>10.043668122270732</v>
      </c>
      <c r="M250" s="2">
        <f t="shared" si="578"/>
        <v>14.347826086956527</v>
      </c>
      <c r="N250" s="2">
        <f t="shared" si="578"/>
        <v>41.052631578947363</v>
      </c>
      <c r="O250" s="2">
        <f t="shared" si="578"/>
        <v>54.597701149425284</v>
      </c>
    </row>
    <row r="251" spans="1:43">
      <c r="C251" s="2" t="s">
        <v>130</v>
      </c>
      <c r="D251" s="4" t="str">
        <f t="shared" ref="D251:E251" si="579">IF(OR(D248&gt;15,D245&lt;15,D244&lt;4),"NA",(IF(D248&lt;4,3,IF(D248&lt;6,2,IF(D248&lt;10,1,0)))+IF(D245&gt;80,3,IF(D245&gt;40,2,IF(D245&gt;20,1,0)))+IF(D244&gt;20,3,IF(D244&gt;10,2,IF(D244&gt;5,1,0)))))</f>
        <v>NA</v>
      </c>
      <c r="E251" s="4">
        <f t="shared" si="579"/>
        <v>5</v>
      </c>
      <c r="F251" s="4">
        <f t="shared" ref="F251:H251" si="580">IF(OR(F248&gt;15,F245&lt;15,F244&lt;4),"NA",(IF(F248&lt;4,3,IF(F248&lt;6,2,IF(F248&lt;10,1,0)))+IF(F245&gt;80,3,IF(F245&gt;40,2,IF(F245&gt;20,1,0)))+IF(F244&gt;20,3,IF(F244&gt;10,2,IF(F244&gt;5,1,0)))))</f>
        <v>5</v>
      </c>
      <c r="G251" s="4">
        <f t="shared" si="580"/>
        <v>6</v>
      </c>
      <c r="H251" s="4">
        <f t="shared" si="580"/>
        <v>4</v>
      </c>
      <c r="I251" s="4">
        <f t="shared" ref="I251:N251" si="581">IF(OR(I248&gt;15,I245&lt;15,I244&lt;4),"NA",(IF(I248&lt;4,3,IF(I248&lt;6,2,IF(I248&lt;10,1,0)))+IF(I245&gt;80,3,IF(I245&gt;40,2,IF(I245&gt;20,1,0)))+IF(I244&gt;20,3,IF(I244&gt;10,2,IF(I244&gt;5,1,0)))))</f>
        <v>5</v>
      </c>
      <c r="J251" t="str">
        <f t="shared" si="581"/>
        <v>NA</v>
      </c>
      <c r="K251" t="str">
        <f t="shared" si="581"/>
        <v>NA</v>
      </c>
      <c r="L251">
        <f t="shared" si="581"/>
        <v>4</v>
      </c>
      <c r="M251" t="str">
        <f t="shared" si="581"/>
        <v>NA</v>
      </c>
      <c r="N251">
        <f t="shared" si="581"/>
        <v>4</v>
      </c>
      <c r="O251">
        <f t="shared" ref="O251:S251" si="582">IF(OR(O248&gt;15,O245&lt;15,O244&lt;4),"NA",(IF(O248&lt;4,3,IF(O248&lt;6,2,IF(O248&lt;10,1,0)))+IF(O245&gt;80,3,IF(O245&gt;40,2,IF(O245&gt;20,1,0)))+IF(O244&gt;20,3,IF(O244&gt;10,2,IF(O244&gt;5,1,0)))))</f>
        <v>3</v>
      </c>
      <c r="P251">
        <f t="shared" si="582"/>
        <v>3</v>
      </c>
      <c r="Q251" t="str">
        <f t="shared" si="582"/>
        <v>NA</v>
      </c>
      <c r="R251" t="str">
        <f t="shared" si="582"/>
        <v>NA</v>
      </c>
      <c r="S251" t="str">
        <f t="shared" si="582"/>
        <v>NA</v>
      </c>
    </row>
    <row r="253" spans="1:43">
      <c r="A253" t="s">
        <v>93</v>
      </c>
      <c r="B253" t="s">
        <v>82</v>
      </c>
      <c r="C253" s="1" t="s">
        <v>2</v>
      </c>
      <c r="D253" s="1" t="s">
        <v>275</v>
      </c>
      <c r="E253" s="1" t="s">
        <v>242</v>
      </c>
      <c r="F253" s="1" t="s">
        <v>232</v>
      </c>
      <c r="G253" s="1" t="s">
        <v>202</v>
      </c>
      <c r="H253" s="1" t="s">
        <v>199</v>
      </c>
      <c r="I253" s="1" t="s">
        <v>196</v>
      </c>
      <c r="J253" s="1" t="s">
        <v>185</v>
      </c>
      <c r="K253" s="1" t="s">
        <v>177</v>
      </c>
      <c r="L253" s="1" t="s">
        <v>149</v>
      </c>
      <c r="M253" s="1" t="s">
        <v>139</v>
      </c>
      <c r="N253" s="1" t="s">
        <v>3</v>
      </c>
      <c r="O253" s="1" t="s">
        <v>4</v>
      </c>
      <c r="P253" s="1" t="s">
        <v>5</v>
      </c>
      <c r="Q253" s="1" t="s">
        <v>6</v>
      </c>
      <c r="R253" s="1" t="s">
        <v>7</v>
      </c>
      <c r="S253" s="1" t="s">
        <v>8</v>
      </c>
      <c r="T253" s="1" t="s">
        <v>9</v>
      </c>
      <c r="U253" s="1" t="s">
        <v>10</v>
      </c>
      <c r="V253" s="1" t="s">
        <v>11</v>
      </c>
      <c r="W253" s="1" t="s">
        <v>12</v>
      </c>
      <c r="X253" s="1" t="s">
        <v>13</v>
      </c>
      <c r="Y253" s="1" t="s">
        <v>14</v>
      </c>
      <c r="Z253" s="1" t="s">
        <v>15</v>
      </c>
      <c r="AA253" s="1" t="s">
        <v>16</v>
      </c>
      <c r="AB253" s="1" t="s">
        <v>17</v>
      </c>
      <c r="AC253" s="1" t="s">
        <v>18</v>
      </c>
      <c r="AD253" s="1" t="s">
        <v>19</v>
      </c>
      <c r="AE253" s="1" t="s">
        <v>20</v>
      </c>
      <c r="AF253" s="1" t="s">
        <v>21</v>
      </c>
      <c r="AG253" s="1" t="s">
        <v>22</v>
      </c>
      <c r="AH253" s="1" t="s">
        <v>23</v>
      </c>
      <c r="AI253" s="1" t="s">
        <v>24</v>
      </c>
      <c r="AJ253" s="1" t="s">
        <v>25</v>
      </c>
      <c r="AK253" s="1" t="s">
        <v>26</v>
      </c>
      <c r="AL253" s="1" t="s">
        <v>27</v>
      </c>
      <c r="AM253" s="1" t="s">
        <v>28</v>
      </c>
      <c r="AN253" s="1" t="s">
        <v>29</v>
      </c>
      <c r="AO253" s="1" t="s">
        <v>30</v>
      </c>
      <c r="AP253" s="1" t="s">
        <v>31</v>
      </c>
    </row>
    <row r="254" spans="1:43">
      <c r="A254" t="s">
        <v>32</v>
      </c>
      <c r="B254" t="s">
        <v>33</v>
      </c>
      <c r="C254" t="s">
        <v>34</v>
      </c>
      <c r="D254">
        <v>3.76</v>
      </c>
      <c r="E254">
        <v>1.93</v>
      </c>
      <c r="F254">
        <v>11.7</v>
      </c>
      <c r="G254">
        <v>3.27</v>
      </c>
      <c r="H254">
        <v>-3.6</v>
      </c>
      <c r="I254">
        <v>-1.53</v>
      </c>
      <c r="J254">
        <v>2.82</v>
      </c>
      <c r="K254">
        <v>1.85</v>
      </c>
      <c r="L254">
        <v>-0.09</v>
      </c>
      <c r="M254">
        <v>0.41</v>
      </c>
      <c r="N254">
        <v>3.65</v>
      </c>
      <c r="O254">
        <v>3.65</v>
      </c>
      <c r="P254">
        <v>0.74</v>
      </c>
      <c r="Q254">
        <v>1.68</v>
      </c>
      <c r="R254">
        <v>1.44</v>
      </c>
      <c r="S254">
        <v>3.05</v>
      </c>
      <c r="T254">
        <v>0.79</v>
      </c>
      <c r="U254">
        <v>-0.13</v>
      </c>
      <c r="V254">
        <v>3.6</v>
      </c>
    </row>
    <row r="255" spans="1:43">
      <c r="A255" t="s">
        <v>144</v>
      </c>
      <c r="C255" t="s">
        <v>128</v>
      </c>
      <c r="H255">
        <v>-3.6</v>
      </c>
      <c r="I255">
        <v>-1.53</v>
      </c>
      <c r="J255">
        <v>2.7</v>
      </c>
      <c r="K255">
        <v>1.85</v>
      </c>
      <c r="L255">
        <v>-0.09</v>
      </c>
      <c r="M255">
        <v>0.41</v>
      </c>
      <c r="N255">
        <v>2.56</v>
      </c>
      <c r="O255">
        <v>3.65</v>
      </c>
      <c r="P255">
        <v>0.74</v>
      </c>
      <c r="Q255">
        <v>1.68</v>
      </c>
      <c r="R255">
        <v>1.44</v>
      </c>
      <c r="S255">
        <v>3.05</v>
      </c>
      <c r="T255">
        <v>0.79</v>
      </c>
      <c r="U255">
        <v>-0.13</v>
      </c>
      <c r="V255">
        <v>3.6</v>
      </c>
      <c r="W255">
        <v>6.54</v>
      </c>
      <c r="X255">
        <v>0.48</v>
      </c>
      <c r="Y255">
        <v>1.1100000000000001</v>
      </c>
      <c r="Z255">
        <v>0.69</v>
      </c>
    </row>
    <row r="256" spans="1:43">
      <c r="A256">
        <v>9</v>
      </c>
      <c r="B256" t="s">
        <v>76</v>
      </c>
      <c r="C256" t="s">
        <v>35</v>
      </c>
      <c r="D256">
        <f t="shared" ref="D256:F256" si="583">+D254+E254+F254+G254</f>
        <v>20.66</v>
      </c>
      <c r="E256">
        <f t="shared" si="583"/>
        <v>13.299999999999999</v>
      </c>
      <c r="F256">
        <f t="shared" si="583"/>
        <v>9.84</v>
      </c>
      <c r="G256">
        <f t="shared" ref="G256" si="584">+G254+H254+I254+J254</f>
        <v>0.95999999999999974</v>
      </c>
      <c r="H256">
        <f t="shared" ref="H256:N257" si="585">+H254+I254+J254+K254</f>
        <v>-0.45999999999999996</v>
      </c>
      <c r="I256">
        <f t="shared" si="585"/>
        <v>3.05</v>
      </c>
      <c r="J256">
        <f t="shared" si="585"/>
        <v>4.99</v>
      </c>
      <c r="K256">
        <f t="shared" si="585"/>
        <v>5.82</v>
      </c>
      <c r="L256">
        <f t="shared" si="585"/>
        <v>7.6199999999999992</v>
      </c>
      <c r="M256">
        <f t="shared" si="585"/>
        <v>8.4499999999999993</v>
      </c>
      <c r="N256">
        <f t="shared" si="585"/>
        <v>9.7199999999999989</v>
      </c>
      <c r="O256">
        <f t="shared" ref="O256:S256" si="586">+O254+P254+Q254+R254</f>
        <v>7.51</v>
      </c>
      <c r="P256">
        <f t="shared" si="586"/>
        <v>6.91</v>
      </c>
      <c r="Q256">
        <f t="shared" si="586"/>
        <v>6.96</v>
      </c>
      <c r="R256">
        <f t="shared" si="586"/>
        <v>5.15</v>
      </c>
      <c r="S256">
        <f t="shared" si="586"/>
        <v>7.3100000000000005</v>
      </c>
    </row>
    <row r="257" spans="1:43">
      <c r="C257" t="s">
        <v>129</v>
      </c>
      <c r="H257">
        <f t="shared" si="585"/>
        <v>-0.57999999999999963</v>
      </c>
      <c r="I257">
        <f t="shared" si="585"/>
        <v>2.9300000000000006</v>
      </c>
      <c r="J257">
        <f t="shared" si="585"/>
        <v>4.870000000000001</v>
      </c>
      <c r="K257">
        <f t="shared" si="585"/>
        <v>4.7300000000000004</v>
      </c>
      <c r="L257">
        <f t="shared" ref="L257:R257" si="587">+L255+M255+N255+O255</f>
        <v>6.5299999999999994</v>
      </c>
      <c r="M257">
        <f t="shared" si="587"/>
        <v>7.36</v>
      </c>
      <c r="N257">
        <f t="shared" si="587"/>
        <v>8.6300000000000008</v>
      </c>
      <c r="O257">
        <f t="shared" si="587"/>
        <v>7.51</v>
      </c>
      <c r="P257">
        <f t="shared" si="587"/>
        <v>6.91</v>
      </c>
      <c r="Q257">
        <f t="shared" si="587"/>
        <v>6.96</v>
      </c>
      <c r="R257">
        <f t="shared" si="587"/>
        <v>5.15</v>
      </c>
      <c r="S257">
        <f t="shared" ref="S257:W257" si="588">+S255+T255+U255+V255</f>
        <v>7.3100000000000005</v>
      </c>
      <c r="T257">
        <f t="shared" si="588"/>
        <v>10.8</v>
      </c>
      <c r="U257">
        <f t="shared" si="588"/>
        <v>10.49</v>
      </c>
      <c r="V257">
        <f t="shared" si="588"/>
        <v>11.73</v>
      </c>
      <c r="W257">
        <f t="shared" si="588"/>
        <v>8.8199999999999985</v>
      </c>
    </row>
    <row r="258" spans="1:43">
      <c r="C258" s="2" t="s">
        <v>36</v>
      </c>
      <c r="D258" s="2">
        <f t="shared" ref="D258:F258" si="589">+((D256/(E254+F254+G254+H255))-1)*100</f>
        <v>55.338345864661662</v>
      </c>
      <c r="E258" s="2">
        <f t="shared" si="589"/>
        <v>35.162601626016254</v>
      </c>
      <c r="F258" s="2">
        <f t="shared" si="589"/>
        <v>1071.4285714285713</v>
      </c>
      <c r="G258" s="2">
        <f t="shared" ref="G258" si="590">+((G256/(H254+I254+J254+K255))-1)*100</f>
        <v>-308.695652173913</v>
      </c>
      <c r="H258" s="2">
        <f t="shared" ref="H258:N258" si="591">+((H256/(I254+J254+K254+L255))-1)*100</f>
        <v>-115.08196721311475</v>
      </c>
      <c r="I258" s="2">
        <f t="shared" si="591"/>
        <v>-38.877755511022052</v>
      </c>
      <c r="J258" s="2">
        <f t="shared" si="591"/>
        <v>5.4968287526427018</v>
      </c>
      <c r="K258" s="2">
        <f t="shared" si="591"/>
        <v>-23.622047244094478</v>
      </c>
      <c r="L258" s="2">
        <f t="shared" si="591"/>
        <v>-9.8224852071005948</v>
      </c>
      <c r="M258" s="2">
        <f t="shared" si="591"/>
        <v>-13.065843621399175</v>
      </c>
      <c r="N258" s="2">
        <f t="shared" si="591"/>
        <v>29.42743009320905</v>
      </c>
      <c r="O258" s="2">
        <f t="shared" ref="O258:S258" si="592">+((O256/(P254+Q254+R254+S255))-1)*100</f>
        <v>8.6830680173661356</v>
      </c>
      <c r="P258" s="2">
        <f t="shared" si="592"/>
        <v>-0.71839080459770166</v>
      </c>
      <c r="Q258" s="2">
        <f t="shared" si="592"/>
        <v>35.145631067961162</v>
      </c>
      <c r="R258" s="2">
        <f t="shared" si="592"/>
        <v>-29.548563611491108</v>
      </c>
      <c r="S258" s="2">
        <f t="shared" si="592"/>
        <v>-32.314814814814817</v>
      </c>
      <c r="T258" s="2"/>
      <c r="U258" s="2"/>
      <c r="V258" s="2"/>
    </row>
    <row r="259" spans="1:43">
      <c r="C259" s="2" t="s">
        <v>37</v>
      </c>
      <c r="D259" s="2">
        <f t="shared" ref="D259:F259" si="593">+((D256/H257)-1)*100</f>
        <v>-3662.0689655172432</v>
      </c>
      <c r="E259" s="2">
        <f t="shared" si="593"/>
        <v>353.92491467576781</v>
      </c>
      <c r="F259" s="2">
        <f t="shared" si="593"/>
        <v>102.05338809034905</v>
      </c>
      <c r="G259" s="2">
        <f t="shared" ref="G259" si="594">+((G256/K257)-1)*100</f>
        <v>-79.704016913319236</v>
      </c>
      <c r="H259" s="2">
        <f t="shared" ref="H259:N259" si="595">+((H256/L257)-1)*100</f>
        <v>-107.04441041347626</v>
      </c>
      <c r="I259" s="2">
        <f t="shared" si="595"/>
        <v>-58.559782608695656</v>
      </c>
      <c r="J259" s="2">
        <f t="shared" si="595"/>
        <v>-42.178447276940915</v>
      </c>
      <c r="K259" s="2">
        <f t="shared" si="595"/>
        <v>-22.503328894806916</v>
      </c>
      <c r="L259" s="2">
        <f t="shared" si="595"/>
        <v>10.27496382054991</v>
      </c>
      <c r="M259" s="2">
        <f t="shared" si="595"/>
        <v>21.40804597701149</v>
      </c>
      <c r="N259" s="2">
        <f t="shared" si="595"/>
        <v>88.737864077669855</v>
      </c>
      <c r="O259" s="2">
        <f t="shared" ref="O259:S259" si="596">+((O256/S257)-1)*100</f>
        <v>2.735978112175097</v>
      </c>
      <c r="P259" s="2">
        <f t="shared" si="596"/>
        <v>-36.018518518518519</v>
      </c>
      <c r="Q259" s="2">
        <f t="shared" si="596"/>
        <v>-33.651096282173498</v>
      </c>
      <c r="R259" s="2">
        <f t="shared" si="596"/>
        <v>-56.095481670929239</v>
      </c>
      <c r="S259" s="2">
        <f t="shared" si="596"/>
        <v>-17.120181405895675</v>
      </c>
    </row>
    <row r="260" spans="1:43" s="1" customFormat="1">
      <c r="C260" s="1" t="s">
        <v>38</v>
      </c>
      <c r="D260" s="1" t="s">
        <v>274</v>
      </c>
      <c r="E260" s="1" t="s">
        <v>243</v>
      </c>
      <c r="F260" s="1" t="s">
        <v>233</v>
      </c>
      <c r="G260" s="1" t="s">
        <v>230</v>
      </c>
      <c r="H260" s="1" t="s">
        <v>200</v>
      </c>
      <c r="I260" s="1" t="s">
        <v>197</v>
      </c>
      <c r="J260" s="1" t="s">
        <v>186</v>
      </c>
      <c r="K260" s="1" t="s">
        <v>178</v>
      </c>
      <c r="L260" s="1" t="s">
        <v>150</v>
      </c>
      <c r="M260" s="1" t="s">
        <v>140</v>
      </c>
      <c r="N260" s="1" t="s">
        <v>39</v>
      </c>
      <c r="O260" s="1" t="s">
        <v>40</v>
      </c>
      <c r="P260" s="1" t="s">
        <v>41</v>
      </c>
      <c r="Q260" s="1" t="s">
        <v>42</v>
      </c>
      <c r="R260" s="1" t="s">
        <v>43</v>
      </c>
      <c r="S260" s="1" t="s">
        <v>44</v>
      </c>
      <c r="T260" s="1" t="s">
        <v>45</v>
      </c>
      <c r="U260" s="1" t="s">
        <v>46</v>
      </c>
      <c r="V260" s="1" t="s">
        <v>47</v>
      </c>
      <c r="W260" s="1" t="s">
        <v>48</v>
      </c>
      <c r="X260" s="1" t="s">
        <v>49</v>
      </c>
      <c r="Y260" s="1" t="s">
        <v>50</v>
      </c>
      <c r="Z260" s="1" t="s">
        <v>51</v>
      </c>
      <c r="AA260" s="1" t="s">
        <v>52</v>
      </c>
      <c r="AB260" s="1" t="s">
        <v>53</v>
      </c>
      <c r="AC260" s="1" t="s">
        <v>54</v>
      </c>
      <c r="AD260" s="1" t="s">
        <v>55</v>
      </c>
      <c r="AE260" s="1" t="s">
        <v>56</v>
      </c>
      <c r="AF260" s="1" t="s">
        <v>57</v>
      </c>
      <c r="AG260" s="1" t="s">
        <v>58</v>
      </c>
      <c r="AH260" s="1" t="s">
        <v>59</v>
      </c>
      <c r="AI260" s="1" t="s">
        <v>60</v>
      </c>
      <c r="AJ260" s="1" t="s">
        <v>61</v>
      </c>
      <c r="AK260" s="1" t="s">
        <v>62</v>
      </c>
      <c r="AL260" s="1" t="s">
        <v>63</v>
      </c>
      <c r="AM260" s="1" t="s">
        <v>64</v>
      </c>
      <c r="AN260" s="1" t="s">
        <v>65</v>
      </c>
      <c r="AO260" s="1" t="s">
        <v>66</v>
      </c>
      <c r="AP260" s="1" t="s">
        <v>67</v>
      </c>
      <c r="AQ260" s="1" t="s">
        <v>68</v>
      </c>
    </row>
    <row r="261" spans="1:43">
      <c r="C261" t="s">
        <v>69</v>
      </c>
      <c r="D261">
        <v>53.9</v>
      </c>
      <c r="E261" s="4">
        <v>49</v>
      </c>
      <c r="F261">
        <v>48.1</v>
      </c>
      <c r="G261">
        <v>31.2</v>
      </c>
      <c r="H261">
        <v>32</v>
      </c>
      <c r="I261">
        <v>35.5</v>
      </c>
      <c r="J261">
        <v>37.4</v>
      </c>
      <c r="K261">
        <v>30</v>
      </c>
      <c r="L261">
        <v>34.4</v>
      </c>
      <c r="M261">
        <v>35</v>
      </c>
      <c r="N261">
        <v>37.5</v>
      </c>
      <c r="O261">
        <v>38</v>
      </c>
      <c r="P261">
        <v>33.5</v>
      </c>
      <c r="Q261">
        <v>34.299999999999997</v>
      </c>
      <c r="R261">
        <v>26.3</v>
      </c>
      <c r="S261">
        <v>29.6</v>
      </c>
    </row>
    <row r="262" spans="1:43">
      <c r="C262" s="3" t="s">
        <v>70</v>
      </c>
      <c r="D262" s="19">
        <f t="shared" ref="D262:E262" si="597">+D261/D256</f>
        <v>2.6089060987415293</v>
      </c>
      <c r="E262" s="19">
        <f t="shared" si="597"/>
        <v>3.6842105263157898</v>
      </c>
      <c r="F262" s="3">
        <f t="shared" ref="F262:G262" si="598">+F261/F256</f>
        <v>4.8882113821138216</v>
      </c>
      <c r="G262" s="3">
        <f t="shared" si="598"/>
        <v>32.500000000000007</v>
      </c>
      <c r="H262" s="3">
        <f t="shared" ref="H262:I262" si="599">+H261/H256</f>
        <v>-69.565217391304358</v>
      </c>
      <c r="I262" s="3">
        <f t="shared" si="599"/>
        <v>11.639344262295083</v>
      </c>
      <c r="J262" s="3">
        <f t="shared" ref="J262:K262" si="600">+J261/J256</f>
        <v>7.4949899799599189</v>
      </c>
      <c r="K262" s="3">
        <f t="shared" si="600"/>
        <v>5.1546391752577314</v>
      </c>
      <c r="L262" s="3">
        <f t="shared" ref="L262:M262" si="601">+L261/L256</f>
        <v>4.514435695538058</v>
      </c>
      <c r="M262" s="3">
        <f t="shared" si="601"/>
        <v>4.1420118343195274</v>
      </c>
      <c r="N262" s="3">
        <f t="shared" ref="N262:S262" si="602">+N261/N256</f>
        <v>3.8580246913580249</v>
      </c>
      <c r="O262" s="3">
        <f t="shared" si="602"/>
        <v>5.0599201065246335</v>
      </c>
      <c r="P262" s="3">
        <f t="shared" si="602"/>
        <v>4.8480463096960928</v>
      </c>
      <c r="Q262" s="3">
        <f t="shared" si="602"/>
        <v>4.9281609195402298</v>
      </c>
      <c r="R262" s="3">
        <f t="shared" si="602"/>
        <v>5.1067961165048539</v>
      </c>
      <c r="S262" s="3">
        <f t="shared" si="602"/>
        <v>4.0492476060191516</v>
      </c>
    </row>
    <row r="263" spans="1:43">
      <c r="C263" s="2" t="s">
        <v>71</v>
      </c>
      <c r="D263" s="18">
        <f t="shared" ref="D263:F263" si="603">+((D261/E261)-1)*100</f>
        <v>9.9999999999999858</v>
      </c>
      <c r="E263" s="18">
        <f t="shared" si="603"/>
        <v>1.8711018711018657</v>
      </c>
      <c r="F263" s="2">
        <f t="shared" si="603"/>
        <v>54.166666666666671</v>
      </c>
      <c r="G263" s="2">
        <f t="shared" ref="G263" si="604">+((G261/H261)-1)*100</f>
        <v>-2.5000000000000022</v>
      </c>
      <c r="H263" s="2">
        <f t="shared" ref="H263:I263" si="605">+((H261/I261)-1)*100</f>
        <v>-9.8591549295774623</v>
      </c>
      <c r="I263" s="2">
        <f t="shared" si="605"/>
        <v>-5.0802139037433136</v>
      </c>
      <c r="J263" s="2">
        <f>+((J261/K261)-1)*100</f>
        <v>24.666666666666657</v>
      </c>
      <c r="K263" s="2">
        <f>+((K261/L261)-1)*100</f>
        <v>-12.790697674418606</v>
      </c>
      <c r="L263" s="2">
        <f>+((L261/M261)-1)*100</f>
        <v>-1.7142857142857237</v>
      </c>
      <c r="M263" s="2">
        <f>+((M261/N261)-1)*100</f>
        <v>-6.6666666666666652</v>
      </c>
      <c r="N263" s="2">
        <f>+((N261/O261)-1)*100</f>
        <v>-1.3157894736842146</v>
      </c>
      <c r="O263" s="2">
        <f t="shared" ref="O263:R263" si="606">+((O261/P261)-1)*100</f>
        <v>13.432835820895516</v>
      </c>
      <c r="P263" s="2">
        <f t="shared" si="606"/>
        <v>-2.3323615160349753</v>
      </c>
      <c r="Q263" s="2">
        <f t="shared" si="606"/>
        <v>30.418250950570336</v>
      </c>
      <c r="R263" s="2">
        <f t="shared" si="606"/>
        <v>-11.148648648648651</v>
      </c>
    </row>
    <row r="264" spans="1:43">
      <c r="C264" s="2" t="s">
        <v>72</v>
      </c>
      <c r="D264" s="18">
        <f t="shared" ref="D264:F264" si="607">+((D261/H261)-1)*100</f>
        <v>68.4375</v>
      </c>
      <c r="E264" s="18">
        <f t="shared" si="607"/>
        <v>38.028169014084497</v>
      </c>
      <c r="F264" s="2">
        <f t="shared" si="607"/>
        <v>28.609625668449201</v>
      </c>
      <c r="G264" s="2">
        <f t="shared" ref="G264" si="608">+((G261/K261)-1)*100</f>
        <v>4.0000000000000036</v>
      </c>
      <c r="H264" s="2">
        <f t="shared" ref="H264" si="609">+((H261/L261)-1)*100</f>
        <v>-6.9767441860465134</v>
      </c>
      <c r="I264" s="2">
        <f t="shared" ref="I264" si="610">+((I261/M261)-1)*100</f>
        <v>1.4285714285714235</v>
      </c>
      <c r="J264" s="2">
        <f t="shared" ref="J264:O264" si="611">+((J261/N261)-1)*100</f>
        <v>-0.2666666666666706</v>
      </c>
      <c r="K264" s="2">
        <f t="shared" si="611"/>
        <v>-21.052631578947366</v>
      </c>
      <c r="L264" s="2">
        <f t="shared" si="611"/>
        <v>2.6865671641790989</v>
      </c>
      <c r="M264" s="2">
        <f t="shared" si="611"/>
        <v>2.0408163265306145</v>
      </c>
      <c r="N264" s="2">
        <f t="shared" si="611"/>
        <v>42.585551330798467</v>
      </c>
      <c r="O264" s="2">
        <f t="shared" si="611"/>
        <v>28.378378378378379</v>
      </c>
    </row>
    <row r="265" spans="1:43">
      <c r="C265" s="2" t="s">
        <v>130</v>
      </c>
      <c r="D265" s="4" t="str">
        <f t="shared" ref="D265:E265" si="612">IF(OR(D262&gt;15,D259&lt;15,D258&lt;4),"NA",(IF(D262&lt;4,3,IF(D262&lt;6,2,IF(D262&lt;10,1,0)))+IF(D259&gt;80,3,IF(D259&gt;40,2,IF(D259&gt;20,1,0)))+IF(D258&gt;20,3,IF(D258&gt;10,2,IF(D258&gt;5,1,0)))))</f>
        <v>NA</v>
      </c>
      <c r="E265" s="4">
        <f t="shared" si="612"/>
        <v>9</v>
      </c>
      <c r="F265">
        <f t="shared" ref="F265:G265" si="613">IF(OR(F262&gt;15,F259&lt;15,F258&lt;4),"NA",(IF(F262&lt;4,3,IF(F262&lt;6,2,IF(F262&lt;10,1,0)))+IF(F259&gt;80,3,IF(F259&gt;40,2,IF(F259&gt;20,1,0)))+IF(F258&gt;20,3,IF(F258&gt;10,2,IF(F258&gt;5,1,0)))))</f>
        <v>8</v>
      </c>
      <c r="G265" t="str">
        <f t="shared" si="613"/>
        <v>NA</v>
      </c>
      <c r="H265" t="str">
        <f t="shared" ref="H265:I265" si="614">IF(OR(H262&gt;15,H259&lt;15,H258&lt;4),"NA",(IF(H262&lt;4,3,IF(H262&lt;6,2,IF(H262&lt;10,1,0)))+IF(H259&gt;80,3,IF(H259&gt;40,2,IF(H259&gt;20,1,0)))+IF(H258&gt;20,3,IF(H258&gt;10,2,IF(H258&gt;5,1,0)))))</f>
        <v>NA</v>
      </c>
      <c r="I265" t="str">
        <f t="shared" si="614"/>
        <v>NA</v>
      </c>
      <c r="J265" t="str">
        <f>IF(OR(J262&gt;15,J259&lt;15,J258&lt;4),"NA",(IF(J262&lt;4,3,IF(J262&lt;6,2,IF(J262&lt;10,1,0)))+IF(J259&gt;80,3,IF(J259&gt;40,2,IF(J259&gt;20,1,0)))+IF(J258&gt;20,3,IF(J258&gt;10,2,IF(J258&gt;5,1,0)))))</f>
        <v>NA</v>
      </c>
      <c r="K265" t="str">
        <f>IF(OR(K262&gt;15,K259&lt;15,K258&lt;4),"NA",(IF(K262&lt;4,3,IF(K262&lt;6,2,IF(K262&lt;10,1,0)))+IF(K259&gt;80,3,IF(K259&gt;40,2,IF(K259&gt;20,1,0)))+IF(K258&gt;20,3,IF(K258&gt;10,2,IF(K258&gt;5,1,0)))))</f>
        <v>NA</v>
      </c>
      <c r="L265" t="str">
        <f>IF(OR(L262&gt;15,L259&lt;15,L258&lt;4),"NA",(IF(L262&lt;4,3,IF(L262&lt;6,2,IF(L262&lt;10,1,0)))+IF(L259&gt;80,3,IF(L259&gt;40,2,IF(L259&gt;20,1,0)))+IF(L258&gt;20,3,IF(L258&gt;10,2,IF(L258&gt;5,1,0)))))</f>
        <v>NA</v>
      </c>
      <c r="M265" t="str">
        <f>IF(OR(M262&gt;15,M259&lt;15,M258&lt;4),"NA",(IF(M262&lt;4,3,IF(M262&lt;6,2,IF(M262&lt;10,1,0)))+IF(M259&gt;80,3,IF(M259&gt;40,2,IF(M259&gt;20,1,0)))+IF(M258&gt;20,3,IF(M258&gt;10,2,IF(M258&gt;5,1,0)))))</f>
        <v>NA</v>
      </c>
      <c r="N265">
        <f>IF(OR(N262&gt;15,N259&lt;15,N258&lt;4),"NA",(IF(N262&lt;4,3,IF(N262&lt;6,2,IF(N262&lt;10,1,0)))+IF(N259&gt;80,3,IF(N259&gt;40,2,IF(N259&gt;20,1,0)))+IF(N258&gt;20,3,IF(N258&gt;10,2,IF(N258&gt;5,1,0)))))</f>
        <v>9</v>
      </c>
      <c r="O265" t="str">
        <f t="shared" ref="O265:S265" si="615">IF(OR(O262&gt;15,O259&lt;15,O258&lt;4),"NA",(IF(O262&lt;4,3,IF(O262&lt;6,2,IF(O262&lt;10,1,0)))+IF(O259&gt;80,3,IF(O259&gt;40,2,IF(O259&gt;20,1,0)))+IF(O258&gt;20,3,IF(O258&gt;10,2,IF(O258&gt;5,1,0)))))</f>
        <v>NA</v>
      </c>
      <c r="P265" t="str">
        <f t="shared" si="615"/>
        <v>NA</v>
      </c>
      <c r="Q265" t="str">
        <f t="shared" si="615"/>
        <v>NA</v>
      </c>
      <c r="R265" t="str">
        <f t="shared" si="615"/>
        <v>NA</v>
      </c>
      <c r="S265" t="str">
        <f t="shared" si="615"/>
        <v>NA</v>
      </c>
    </row>
    <row r="267" spans="1:43">
      <c r="A267" t="s">
        <v>94</v>
      </c>
      <c r="B267" t="s">
        <v>1</v>
      </c>
      <c r="C267" s="1" t="s">
        <v>2</v>
      </c>
      <c r="D267" s="1" t="s">
        <v>275</v>
      </c>
      <c r="E267" s="1" t="s">
        <v>242</v>
      </c>
      <c r="F267" s="1" t="s">
        <v>232</v>
      </c>
      <c r="G267" s="1" t="s">
        <v>202</v>
      </c>
      <c r="H267" s="1" t="s">
        <v>199</v>
      </c>
      <c r="I267" s="1" t="s">
        <v>196</v>
      </c>
      <c r="J267" s="1" t="s">
        <v>185</v>
      </c>
      <c r="K267" s="1" t="s">
        <v>177</v>
      </c>
      <c r="L267" s="1" t="s">
        <v>149</v>
      </c>
      <c r="M267" s="1" t="s">
        <v>139</v>
      </c>
      <c r="N267" s="1" t="s">
        <v>3</v>
      </c>
      <c r="O267" s="1" t="s">
        <v>4</v>
      </c>
      <c r="P267" s="1" t="s">
        <v>5</v>
      </c>
      <c r="Q267" s="1" t="s">
        <v>6</v>
      </c>
      <c r="R267" s="1" t="s">
        <v>7</v>
      </c>
      <c r="S267" s="1" t="s">
        <v>8</v>
      </c>
      <c r="T267" s="1" t="s">
        <v>9</v>
      </c>
      <c r="U267" s="1" t="s">
        <v>10</v>
      </c>
      <c r="V267" s="1" t="s">
        <v>11</v>
      </c>
      <c r="W267" s="1" t="s">
        <v>12</v>
      </c>
      <c r="X267" s="1" t="s">
        <v>13</v>
      </c>
      <c r="Y267" s="1" t="s">
        <v>14</v>
      </c>
      <c r="Z267" s="1" t="s">
        <v>15</v>
      </c>
      <c r="AA267" s="1" t="s">
        <v>16</v>
      </c>
      <c r="AB267" s="1" t="s">
        <v>17</v>
      </c>
      <c r="AC267" s="1" t="s">
        <v>18</v>
      </c>
      <c r="AD267" s="1" t="s">
        <v>19</v>
      </c>
      <c r="AE267" s="1" t="s">
        <v>20</v>
      </c>
      <c r="AF267" s="1" t="s">
        <v>21</v>
      </c>
      <c r="AG267" s="1" t="s">
        <v>22</v>
      </c>
      <c r="AH267" s="1" t="s">
        <v>23</v>
      </c>
      <c r="AI267" s="1" t="s">
        <v>24</v>
      </c>
      <c r="AJ267" s="1" t="s">
        <v>25</v>
      </c>
      <c r="AK267" s="1" t="s">
        <v>26</v>
      </c>
      <c r="AL267" s="1" t="s">
        <v>27</v>
      </c>
      <c r="AM267" s="1" t="s">
        <v>28</v>
      </c>
      <c r="AN267" s="1" t="s">
        <v>29</v>
      </c>
      <c r="AO267" s="1" t="s">
        <v>30</v>
      </c>
      <c r="AP267" s="1" t="s">
        <v>31</v>
      </c>
    </row>
    <row r="268" spans="1:43">
      <c r="A268" t="s">
        <v>32</v>
      </c>
      <c r="B268" t="s">
        <v>33</v>
      </c>
      <c r="C268" t="s">
        <v>34</v>
      </c>
      <c r="D268">
        <v>6.03</v>
      </c>
      <c r="E268">
        <v>5.73</v>
      </c>
      <c r="F268">
        <v>5.0599999999999996</v>
      </c>
      <c r="G268">
        <v>5.65</v>
      </c>
      <c r="H268" s="4">
        <v>5.88</v>
      </c>
      <c r="I268">
        <v>5.7750000000000004</v>
      </c>
      <c r="J268">
        <v>3.645</v>
      </c>
      <c r="K268">
        <v>5.4749999999999996</v>
      </c>
      <c r="L268">
        <v>5.03</v>
      </c>
      <c r="M268">
        <v>4.8949999999999996</v>
      </c>
      <c r="N268">
        <v>4.17</v>
      </c>
      <c r="O268">
        <v>4.5999999999999996</v>
      </c>
      <c r="P268">
        <v>4.5250000000000004</v>
      </c>
      <c r="Q268">
        <v>4.0250000000000004</v>
      </c>
      <c r="R268">
        <v>4.0049999999999999</v>
      </c>
      <c r="S268">
        <v>4.01</v>
      </c>
      <c r="T268">
        <v>3.73</v>
      </c>
      <c r="U268">
        <v>3.94</v>
      </c>
      <c r="V268">
        <v>3.355</v>
      </c>
    </row>
    <row r="269" spans="1:43">
      <c r="A269" s="6" t="s">
        <v>228</v>
      </c>
      <c r="C269" t="s">
        <v>128</v>
      </c>
      <c r="H269" s="32">
        <v>5.88</v>
      </c>
      <c r="I269">
        <v>5.59</v>
      </c>
      <c r="J269">
        <v>3.53</v>
      </c>
      <c r="K269">
        <v>5.3</v>
      </c>
      <c r="L269" s="4">
        <v>4.87</v>
      </c>
      <c r="M269">
        <v>4.8949999999999996</v>
      </c>
      <c r="N269">
        <v>4.17</v>
      </c>
      <c r="O269">
        <v>4.5999999999999996</v>
      </c>
      <c r="P269">
        <v>4.5250000000000004</v>
      </c>
      <c r="Q269">
        <v>4.0250000000000004</v>
      </c>
      <c r="R269">
        <v>4.0049999999999999</v>
      </c>
      <c r="S269">
        <v>4.01</v>
      </c>
      <c r="T269">
        <v>3.73</v>
      </c>
      <c r="U269">
        <v>3.94</v>
      </c>
      <c r="V269">
        <v>3.835</v>
      </c>
      <c r="W269">
        <v>3.84</v>
      </c>
      <c r="X269">
        <v>3.86</v>
      </c>
      <c r="Y269">
        <v>3.8450000000000002</v>
      </c>
      <c r="Z269">
        <v>3.1</v>
      </c>
    </row>
    <row r="270" spans="1:43">
      <c r="A270" t="s">
        <v>76</v>
      </c>
      <c r="B270" t="s">
        <v>76</v>
      </c>
      <c r="C270" t="s">
        <v>35</v>
      </c>
      <c r="D270">
        <f t="shared" ref="D270:S271" si="616">+D268+E268+F268+G268</f>
        <v>22.47</v>
      </c>
      <c r="E270">
        <f t="shared" si="616"/>
        <v>22.319999999999997</v>
      </c>
      <c r="F270">
        <f t="shared" si="616"/>
        <v>22.365000000000002</v>
      </c>
      <c r="G270">
        <f t="shared" si="616"/>
        <v>20.95</v>
      </c>
      <c r="H270">
        <f t="shared" si="616"/>
        <v>20.774999999999999</v>
      </c>
      <c r="I270">
        <f t="shared" si="616"/>
        <v>19.925000000000001</v>
      </c>
      <c r="J270">
        <f t="shared" si="616"/>
        <v>19.044999999999998</v>
      </c>
      <c r="K270">
        <f t="shared" si="616"/>
        <v>19.57</v>
      </c>
      <c r="L270">
        <f t="shared" si="616"/>
        <v>18.695</v>
      </c>
      <c r="M270">
        <f t="shared" si="616"/>
        <v>18.189999999999998</v>
      </c>
      <c r="N270">
        <f t="shared" si="616"/>
        <v>17.32</v>
      </c>
      <c r="O270">
        <f t="shared" si="616"/>
        <v>17.155000000000001</v>
      </c>
      <c r="P270">
        <f t="shared" si="616"/>
        <v>16.564999999999998</v>
      </c>
      <c r="Q270">
        <f t="shared" si="616"/>
        <v>15.770000000000001</v>
      </c>
      <c r="R270">
        <f t="shared" si="616"/>
        <v>15.685</v>
      </c>
      <c r="S270">
        <f t="shared" si="616"/>
        <v>15.035</v>
      </c>
    </row>
    <row r="271" spans="1:43">
      <c r="C271" t="s">
        <v>129</v>
      </c>
      <c r="H271">
        <f t="shared" si="616"/>
        <v>20.299999999999997</v>
      </c>
      <c r="I271">
        <f t="shared" ref="I271:W271" si="617">+I269+J269+K269+L269</f>
        <v>19.29</v>
      </c>
      <c r="J271">
        <f t="shared" si="617"/>
        <v>18.594999999999999</v>
      </c>
      <c r="K271">
        <f t="shared" si="617"/>
        <v>19.234999999999999</v>
      </c>
      <c r="L271">
        <f t="shared" si="617"/>
        <v>18.535</v>
      </c>
      <c r="M271">
        <f t="shared" si="617"/>
        <v>18.189999999999998</v>
      </c>
      <c r="N271">
        <f t="shared" si="617"/>
        <v>17.32</v>
      </c>
      <c r="O271">
        <f t="shared" si="617"/>
        <v>17.155000000000001</v>
      </c>
      <c r="P271">
        <f t="shared" si="617"/>
        <v>16.564999999999998</v>
      </c>
      <c r="Q271">
        <f t="shared" si="617"/>
        <v>15.770000000000001</v>
      </c>
      <c r="R271">
        <f t="shared" si="617"/>
        <v>15.685</v>
      </c>
      <c r="S271">
        <f t="shared" si="617"/>
        <v>15.515000000000001</v>
      </c>
      <c r="T271">
        <f t="shared" si="617"/>
        <v>15.344999999999999</v>
      </c>
      <c r="U271">
        <f t="shared" si="617"/>
        <v>15.475</v>
      </c>
      <c r="V271">
        <f t="shared" si="617"/>
        <v>15.38</v>
      </c>
      <c r="W271">
        <f t="shared" si="617"/>
        <v>14.645</v>
      </c>
    </row>
    <row r="272" spans="1:43">
      <c r="C272" s="2" t="s">
        <v>36</v>
      </c>
      <c r="D272" s="2">
        <f t="shared" ref="D272:S272" si="618">+((D270/(E268+F268+G268+H269))-1)*100</f>
        <v>0.67204301075269868</v>
      </c>
      <c r="E272" s="2">
        <f t="shared" si="618"/>
        <v>0.63119927862937963</v>
      </c>
      <c r="F272" s="2">
        <f t="shared" si="618"/>
        <v>7.343412526997839</v>
      </c>
      <c r="G272" s="2">
        <f t="shared" si="618"/>
        <v>1.6990291262135804</v>
      </c>
      <c r="H272" s="2">
        <f t="shared" si="618"/>
        <v>5.1100430053124146</v>
      </c>
      <c r="I272" s="2">
        <f t="shared" si="618"/>
        <v>4.6206353373589026</v>
      </c>
      <c r="J272" s="2">
        <f t="shared" si="618"/>
        <v>-2.6826775677056824</v>
      </c>
      <c r="K272" s="2">
        <f t="shared" si="618"/>
        <v>4.6803958277614299</v>
      </c>
      <c r="L272" s="2">
        <f t="shared" si="618"/>
        <v>2.7762506871907844</v>
      </c>
      <c r="M272" s="2">
        <f t="shared" si="618"/>
        <v>5.0230946882216854</v>
      </c>
      <c r="N272" s="2">
        <f t="shared" si="618"/>
        <v>0.96181871174583211</v>
      </c>
      <c r="O272" s="2">
        <f t="shared" si="618"/>
        <v>3.5617265318442781</v>
      </c>
      <c r="P272" s="2">
        <f t="shared" si="618"/>
        <v>5.0412175015852601</v>
      </c>
      <c r="Q272" s="2">
        <f t="shared" si="618"/>
        <v>0.54191903092126736</v>
      </c>
      <c r="R272" s="2">
        <f t="shared" si="618"/>
        <v>1.0957138253303356</v>
      </c>
      <c r="S272" s="2">
        <f t="shared" si="618"/>
        <v>1.1436259670366544</v>
      </c>
      <c r="T272" s="2"/>
      <c r="U272" s="2"/>
      <c r="V272" s="2"/>
    </row>
    <row r="273" spans="1:43">
      <c r="C273" s="2" t="s">
        <v>37</v>
      </c>
      <c r="D273" s="2">
        <f t="shared" ref="D273:N273" si="619">+((D270/H271)-1)*100</f>
        <v>10.689655172413804</v>
      </c>
      <c r="E273" s="2">
        <f t="shared" si="619"/>
        <v>15.707620528771372</v>
      </c>
      <c r="F273" s="2">
        <f t="shared" si="619"/>
        <v>20.274267276149516</v>
      </c>
      <c r="G273" s="2">
        <f t="shared" si="619"/>
        <v>8.9160384715362575</v>
      </c>
      <c r="H273" s="2">
        <f t="shared" si="619"/>
        <v>12.085244132721872</v>
      </c>
      <c r="I273" s="2">
        <f t="shared" si="619"/>
        <v>9.5382078064871081</v>
      </c>
      <c r="J273" s="2">
        <f t="shared" si="619"/>
        <v>9.9595842956119895</v>
      </c>
      <c r="K273" s="2">
        <f t="shared" si="619"/>
        <v>14.07752841737102</v>
      </c>
      <c r="L273" s="2">
        <f t="shared" si="619"/>
        <v>12.858436462420775</v>
      </c>
      <c r="M273" s="2">
        <f t="shared" si="619"/>
        <v>15.345592897907402</v>
      </c>
      <c r="N273" s="2">
        <f t="shared" si="619"/>
        <v>10.423971947720755</v>
      </c>
      <c r="O273" s="2">
        <f t="shared" ref="O273:S273" si="620">+((O270/S271)-1)*100</f>
        <v>10.570415726716087</v>
      </c>
      <c r="P273" s="2">
        <f t="shared" si="620"/>
        <v>7.9504724666014992</v>
      </c>
      <c r="Q273" s="2">
        <f t="shared" si="620"/>
        <v>1.9063004846526788</v>
      </c>
      <c r="R273" s="2">
        <f t="shared" si="620"/>
        <v>1.983094928478546</v>
      </c>
      <c r="S273" s="2">
        <f t="shared" si="620"/>
        <v>2.663024923181978</v>
      </c>
    </row>
    <row r="274" spans="1:43" s="1" customFormat="1">
      <c r="C274" s="1" t="s">
        <v>38</v>
      </c>
      <c r="D274" s="1" t="s">
        <v>274</v>
      </c>
      <c r="E274" s="1" t="s">
        <v>243</v>
      </c>
      <c r="F274" s="1" t="s">
        <v>233</v>
      </c>
      <c r="G274" s="1" t="s">
        <v>230</v>
      </c>
      <c r="H274" s="1" t="s">
        <v>200</v>
      </c>
      <c r="I274" s="1" t="s">
        <v>197</v>
      </c>
      <c r="J274" s="1" t="s">
        <v>186</v>
      </c>
      <c r="K274" s="1" t="s">
        <v>178</v>
      </c>
      <c r="L274" s="1" t="s">
        <v>150</v>
      </c>
      <c r="M274" s="1" t="s">
        <v>140</v>
      </c>
      <c r="N274" s="1" t="s">
        <v>39</v>
      </c>
      <c r="O274" s="1" t="s">
        <v>40</v>
      </c>
      <c r="P274" s="1" t="s">
        <v>41</v>
      </c>
      <c r="Q274" s="1" t="s">
        <v>42</v>
      </c>
      <c r="R274" s="1" t="s">
        <v>43</v>
      </c>
      <c r="S274" s="1" t="s">
        <v>44</v>
      </c>
      <c r="T274" s="1" t="s">
        <v>45</v>
      </c>
      <c r="U274" s="1" t="s">
        <v>46</v>
      </c>
      <c r="V274" s="1" t="s">
        <v>47</v>
      </c>
      <c r="W274" s="1" t="s">
        <v>48</v>
      </c>
      <c r="X274" s="1" t="s">
        <v>49</v>
      </c>
      <c r="Y274" s="1" t="s">
        <v>50</v>
      </c>
      <c r="Z274" s="1" t="s">
        <v>51</v>
      </c>
      <c r="AA274" s="1" t="s">
        <v>52</v>
      </c>
      <c r="AB274" s="1" t="s">
        <v>53</v>
      </c>
      <c r="AC274" s="1" t="s">
        <v>54</v>
      </c>
      <c r="AD274" s="1" t="s">
        <v>55</v>
      </c>
      <c r="AE274" s="1" t="s">
        <v>56</v>
      </c>
      <c r="AF274" s="1" t="s">
        <v>57</v>
      </c>
      <c r="AG274" s="1" t="s">
        <v>58</v>
      </c>
      <c r="AH274" s="1" t="s">
        <v>59</v>
      </c>
      <c r="AI274" s="1" t="s">
        <v>60</v>
      </c>
      <c r="AJ274" s="1" t="s">
        <v>61</v>
      </c>
      <c r="AK274" s="1" t="s">
        <v>62</v>
      </c>
      <c r="AL274" s="1" t="s">
        <v>63</v>
      </c>
      <c r="AM274" s="1" t="s">
        <v>64</v>
      </c>
      <c r="AN274" s="1" t="s">
        <v>65</v>
      </c>
      <c r="AO274" s="1" t="s">
        <v>66</v>
      </c>
      <c r="AP274" s="1" t="s">
        <v>67</v>
      </c>
      <c r="AQ274" s="1" t="s">
        <v>68</v>
      </c>
    </row>
    <row r="275" spans="1:43">
      <c r="C275" t="s">
        <v>69</v>
      </c>
      <c r="D275">
        <v>94.5</v>
      </c>
      <c r="E275">
        <v>87</v>
      </c>
      <c r="F275">
        <v>93.3</v>
      </c>
      <c r="G275">
        <v>91</v>
      </c>
      <c r="H275">
        <v>99.7</v>
      </c>
      <c r="I275">
        <v>115</v>
      </c>
      <c r="J275">
        <v>120.5</v>
      </c>
      <c r="K275">
        <v>112.5</v>
      </c>
      <c r="L275">
        <v>123.5</v>
      </c>
      <c r="M275">
        <v>132.5</v>
      </c>
      <c r="N275">
        <v>134</v>
      </c>
      <c r="O275">
        <v>132.5</v>
      </c>
      <c r="P275">
        <v>125</v>
      </c>
      <c r="Q275">
        <v>118.5</v>
      </c>
      <c r="R275">
        <v>100</v>
      </c>
      <c r="S275">
        <v>95</v>
      </c>
    </row>
    <row r="276" spans="1:43">
      <c r="C276" s="3" t="s">
        <v>70</v>
      </c>
      <c r="D276" s="3">
        <f t="shared" ref="D276:E276" si="621">+D275/D270</f>
        <v>4.2056074766355138</v>
      </c>
      <c r="E276" s="3">
        <f t="shared" si="621"/>
        <v>3.8978494623655919</v>
      </c>
      <c r="F276" s="3">
        <f t="shared" ref="F276:G276" si="622">+F275/F270</f>
        <v>4.1716968477531857</v>
      </c>
      <c r="G276" s="3">
        <f t="shared" si="622"/>
        <v>4.3436754176610979</v>
      </c>
      <c r="H276" s="3">
        <f t="shared" ref="H276:I276" si="623">+H275/H270</f>
        <v>4.799037304452467</v>
      </c>
      <c r="I276" s="3">
        <f t="shared" si="623"/>
        <v>5.7716436637390212</v>
      </c>
      <c r="J276" s="3">
        <f t="shared" ref="J276:S276" si="624">+J275/J270</f>
        <v>6.3271199789971124</v>
      </c>
      <c r="K276" s="3">
        <f t="shared" si="624"/>
        <v>5.7485947879407258</v>
      </c>
      <c r="L276" s="3">
        <f t="shared" si="624"/>
        <v>6.6060443968975662</v>
      </c>
      <c r="M276" s="3">
        <f t="shared" si="624"/>
        <v>7.2842221000549765</v>
      </c>
      <c r="N276" s="3">
        <f t="shared" si="624"/>
        <v>7.7367205542725168</v>
      </c>
      <c r="O276" s="3">
        <f t="shared" si="624"/>
        <v>7.7236957155348289</v>
      </c>
      <c r="P276" s="3">
        <f t="shared" si="624"/>
        <v>7.5460307878056154</v>
      </c>
      <c r="Q276" s="3">
        <f t="shared" si="624"/>
        <v>7.5142675967025996</v>
      </c>
      <c r="R276" s="3">
        <f t="shared" si="624"/>
        <v>6.3755180108383804</v>
      </c>
      <c r="S276" s="3">
        <f t="shared" si="624"/>
        <v>6.3185899567675428</v>
      </c>
    </row>
    <row r="277" spans="1:43">
      <c r="C277" s="2" t="s">
        <v>71</v>
      </c>
      <c r="D277" s="2">
        <f t="shared" ref="D277:F277" si="625">+((D275/E275)-1)*100</f>
        <v>8.6206896551724199</v>
      </c>
      <c r="E277" s="2">
        <f t="shared" si="625"/>
        <v>-6.7524115755627001</v>
      </c>
      <c r="F277" s="2">
        <f t="shared" si="625"/>
        <v>2.5274725274725185</v>
      </c>
      <c r="G277" s="2">
        <f t="shared" ref="G277" si="626">+((G275/H275)-1)*100</f>
        <v>-8.7261785356068202</v>
      </c>
      <c r="H277" s="2">
        <f t="shared" ref="H277:I277" si="627">+((H275/I275)-1)*100</f>
        <v>-13.304347826086948</v>
      </c>
      <c r="I277" s="2">
        <f t="shared" si="627"/>
        <v>-4.5643153526970899</v>
      </c>
      <c r="J277" s="2">
        <f t="shared" ref="J277:R277" si="628">+((J275/K275)-1)*100</f>
        <v>7.1111111111111125</v>
      </c>
      <c r="K277" s="2">
        <f t="shared" si="628"/>
        <v>-8.9068825910931118</v>
      </c>
      <c r="L277" s="2">
        <f t="shared" si="628"/>
        <v>-6.7924528301886777</v>
      </c>
      <c r="M277" s="2">
        <f t="shared" si="628"/>
        <v>-1.1194029850746245</v>
      </c>
      <c r="N277" s="2">
        <f t="shared" si="628"/>
        <v>1.132075471698113</v>
      </c>
      <c r="O277" s="2">
        <f t="shared" si="628"/>
        <v>6.0000000000000053</v>
      </c>
      <c r="P277" s="2">
        <f t="shared" si="628"/>
        <v>5.4852320675105481</v>
      </c>
      <c r="Q277" s="2">
        <f t="shared" si="628"/>
        <v>18.500000000000007</v>
      </c>
      <c r="R277" s="2">
        <f t="shared" si="628"/>
        <v>5.2631578947368363</v>
      </c>
    </row>
    <row r="278" spans="1:43">
      <c r="C278" s="2" t="s">
        <v>72</v>
      </c>
      <c r="D278" s="2">
        <f t="shared" ref="D278:F278" si="629">+((D275/H275)-1)*100</f>
        <v>-5.2156469408224719</v>
      </c>
      <c r="E278" s="2">
        <f t="shared" si="629"/>
        <v>-24.347826086956527</v>
      </c>
      <c r="F278" s="2">
        <f t="shared" si="629"/>
        <v>-22.572614107883815</v>
      </c>
      <c r="G278" s="2">
        <f t="shared" ref="G278" si="630">+((G275/K275)-1)*100</f>
        <v>-19.111111111111111</v>
      </c>
      <c r="H278" s="2">
        <f t="shared" ref="H278:I278" si="631">+((H275/L275)-1)*100</f>
        <v>-19.271255060728741</v>
      </c>
      <c r="I278" s="2">
        <f t="shared" si="631"/>
        <v>-13.207547169811317</v>
      </c>
      <c r="J278" s="2">
        <f t="shared" ref="J278:O278" si="632">+((J275/N275)-1)*100</f>
        <v>-10.074626865671643</v>
      </c>
      <c r="K278" s="2">
        <f t="shared" si="632"/>
        <v>-15.094339622641506</v>
      </c>
      <c r="L278" s="2">
        <f t="shared" si="632"/>
        <v>-1.2000000000000011</v>
      </c>
      <c r="M278" s="2">
        <f t="shared" si="632"/>
        <v>11.81434599156117</v>
      </c>
      <c r="N278" s="2">
        <f t="shared" si="632"/>
        <v>34.000000000000007</v>
      </c>
      <c r="O278" s="2">
        <f t="shared" si="632"/>
        <v>39.473684210526308</v>
      </c>
    </row>
    <row r="279" spans="1:43">
      <c r="C279" s="2" t="s">
        <v>130</v>
      </c>
      <c r="D279" t="str">
        <f t="shared" ref="D279:E279" si="633">IF(OR(D276&gt;15,D273&lt;15,D272&lt;4),"NA",(IF(D276&lt;4,3,IF(D276&lt;6,2,IF(D276&lt;10,1,0)))+IF(D273&gt;80,3,IF(D273&gt;40,2,IF(D273&gt;20,1,0)))+IF(D272&gt;20,3,IF(D272&gt;10,2,IF(D272&gt;5,1,0)))))</f>
        <v>NA</v>
      </c>
      <c r="E279" t="str">
        <f t="shared" si="633"/>
        <v>NA</v>
      </c>
      <c r="F279">
        <f t="shared" ref="F279:G279" si="634">IF(OR(F276&gt;15,F273&lt;15,F272&lt;4),"NA",(IF(F276&lt;4,3,IF(F276&lt;6,2,IF(F276&lt;10,1,0)))+IF(F273&gt;80,3,IF(F273&gt;40,2,IF(F273&gt;20,1,0)))+IF(F272&gt;20,3,IF(F272&gt;10,2,IF(F272&gt;5,1,0)))))</f>
        <v>4</v>
      </c>
      <c r="G279" t="str">
        <f t="shared" si="634"/>
        <v>NA</v>
      </c>
      <c r="H279" t="str">
        <f t="shared" ref="H279:I279" si="635">IF(OR(H276&gt;15,H273&lt;15,H272&lt;4),"NA",(IF(H276&lt;4,3,IF(H276&lt;6,2,IF(H276&lt;10,1,0)))+IF(H273&gt;80,3,IF(H273&gt;40,2,IF(H273&gt;20,1,0)))+IF(H272&gt;20,3,IF(H272&gt;10,2,IF(H272&gt;5,1,0)))))</f>
        <v>NA</v>
      </c>
      <c r="I279" t="str">
        <f t="shared" si="635"/>
        <v>NA</v>
      </c>
      <c r="J279" t="str">
        <f t="shared" ref="J279:S279" si="636">IF(OR(J276&gt;15,J273&lt;15,J272&lt;4),"NA",(IF(J276&lt;4,3,IF(J276&lt;6,2,IF(J276&lt;10,1,0)))+IF(J273&gt;80,3,IF(J273&gt;40,2,IF(J273&gt;20,1,0)))+IF(J272&gt;20,3,IF(J272&gt;10,2,IF(J272&gt;5,1,0)))))</f>
        <v>NA</v>
      </c>
      <c r="K279" t="str">
        <f t="shared" si="636"/>
        <v>NA</v>
      </c>
      <c r="L279" t="str">
        <f t="shared" si="636"/>
        <v>NA</v>
      </c>
      <c r="M279">
        <f t="shared" si="636"/>
        <v>2</v>
      </c>
      <c r="N279" t="str">
        <f t="shared" si="636"/>
        <v>NA</v>
      </c>
      <c r="O279" t="str">
        <f t="shared" si="636"/>
        <v>NA</v>
      </c>
      <c r="P279" t="str">
        <f t="shared" si="636"/>
        <v>NA</v>
      </c>
      <c r="Q279" t="str">
        <f t="shared" si="636"/>
        <v>NA</v>
      </c>
      <c r="R279" t="str">
        <f t="shared" si="636"/>
        <v>NA</v>
      </c>
      <c r="S279" t="str">
        <f t="shared" si="636"/>
        <v>NA</v>
      </c>
    </row>
    <row r="281" spans="1:43">
      <c r="A281" t="s">
        <v>95</v>
      </c>
      <c r="B281" t="s">
        <v>1</v>
      </c>
      <c r="C281" s="1" t="s">
        <v>2</v>
      </c>
      <c r="D281" s="1" t="s">
        <v>275</v>
      </c>
      <c r="E281" s="1" t="s">
        <v>242</v>
      </c>
      <c r="F281" s="1" t="s">
        <v>232</v>
      </c>
      <c r="G281" s="1" t="s">
        <v>202</v>
      </c>
      <c r="H281" s="1" t="s">
        <v>199</v>
      </c>
      <c r="I281" s="1" t="s">
        <v>196</v>
      </c>
      <c r="J281" s="1" t="s">
        <v>185</v>
      </c>
      <c r="K281" s="1" t="s">
        <v>177</v>
      </c>
      <c r="L281" s="1" t="s">
        <v>149</v>
      </c>
      <c r="M281" s="1" t="s">
        <v>139</v>
      </c>
      <c r="N281" s="1" t="s">
        <v>3</v>
      </c>
      <c r="O281" s="1" t="s">
        <v>4</v>
      </c>
      <c r="P281" s="1" t="s">
        <v>5</v>
      </c>
      <c r="Q281" s="1" t="s">
        <v>6</v>
      </c>
      <c r="R281" s="1" t="s">
        <v>7</v>
      </c>
      <c r="S281" s="1" t="s">
        <v>8</v>
      </c>
      <c r="T281" s="1" t="s">
        <v>9</v>
      </c>
      <c r="U281" s="1" t="s">
        <v>10</v>
      </c>
      <c r="V281" s="1" t="s">
        <v>11</v>
      </c>
      <c r="W281" s="1" t="s">
        <v>12</v>
      </c>
      <c r="X281" s="1" t="s">
        <v>13</v>
      </c>
      <c r="Y281" s="1" t="s">
        <v>14</v>
      </c>
      <c r="Z281" s="1" t="s">
        <v>15</v>
      </c>
      <c r="AA281" s="1" t="s">
        <v>16</v>
      </c>
      <c r="AB281" s="1" t="s">
        <v>17</v>
      </c>
      <c r="AC281" s="1" t="s">
        <v>18</v>
      </c>
      <c r="AD281" s="1" t="s">
        <v>19</v>
      </c>
      <c r="AE281" s="1" t="s">
        <v>20</v>
      </c>
      <c r="AF281" s="1" t="s">
        <v>21</v>
      </c>
      <c r="AG281" s="1" t="s">
        <v>22</v>
      </c>
      <c r="AH281" s="1" t="s">
        <v>23</v>
      </c>
      <c r="AI281" s="1" t="s">
        <v>24</v>
      </c>
      <c r="AJ281" s="1" t="s">
        <v>25</v>
      </c>
      <c r="AK281" s="1" t="s">
        <v>26</v>
      </c>
      <c r="AL281" s="1" t="s">
        <v>27</v>
      </c>
      <c r="AM281" s="1" t="s">
        <v>28</v>
      </c>
      <c r="AN281" s="1" t="s">
        <v>29</v>
      </c>
      <c r="AO281" s="1" t="s">
        <v>30</v>
      </c>
      <c r="AP281" s="1" t="s">
        <v>31</v>
      </c>
    </row>
    <row r="282" spans="1:43">
      <c r="A282" t="s">
        <v>32</v>
      </c>
      <c r="B282" t="s">
        <v>33</v>
      </c>
      <c r="C282" t="s">
        <v>34</v>
      </c>
      <c r="D282">
        <v>6.16</v>
      </c>
      <c r="E282">
        <v>4.68</v>
      </c>
      <c r="F282">
        <v>8.0299999999999994</v>
      </c>
      <c r="G282">
        <v>8.85</v>
      </c>
      <c r="H282">
        <v>6.64</v>
      </c>
      <c r="I282">
        <v>5.64</v>
      </c>
      <c r="J282">
        <v>7.21</v>
      </c>
      <c r="K282">
        <v>8.15</v>
      </c>
      <c r="L282">
        <v>6.04</v>
      </c>
      <c r="M282">
        <v>5.08</v>
      </c>
      <c r="N282">
        <v>7.7</v>
      </c>
      <c r="O282">
        <v>6.18</v>
      </c>
      <c r="P282">
        <v>3.93</v>
      </c>
      <c r="Q282">
        <v>1.45</v>
      </c>
      <c r="R282">
        <v>6.86</v>
      </c>
      <c r="S282">
        <v>3.01</v>
      </c>
      <c r="T282">
        <v>1.01</v>
      </c>
      <c r="U282">
        <v>-0.72</v>
      </c>
      <c r="V282">
        <v>5.18</v>
      </c>
    </row>
    <row r="283" spans="1:43">
      <c r="C283" t="s">
        <v>128</v>
      </c>
      <c r="H283">
        <v>6.64</v>
      </c>
      <c r="I283">
        <v>5.64</v>
      </c>
      <c r="J283">
        <v>7.21</v>
      </c>
      <c r="K283">
        <v>8.15</v>
      </c>
      <c r="L283">
        <v>6.04</v>
      </c>
      <c r="M283">
        <v>5.08</v>
      </c>
      <c r="N283">
        <v>7.7</v>
      </c>
      <c r="O283">
        <v>6.18</v>
      </c>
      <c r="P283">
        <v>3.93</v>
      </c>
      <c r="Q283">
        <v>1.45</v>
      </c>
      <c r="R283">
        <v>6.86</v>
      </c>
      <c r="S283">
        <v>3.01</v>
      </c>
      <c r="T283">
        <v>1.01</v>
      </c>
      <c r="U283">
        <v>-0.72</v>
      </c>
      <c r="V283">
        <v>5.18</v>
      </c>
      <c r="W283">
        <v>4.38</v>
      </c>
      <c r="X283">
        <v>3.78</v>
      </c>
      <c r="Y283">
        <v>2.21</v>
      </c>
      <c r="Z283">
        <v>-0.2</v>
      </c>
    </row>
    <row r="284" spans="1:43">
      <c r="A284">
        <v>4</v>
      </c>
      <c r="B284">
        <v>7</v>
      </c>
      <c r="C284" t="s">
        <v>35</v>
      </c>
      <c r="D284">
        <f t="shared" ref="D284:N284" si="637">+D282+E282+F282+G282</f>
        <v>27.72</v>
      </c>
      <c r="E284">
        <f t="shared" si="637"/>
        <v>28.2</v>
      </c>
      <c r="F284">
        <f t="shared" si="637"/>
        <v>29.16</v>
      </c>
      <c r="G284">
        <f t="shared" si="637"/>
        <v>28.34</v>
      </c>
      <c r="H284">
        <f t="shared" si="637"/>
        <v>27.64</v>
      </c>
      <c r="I284">
        <f t="shared" si="637"/>
        <v>27.04</v>
      </c>
      <c r="J284">
        <f t="shared" si="637"/>
        <v>26.479999999999997</v>
      </c>
      <c r="K284">
        <f t="shared" si="637"/>
        <v>26.970000000000002</v>
      </c>
      <c r="L284">
        <f t="shared" si="637"/>
        <v>25</v>
      </c>
      <c r="M284">
        <f t="shared" si="637"/>
        <v>22.89</v>
      </c>
      <c r="N284">
        <f t="shared" si="637"/>
        <v>19.259999999999998</v>
      </c>
      <c r="O284">
        <f t="shared" ref="O284:S284" si="638">+O282+P282+Q282+R282</f>
        <v>18.419999999999998</v>
      </c>
      <c r="P284">
        <f t="shared" si="638"/>
        <v>15.25</v>
      </c>
      <c r="Q284">
        <f t="shared" si="638"/>
        <v>12.33</v>
      </c>
      <c r="R284">
        <f t="shared" si="638"/>
        <v>10.16</v>
      </c>
      <c r="S284">
        <f t="shared" si="638"/>
        <v>8.48</v>
      </c>
    </row>
    <row r="285" spans="1:43">
      <c r="C285" t="s">
        <v>129</v>
      </c>
      <c r="H285">
        <f t="shared" ref="H285:R285" si="639">+H283+I283+J283+K283</f>
        <v>27.64</v>
      </c>
      <c r="I285">
        <f t="shared" si="639"/>
        <v>27.04</v>
      </c>
      <c r="J285">
        <f t="shared" si="639"/>
        <v>26.479999999999997</v>
      </c>
      <c r="K285">
        <f t="shared" si="639"/>
        <v>26.970000000000002</v>
      </c>
      <c r="L285">
        <f t="shared" si="639"/>
        <v>25</v>
      </c>
      <c r="M285">
        <f t="shared" si="639"/>
        <v>22.89</v>
      </c>
      <c r="N285">
        <f t="shared" si="639"/>
        <v>19.259999999999998</v>
      </c>
      <c r="O285">
        <f t="shared" si="639"/>
        <v>18.419999999999998</v>
      </c>
      <c r="P285">
        <f t="shared" si="639"/>
        <v>15.25</v>
      </c>
      <c r="Q285">
        <f t="shared" si="639"/>
        <v>12.33</v>
      </c>
      <c r="R285">
        <f t="shared" si="639"/>
        <v>10.16</v>
      </c>
      <c r="S285">
        <f t="shared" ref="S285:W285" si="640">+S283+T283+U283+V283</f>
        <v>8.48</v>
      </c>
      <c r="T285">
        <f t="shared" si="640"/>
        <v>9.85</v>
      </c>
      <c r="U285">
        <f t="shared" si="640"/>
        <v>12.62</v>
      </c>
      <c r="V285">
        <f t="shared" si="640"/>
        <v>15.549999999999997</v>
      </c>
      <c r="W285">
        <f t="shared" si="640"/>
        <v>10.170000000000002</v>
      </c>
    </row>
    <row r="286" spans="1:43">
      <c r="C286" s="2" t="s">
        <v>36</v>
      </c>
      <c r="D286" s="2">
        <f t="shared" ref="D286:N286" si="641">+((D284/(E282+F282+G282+H283))-1)*100</f>
        <v>-1.7021276595744705</v>
      </c>
      <c r="E286" s="2">
        <f t="shared" si="641"/>
        <v>-3.292181069958855</v>
      </c>
      <c r="F286" s="2">
        <f t="shared" si="641"/>
        <v>2.8934368383909614</v>
      </c>
      <c r="G286" s="2">
        <f t="shared" si="641"/>
        <v>2.5325615050651118</v>
      </c>
      <c r="H286" s="2">
        <f t="shared" si="641"/>
        <v>2.2189349112426093</v>
      </c>
      <c r="I286" s="2">
        <f t="shared" si="641"/>
        <v>2.1148036253776592</v>
      </c>
      <c r="J286" s="2">
        <f t="shared" si="641"/>
        <v>-1.8168335187245255</v>
      </c>
      <c r="K286" s="2">
        <f t="shared" si="641"/>
        <v>7.8800000000000203</v>
      </c>
      <c r="L286" s="2">
        <f t="shared" si="641"/>
        <v>9.2179991262560037</v>
      </c>
      <c r="M286" s="2">
        <f t="shared" si="641"/>
        <v>18.847352024922138</v>
      </c>
      <c r="N286" s="2">
        <f t="shared" si="641"/>
        <v>4.5602605863192203</v>
      </c>
      <c r="O286" s="2">
        <f t="shared" ref="O286:S286" si="642">+((O284/(P282+Q282+R282+S283))-1)*100</f>
        <v>20.786885245901622</v>
      </c>
      <c r="P286" s="2">
        <f t="shared" si="642"/>
        <v>23.68207623682077</v>
      </c>
      <c r="Q286" s="2">
        <f t="shared" si="642"/>
        <v>21.35826771653544</v>
      </c>
      <c r="R286" s="2">
        <f t="shared" si="642"/>
        <v>19.811320754716988</v>
      </c>
      <c r="S286" s="2">
        <f t="shared" si="642"/>
        <v>-13.908629441624354</v>
      </c>
      <c r="T286" s="2"/>
      <c r="U286" s="2"/>
      <c r="V286" s="2"/>
      <c r="W286" s="2"/>
    </row>
    <row r="287" spans="1:43">
      <c r="C287" s="2" t="s">
        <v>37</v>
      </c>
      <c r="D287" s="2">
        <f t="shared" ref="D287:N287" si="643">+((D284/H285)-1)*100</f>
        <v>0.28943560057885787</v>
      </c>
      <c r="E287" s="2">
        <f t="shared" si="643"/>
        <v>4.2899408284023721</v>
      </c>
      <c r="F287" s="2">
        <f t="shared" si="643"/>
        <v>10.120845921450172</v>
      </c>
      <c r="G287" s="2">
        <f t="shared" si="643"/>
        <v>5.0797182054134193</v>
      </c>
      <c r="H287" s="2">
        <f t="shared" si="643"/>
        <v>10.559999999999992</v>
      </c>
      <c r="I287" s="2">
        <f t="shared" si="643"/>
        <v>18.1301878549585</v>
      </c>
      <c r="J287" s="2">
        <f t="shared" si="643"/>
        <v>37.487019730010388</v>
      </c>
      <c r="K287" s="2">
        <f t="shared" si="643"/>
        <v>46.416938110749207</v>
      </c>
      <c r="L287" s="2">
        <f t="shared" si="643"/>
        <v>63.934426229508205</v>
      </c>
      <c r="M287" s="2">
        <f t="shared" si="643"/>
        <v>85.644768856447698</v>
      </c>
      <c r="N287" s="2">
        <f t="shared" si="643"/>
        <v>89.566929133858238</v>
      </c>
      <c r="O287" s="2">
        <f t="shared" ref="O287:S287" si="644">+((O284/S285)-1)*100</f>
        <v>117.21698113207543</v>
      </c>
      <c r="P287" s="2">
        <f t="shared" si="644"/>
        <v>54.822335025380717</v>
      </c>
      <c r="Q287" s="2">
        <f t="shared" si="644"/>
        <v>-2.2979397781299427</v>
      </c>
      <c r="R287" s="2">
        <f t="shared" si="644"/>
        <v>-34.662379421221857</v>
      </c>
      <c r="S287" s="2">
        <f t="shared" si="644"/>
        <v>-16.617502458210431</v>
      </c>
    </row>
    <row r="288" spans="1:43" s="1" customFormat="1">
      <c r="C288" s="1" t="s">
        <v>38</v>
      </c>
      <c r="D288" s="1" t="s">
        <v>274</v>
      </c>
      <c r="E288" s="1" t="s">
        <v>243</v>
      </c>
      <c r="F288" s="1" t="s">
        <v>233</v>
      </c>
      <c r="G288" s="1" t="s">
        <v>230</v>
      </c>
      <c r="H288" s="1" t="s">
        <v>200</v>
      </c>
      <c r="I288" s="1" t="s">
        <v>197</v>
      </c>
      <c r="J288" s="1" t="s">
        <v>186</v>
      </c>
      <c r="K288" s="1" t="s">
        <v>178</v>
      </c>
      <c r="L288" s="1" t="s">
        <v>150</v>
      </c>
      <c r="M288" s="1" t="s">
        <v>140</v>
      </c>
      <c r="N288" s="1" t="s">
        <v>39</v>
      </c>
      <c r="O288" s="1" t="s">
        <v>40</v>
      </c>
      <c r="P288" s="1" t="s">
        <v>41</v>
      </c>
      <c r="Q288" s="1" t="s">
        <v>42</v>
      </c>
      <c r="R288" s="1" t="s">
        <v>43</v>
      </c>
      <c r="S288" s="1" t="s">
        <v>44</v>
      </c>
      <c r="T288" s="1" t="s">
        <v>45</v>
      </c>
      <c r="U288" s="1" t="s">
        <v>46</v>
      </c>
      <c r="V288" s="1" t="s">
        <v>47</v>
      </c>
      <c r="W288" s="1" t="s">
        <v>48</v>
      </c>
      <c r="X288" s="1" t="s">
        <v>49</v>
      </c>
      <c r="Y288" s="1" t="s">
        <v>50</v>
      </c>
      <c r="Z288" s="1" t="s">
        <v>51</v>
      </c>
      <c r="AA288" s="1" t="s">
        <v>52</v>
      </c>
      <c r="AB288" s="1" t="s">
        <v>53</v>
      </c>
      <c r="AC288" s="1" t="s">
        <v>54</v>
      </c>
      <c r="AD288" s="1" t="s">
        <v>55</v>
      </c>
      <c r="AE288" s="1" t="s">
        <v>56</v>
      </c>
      <c r="AF288" s="1" t="s">
        <v>57</v>
      </c>
      <c r="AG288" s="1" t="s">
        <v>58</v>
      </c>
      <c r="AH288" s="1" t="s">
        <v>59</v>
      </c>
      <c r="AI288" s="1" t="s">
        <v>60</v>
      </c>
      <c r="AJ288" s="1" t="s">
        <v>61</v>
      </c>
      <c r="AK288" s="1" t="s">
        <v>62</v>
      </c>
      <c r="AL288" s="1" t="s">
        <v>63</v>
      </c>
      <c r="AM288" s="1" t="s">
        <v>64</v>
      </c>
      <c r="AN288" s="1" t="s">
        <v>65</v>
      </c>
      <c r="AO288" s="1" t="s">
        <v>66</v>
      </c>
      <c r="AP288" s="1" t="s">
        <v>67</v>
      </c>
      <c r="AQ288" s="1" t="s">
        <v>68</v>
      </c>
    </row>
    <row r="289" spans="1:43">
      <c r="C289" t="s">
        <v>69</v>
      </c>
      <c r="D289">
        <v>115</v>
      </c>
      <c r="E289">
        <v>123</v>
      </c>
      <c r="F289">
        <v>128</v>
      </c>
      <c r="G289">
        <v>120</v>
      </c>
      <c r="H289">
        <v>117</v>
      </c>
      <c r="I289">
        <v>124</v>
      </c>
      <c r="J289">
        <v>118</v>
      </c>
      <c r="K289">
        <v>102</v>
      </c>
      <c r="L289">
        <v>105</v>
      </c>
      <c r="M289">
        <v>126</v>
      </c>
      <c r="N289">
        <v>127.5</v>
      </c>
      <c r="O289">
        <v>118</v>
      </c>
      <c r="P289">
        <v>114</v>
      </c>
      <c r="Q289">
        <v>113</v>
      </c>
      <c r="R289">
        <v>100</v>
      </c>
      <c r="S289">
        <v>81</v>
      </c>
    </row>
    <row r="290" spans="1:43">
      <c r="C290" s="3" t="s">
        <v>70</v>
      </c>
      <c r="D290" s="3">
        <f t="shared" ref="D290:E290" si="645">+D289/D284</f>
        <v>4.1486291486291487</v>
      </c>
      <c r="E290" s="3">
        <f t="shared" si="645"/>
        <v>4.3617021276595747</v>
      </c>
      <c r="F290" s="3">
        <f t="shared" ref="F290:G290" si="646">+F289/F284</f>
        <v>4.3895747599451305</v>
      </c>
      <c r="G290" s="3">
        <f t="shared" si="646"/>
        <v>4.2342978122794639</v>
      </c>
      <c r="H290" s="3">
        <f t="shared" ref="H290:I290" si="647">+H289/H284</f>
        <v>4.2329956584659909</v>
      </c>
      <c r="I290" s="3">
        <f t="shared" si="647"/>
        <v>4.5857988165680474</v>
      </c>
      <c r="J290" s="3">
        <f t="shared" ref="J290:K290" si="648">+J289/J284</f>
        <v>4.4561933534743208</v>
      </c>
      <c r="K290" s="3">
        <f t="shared" si="648"/>
        <v>3.7819799777530587</v>
      </c>
      <c r="L290" s="3">
        <f t="shared" ref="L290:M290" si="649">+L289/L284</f>
        <v>4.2</v>
      </c>
      <c r="M290" s="3">
        <f t="shared" si="649"/>
        <v>5.5045871559633026</v>
      </c>
      <c r="N290" s="3">
        <f t="shared" ref="N290:S290" si="650">+N289/N284</f>
        <v>6.6199376947040509</v>
      </c>
      <c r="O290" s="3">
        <f t="shared" si="650"/>
        <v>6.4060803474484267</v>
      </c>
      <c r="P290" s="3">
        <f t="shared" si="650"/>
        <v>7.4754098360655741</v>
      </c>
      <c r="Q290" s="3">
        <f t="shared" si="650"/>
        <v>9.1646390916463911</v>
      </c>
      <c r="R290" s="3">
        <f t="shared" si="650"/>
        <v>9.8425196850393704</v>
      </c>
      <c r="S290" s="3">
        <f t="shared" si="650"/>
        <v>9.5518867924528301</v>
      </c>
    </row>
    <row r="291" spans="1:43">
      <c r="C291" s="2" t="s">
        <v>71</v>
      </c>
      <c r="D291" s="2">
        <f t="shared" ref="D291:F291" si="651">+((D289/E289)-1)*100</f>
        <v>-6.5040650406504081</v>
      </c>
      <c r="E291" s="2">
        <f t="shared" si="651"/>
        <v>-3.90625</v>
      </c>
      <c r="F291" s="2">
        <f t="shared" si="651"/>
        <v>6.6666666666666652</v>
      </c>
      <c r="G291" s="2">
        <f t="shared" ref="G291" si="652">+((G289/H289)-1)*100</f>
        <v>2.564102564102555</v>
      </c>
      <c r="H291" s="2">
        <f t="shared" ref="H291:I291" si="653">+((H289/I289)-1)*100</f>
        <v>-5.6451612903225756</v>
      </c>
      <c r="I291" s="2">
        <f t="shared" si="653"/>
        <v>5.0847457627118731</v>
      </c>
      <c r="J291" s="2">
        <f>+((J289/K289)-1)*100</f>
        <v>15.686274509803933</v>
      </c>
      <c r="K291" s="2">
        <f>+((K289/L289)-1)*100</f>
        <v>-2.8571428571428581</v>
      </c>
      <c r="L291" s="2">
        <f>+((L289/M289)-1)*100</f>
        <v>-16.666666666666664</v>
      </c>
      <c r="M291" s="2">
        <f>+((M289/N289)-1)*100</f>
        <v>-1.1764705882352899</v>
      </c>
      <c r="N291" s="2">
        <f>+((N289/O289)-1)*100</f>
        <v>8.0508474576271194</v>
      </c>
      <c r="O291" s="2">
        <f t="shared" ref="O291:R291" si="654">+((O289/P289)-1)*100</f>
        <v>3.5087719298245723</v>
      </c>
      <c r="P291" s="2">
        <f t="shared" si="654"/>
        <v>0.88495575221239076</v>
      </c>
      <c r="Q291" s="2">
        <f t="shared" si="654"/>
        <v>12.999999999999989</v>
      </c>
      <c r="R291" s="2">
        <f t="shared" si="654"/>
        <v>23.456790123456784</v>
      </c>
    </row>
    <row r="292" spans="1:43">
      <c r="C292" s="2" t="s">
        <v>72</v>
      </c>
      <c r="D292" s="2">
        <f t="shared" ref="D292:F292" si="655">+((D289/H289)-1)*100</f>
        <v>-1.7094017094017144</v>
      </c>
      <c r="E292" s="2">
        <f t="shared" si="655"/>
        <v>-0.80645161290322509</v>
      </c>
      <c r="F292" s="2">
        <f t="shared" si="655"/>
        <v>8.4745762711864394</v>
      </c>
      <c r="G292" s="2">
        <f t="shared" ref="G292" si="656">+((G289/K289)-1)*100</f>
        <v>17.647058823529417</v>
      </c>
      <c r="H292" s="2">
        <f t="shared" ref="H292:I292" si="657">+((H289/L289)-1)*100</f>
        <v>11.428571428571432</v>
      </c>
      <c r="I292" s="2">
        <f t="shared" si="657"/>
        <v>-1.5873015873015928</v>
      </c>
      <c r="J292" s="2">
        <f>+((J289/N289)-1)*100</f>
        <v>-7.4509803921568585</v>
      </c>
      <c r="K292" s="2">
        <f>+((K289/O289)-1)*100</f>
        <v>-13.559322033898303</v>
      </c>
      <c r="L292" s="2">
        <f>+((L289/P289)-1)*100</f>
        <v>-7.8947368421052655</v>
      </c>
      <c r="M292" s="2">
        <f>+((M289/Q289)-1)*100</f>
        <v>11.504424778761058</v>
      </c>
      <c r="N292" s="2">
        <f>+((N289/R289)-1)*100</f>
        <v>27.499999999999993</v>
      </c>
      <c r="O292" s="2">
        <f t="shared" ref="O292" si="658">+((O289/S289)-1)*100</f>
        <v>45.679012345679013</v>
      </c>
      <c r="P292" s="2"/>
      <c r="Q292" s="2"/>
    </row>
    <row r="293" spans="1:43">
      <c r="C293" s="2" t="s">
        <v>130</v>
      </c>
      <c r="D293" t="str">
        <f t="shared" ref="D293:E293" si="659">IF(OR(D290&gt;15,D287&lt;15,D286&lt;4),"NA",(IF(D290&lt;4,3,IF(D290&lt;6,2,IF(D290&lt;10,1,0)))+IF(D287&gt;80,3,IF(D287&gt;40,2,IF(D287&gt;20,1,0)))+IF(D286&gt;20,3,IF(D286&gt;10,2,IF(D286&gt;5,1,0)))))</f>
        <v>NA</v>
      </c>
      <c r="E293" t="str">
        <f t="shared" si="659"/>
        <v>NA</v>
      </c>
      <c r="F293" t="str">
        <f t="shared" ref="F293:G293" si="660">IF(OR(F290&gt;15,F287&lt;15,F286&lt;4),"NA",(IF(F290&lt;4,3,IF(F290&lt;6,2,IF(F290&lt;10,1,0)))+IF(F287&gt;80,3,IF(F287&gt;40,2,IF(F287&gt;20,1,0)))+IF(F286&gt;20,3,IF(F286&gt;10,2,IF(F286&gt;5,1,0)))))</f>
        <v>NA</v>
      </c>
      <c r="G293" t="str">
        <f t="shared" si="660"/>
        <v>NA</v>
      </c>
      <c r="H293" t="str">
        <f t="shared" ref="H293:I293" si="661">IF(OR(H290&gt;15,H287&lt;15,H286&lt;4),"NA",(IF(H290&lt;4,3,IF(H290&lt;6,2,IF(H290&lt;10,1,0)))+IF(H287&gt;80,3,IF(H287&gt;40,2,IF(H287&gt;20,1,0)))+IF(H286&gt;20,3,IF(H286&gt;10,2,IF(H286&gt;5,1,0)))))</f>
        <v>NA</v>
      </c>
      <c r="I293" t="str">
        <f t="shared" si="661"/>
        <v>NA</v>
      </c>
      <c r="J293" t="str">
        <f>IF(OR(J290&gt;15,J287&lt;15,J286&lt;4),"NA",(IF(J290&lt;4,3,IF(J290&lt;6,2,IF(J290&lt;10,1,0)))+IF(J287&gt;80,3,IF(J287&gt;40,2,IF(J287&gt;20,1,0)))+IF(J286&gt;20,3,IF(J286&gt;10,2,IF(J286&gt;5,1,0)))))</f>
        <v>NA</v>
      </c>
      <c r="K293">
        <f>IF(OR(K290&gt;15,K287&lt;15,K286&lt;4),"NA",(IF(K290&lt;4,3,IF(K290&lt;6,2,IF(K290&lt;10,1,0)))+IF(K287&gt;80,3,IF(K287&gt;40,2,IF(K287&gt;20,1,0)))+IF(K286&gt;20,3,IF(K286&gt;10,2,IF(K286&gt;5,1,0)))))</f>
        <v>6</v>
      </c>
      <c r="L293">
        <f>IF(OR(L290&gt;15,L287&lt;15,L286&lt;4),"NA",(IF(L290&lt;4,3,IF(L290&lt;6,2,IF(L290&lt;10,1,0)))+IF(L287&gt;80,3,IF(L287&gt;40,2,IF(L287&gt;20,1,0)))+IF(L286&gt;20,3,IF(L286&gt;10,2,IF(L286&gt;5,1,0)))))</f>
        <v>5</v>
      </c>
      <c r="M293">
        <f>IF(OR(M290&gt;15,M287&lt;15,M286&lt;4),"NA",(IF(M290&lt;4,3,IF(M290&lt;6,2,IF(M290&lt;10,1,0)))+IF(M287&gt;80,3,IF(M287&gt;40,2,IF(M287&gt;20,1,0)))+IF(M286&gt;20,3,IF(M286&gt;10,2,IF(M286&gt;5,1,0)))))</f>
        <v>7</v>
      </c>
      <c r="N293">
        <f>IF(OR(N290&gt;15,N287&lt;15,N286&lt;4),"NA",(IF(N290&lt;4,3,IF(N290&lt;6,2,IF(N290&lt;10,1,0)))+IF(N287&gt;80,3,IF(N287&gt;40,2,IF(N287&gt;20,1,0)))+IF(N286&gt;20,3,IF(N286&gt;10,2,IF(N286&gt;5,1,0)))))</f>
        <v>4</v>
      </c>
      <c r="O293">
        <f t="shared" ref="O293:S293" si="662">IF(OR(O290&gt;15,O287&lt;15,O286&lt;4),"NA",(IF(O290&lt;4,3,IF(O290&lt;6,2,IF(O290&lt;10,1,0)))+IF(O287&gt;80,3,IF(O287&gt;40,2,IF(O287&gt;20,1,0)))+IF(O286&gt;20,3,IF(O286&gt;10,2,IF(O286&gt;5,1,0)))))</f>
        <v>7</v>
      </c>
      <c r="P293">
        <f t="shared" si="662"/>
        <v>6</v>
      </c>
      <c r="Q293" t="str">
        <f t="shared" si="662"/>
        <v>NA</v>
      </c>
      <c r="R293" t="str">
        <f t="shared" si="662"/>
        <v>NA</v>
      </c>
      <c r="S293" t="str">
        <f t="shared" si="662"/>
        <v>NA</v>
      </c>
    </row>
    <row r="295" spans="1:43">
      <c r="A295" t="s">
        <v>96</v>
      </c>
      <c r="B295" t="s">
        <v>1</v>
      </c>
      <c r="C295" s="1" t="s">
        <v>2</v>
      </c>
      <c r="D295" s="1" t="s">
        <v>275</v>
      </c>
      <c r="E295" s="1" t="s">
        <v>242</v>
      </c>
      <c r="F295" s="1" t="s">
        <v>232</v>
      </c>
      <c r="G295" s="1" t="s">
        <v>202</v>
      </c>
      <c r="H295" s="1" t="s">
        <v>199</v>
      </c>
      <c r="I295" s="1" t="s">
        <v>196</v>
      </c>
      <c r="J295" s="1" t="s">
        <v>185</v>
      </c>
      <c r="K295" s="1" t="s">
        <v>177</v>
      </c>
      <c r="L295" s="1" t="s">
        <v>149</v>
      </c>
      <c r="M295" s="1" t="s">
        <v>139</v>
      </c>
      <c r="N295" s="1" t="s">
        <v>3</v>
      </c>
      <c r="O295" s="1" t="s">
        <v>4</v>
      </c>
      <c r="P295" s="1" t="s">
        <v>5</v>
      </c>
      <c r="Q295" s="1" t="s">
        <v>6</v>
      </c>
      <c r="R295" s="1" t="s">
        <v>7</v>
      </c>
      <c r="S295" s="1" t="s">
        <v>8</v>
      </c>
      <c r="T295" s="1" t="s">
        <v>9</v>
      </c>
      <c r="U295" s="1" t="s">
        <v>10</v>
      </c>
      <c r="V295" s="1" t="s">
        <v>11</v>
      </c>
      <c r="W295" s="1" t="s">
        <v>12</v>
      </c>
      <c r="X295" s="1" t="s">
        <v>13</v>
      </c>
      <c r="Y295" s="1" t="s">
        <v>14</v>
      </c>
      <c r="Z295" s="1" t="s">
        <v>15</v>
      </c>
      <c r="AA295" s="1" t="s">
        <v>16</v>
      </c>
      <c r="AB295" s="1" t="s">
        <v>17</v>
      </c>
      <c r="AC295" s="1" t="s">
        <v>18</v>
      </c>
      <c r="AD295" s="1" t="s">
        <v>19</v>
      </c>
      <c r="AE295" s="1" t="s">
        <v>20</v>
      </c>
      <c r="AF295" s="1" t="s">
        <v>21</v>
      </c>
      <c r="AG295" s="1" t="s">
        <v>22</v>
      </c>
      <c r="AH295" s="1" t="s">
        <v>23</v>
      </c>
      <c r="AI295" s="1" t="s">
        <v>24</v>
      </c>
      <c r="AJ295" s="1" t="s">
        <v>25</v>
      </c>
      <c r="AK295" s="1" t="s">
        <v>26</v>
      </c>
      <c r="AL295" s="1" t="s">
        <v>27</v>
      </c>
      <c r="AM295" s="1" t="s">
        <v>28</v>
      </c>
      <c r="AN295" s="1" t="s">
        <v>29</v>
      </c>
      <c r="AO295" s="1" t="s">
        <v>30</v>
      </c>
      <c r="AP295" s="1" t="s">
        <v>31</v>
      </c>
    </row>
    <row r="296" spans="1:43">
      <c r="A296" t="s">
        <v>32</v>
      </c>
      <c r="B296" t="s">
        <v>33</v>
      </c>
      <c r="C296" t="s">
        <v>34</v>
      </c>
      <c r="D296">
        <v>10.16</v>
      </c>
      <c r="E296">
        <v>3.01</v>
      </c>
      <c r="F296">
        <v>2.91</v>
      </c>
      <c r="G296">
        <v>32.229999999999997</v>
      </c>
      <c r="H296">
        <v>28.99</v>
      </c>
      <c r="I296">
        <v>9.86</v>
      </c>
      <c r="J296">
        <v>23.25</v>
      </c>
      <c r="K296">
        <v>46.2</v>
      </c>
      <c r="L296">
        <v>11.46</v>
      </c>
      <c r="M296">
        <v>25.73</v>
      </c>
      <c r="N296">
        <v>29.62</v>
      </c>
      <c r="O296">
        <v>29.94</v>
      </c>
      <c r="P296">
        <v>4.1900000000000004</v>
      </c>
      <c r="Q296">
        <v>3.41</v>
      </c>
      <c r="R296">
        <v>24.04</v>
      </c>
      <c r="S296">
        <v>12.47</v>
      </c>
      <c r="T296">
        <v>5.36</v>
      </c>
      <c r="U296">
        <v>3.26</v>
      </c>
      <c r="V296">
        <v>-0.9</v>
      </c>
    </row>
    <row r="297" spans="1:43">
      <c r="A297" t="s">
        <v>198</v>
      </c>
      <c r="C297" t="s">
        <v>128</v>
      </c>
      <c r="H297">
        <v>28.99</v>
      </c>
      <c r="I297">
        <v>9.86</v>
      </c>
      <c r="J297">
        <v>23.25</v>
      </c>
      <c r="K297">
        <v>46.2</v>
      </c>
      <c r="L297">
        <v>11.46</v>
      </c>
      <c r="M297">
        <v>25.73</v>
      </c>
      <c r="N297">
        <v>29.62</v>
      </c>
      <c r="O297">
        <v>29.94</v>
      </c>
      <c r="P297">
        <v>4.1900000000000004</v>
      </c>
      <c r="Q297">
        <v>3.41</v>
      </c>
      <c r="R297">
        <v>23.25</v>
      </c>
      <c r="S297">
        <v>12.47</v>
      </c>
      <c r="T297">
        <v>5.36</v>
      </c>
      <c r="U297">
        <v>3.26</v>
      </c>
      <c r="V297">
        <v>-0.9</v>
      </c>
      <c r="W297">
        <v>0.51</v>
      </c>
      <c r="X297">
        <v>12.76</v>
      </c>
      <c r="Y297">
        <v>39.700000000000003</v>
      </c>
      <c r="Z297">
        <v>50.57</v>
      </c>
    </row>
    <row r="298" spans="1:43">
      <c r="B298">
        <v>6</v>
      </c>
      <c r="C298" t="s">
        <v>35</v>
      </c>
      <c r="D298">
        <f t="shared" ref="D298:N298" si="663">+D296+E296+F296+G296</f>
        <v>48.309999999999995</v>
      </c>
      <c r="E298">
        <f t="shared" si="663"/>
        <v>67.14</v>
      </c>
      <c r="F298">
        <f t="shared" si="663"/>
        <v>73.989999999999995</v>
      </c>
      <c r="G298">
        <f t="shared" si="663"/>
        <v>94.33</v>
      </c>
      <c r="H298">
        <f t="shared" si="663"/>
        <v>108.3</v>
      </c>
      <c r="I298">
        <f t="shared" si="663"/>
        <v>90.77000000000001</v>
      </c>
      <c r="J298">
        <f t="shared" si="663"/>
        <v>106.64</v>
      </c>
      <c r="K298">
        <f t="shared" si="663"/>
        <v>113.01</v>
      </c>
      <c r="L298">
        <f t="shared" si="663"/>
        <v>96.75</v>
      </c>
      <c r="M298">
        <f t="shared" si="663"/>
        <v>89.48</v>
      </c>
      <c r="N298">
        <f t="shared" si="663"/>
        <v>67.16</v>
      </c>
      <c r="O298">
        <f t="shared" ref="O298:S298" si="664">+O296+P296+Q296+R296</f>
        <v>61.580000000000005</v>
      </c>
      <c r="P298">
        <f t="shared" si="664"/>
        <v>44.11</v>
      </c>
      <c r="Q298">
        <f t="shared" si="664"/>
        <v>45.28</v>
      </c>
      <c r="R298">
        <f t="shared" si="664"/>
        <v>45.129999999999995</v>
      </c>
      <c r="S298">
        <f t="shared" si="664"/>
        <v>20.190000000000005</v>
      </c>
    </row>
    <row r="299" spans="1:43">
      <c r="C299" t="s">
        <v>129</v>
      </c>
      <c r="H299">
        <f t="shared" ref="H299:O299" si="665">+H297+I297+J297+K297</f>
        <v>108.3</v>
      </c>
      <c r="I299">
        <f t="shared" si="665"/>
        <v>90.77000000000001</v>
      </c>
      <c r="J299">
        <f t="shared" si="665"/>
        <v>106.64</v>
      </c>
      <c r="K299">
        <f t="shared" si="665"/>
        <v>113.01</v>
      </c>
      <c r="L299">
        <f t="shared" si="665"/>
        <v>96.75</v>
      </c>
      <c r="M299">
        <f t="shared" si="665"/>
        <v>89.48</v>
      </c>
      <c r="N299">
        <f t="shared" si="665"/>
        <v>67.16</v>
      </c>
      <c r="O299">
        <f t="shared" si="665"/>
        <v>60.790000000000006</v>
      </c>
      <c r="P299">
        <f>+P297+Q297+R297+S297</f>
        <v>43.32</v>
      </c>
      <c r="Q299">
        <f>+Q297+R297+S297+T297</f>
        <v>44.49</v>
      </c>
      <c r="R299">
        <f>+R297+S297+T297+U297</f>
        <v>44.339999999999996</v>
      </c>
      <c r="S299">
        <f t="shared" ref="S299:W299" si="666">+S297+T297+U297+V297</f>
        <v>20.190000000000005</v>
      </c>
      <c r="T299">
        <f t="shared" si="666"/>
        <v>8.23</v>
      </c>
      <c r="U299">
        <f t="shared" si="666"/>
        <v>15.629999999999999</v>
      </c>
      <c r="V299">
        <f t="shared" si="666"/>
        <v>52.07</v>
      </c>
      <c r="W299">
        <f t="shared" si="666"/>
        <v>103.53999999999999</v>
      </c>
    </row>
    <row r="300" spans="1:43">
      <c r="C300" s="2" t="s">
        <v>36</v>
      </c>
      <c r="D300" s="2">
        <f t="shared" ref="D300:N300" si="667">+((D298/(E296+F296+G296+H297))-1)*100</f>
        <v>-28.045874292523099</v>
      </c>
      <c r="E300" s="2">
        <f t="shared" si="667"/>
        <v>-9.258007838897143</v>
      </c>
      <c r="F300" s="2">
        <f t="shared" si="667"/>
        <v>-21.562599385137293</v>
      </c>
      <c r="G300" s="2">
        <f t="shared" si="667"/>
        <v>-12.899353647276079</v>
      </c>
      <c r="H300" s="2">
        <f t="shared" si="667"/>
        <v>19.312548198744061</v>
      </c>
      <c r="I300" s="2">
        <f t="shared" si="667"/>
        <v>-14.881845461365328</v>
      </c>
      <c r="J300" s="2">
        <f t="shared" si="667"/>
        <v>-5.6366693212990038</v>
      </c>
      <c r="K300" s="2">
        <f t="shared" si="667"/>
        <v>16.806201550387613</v>
      </c>
      <c r="L300" s="2">
        <f t="shared" si="667"/>
        <v>8.1247206079570802</v>
      </c>
      <c r="M300" s="2">
        <f t="shared" si="667"/>
        <v>33.23406789755807</v>
      </c>
      <c r="N300" s="2">
        <f t="shared" si="667"/>
        <v>10.478697154137183</v>
      </c>
      <c r="O300" s="2">
        <f t="shared" ref="O300:S300" si="668">+((O298/(P296+Q296+R296+S297))-1)*100</f>
        <v>39.605531625481774</v>
      </c>
      <c r="P300" s="2">
        <f t="shared" si="668"/>
        <v>-2.5839222614841062</v>
      </c>
      <c r="Q300" s="2">
        <f t="shared" si="668"/>
        <v>0.33237314424996445</v>
      </c>
      <c r="R300" s="2">
        <f t="shared" si="668"/>
        <v>123.52649826646847</v>
      </c>
      <c r="S300" s="2">
        <f t="shared" si="668"/>
        <v>145.3219927095991</v>
      </c>
      <c r="T300" s="2"/>
      <c r="U300" s="2"/>
      <c r="V300" s="2"/>
      <c r="W300" s="2"/>
    </row>
    <row r="301" spans="1:43">
      <c r="C301" s="2" t="s">
        <v>37</v>
      </c>
      <c r="D301" s="2">
        <f t="shared" ref="D301:N301" si="669">+((D298/H299)-1)*100</f>
        <v>-55.392428439519861</v>
      </c>
      <c r="E301" s="2">
        <f t="shared" si="669"/>
        <v>-26.032830230252291</v>
      </c>
      <c r="F301" s="2">
        <f t="shared" si="669"/>
        <v>-30.617029257314332</v>
      </c>
      <c r="G301" s="2">
        <f t="shared" si="669"/>
        <v>-16.529510662773205</v>
      </c>
      <c r="H301" s="2">
        <f t="shared" si="669"/>
        <v>11.93798449612402</v>
      </c>
      <c r="I301" s="2">
        <f t="shared" si="669"/>
        <v>1.4416629414394366</v>
      </c>
      <c r="J301" s="2">
        <f t="shared" si="669"/>
        <v>58.784991066110791</v>
      </c>
      <c r="K301" s="2">
        <f t="shared" si="669"/>
        <v>85.902286560289511</v>
      </c>
      <c r="L301" s="2">
        <f t="shared" si="669"/>
        <v>123.33795013850417</v>
      </c>
      <c r="M301" s="2">
        <f t="shared" si="669"/>
        <v>101.12384805574285</v>
      </c>
      <c r="N301" s="2">
        <f t="shared" si="669"/>
        <v>51.465944970681107</v>
      </c>
      <c r="O301" s="2">
        <f t="shared" ref="O301:S301" si="670">+((O298/S299)-1)*100</f>
        <v>205.00247647350167</v>
      </c>
      <c r="P301" s="2">
        <f t="shared" si="670"/>
        <v>435.96597812879702</v>
      </c>
      <c r="Q301" s="2">
        <f t="shared" si="670"/>
        <v>189.69929622520797</v>
      </c>
      <c r="R301" s="2">
        <f t="shared" si="670"/>
        <v>-13.328212022277707</v>
      </c>
      <c r="S301" s="2">
        <f t="shared" si="670"/>
        <v>-80.500289743094442</v>
      </c>
    </row>
    <row r="302" spans="1:43" s="1" customFormat="1">
      <c r="C302" s="1" t="s">
        <v>38</v>
      </c>
      <c r="D302" s="1" t="s">
        <v>274</v>
      </c>
      <c r="E302" s="1" t="s">
        <v>243</v>
      </c>
      <c r="F302" s="1" t="s">
        <v>233</v>
      </c>
      <c r="G302" s="1" t="s">
        <v>230</v>
      </c>
      <c r="H302" s="1" t="s">
        <v>200</v>
      </c>
      <c r="I302" s="1" t="s">
        <v>197</v>
      </c>
      <c r="J302" s="1" t="s">
        <v>186</v>
      </c>
      <c r="K302" s="1" t="s">
        <v>178</v>
      </c>
      <c r="L302" s="1" t="s">
        <v>150</v>
      </c>
      <c r="M302" s="1" t="s">
        <v>141</v>
      </c>
      <c r="N302" s="1" t="s">
        <v>39</v>
      </c>
      <c r="O302" s="1" t="s">
        <v>40</v>
      </c>
      <c r="P302" s="1" t="s">
        <v>41</v>
      </c>
      <c r="Q302" s="1" t="s">
        <v>42</v>
      </c>
      <c r="R302" s="1" t="s">
        <v>43</v>
      </c>
      <c r="S302" s="1" t="s">
        <v>44</v>
      </c>
      <c r="T302" s="1" t="s">
        <v>45</v>
      </c>
      <c r="U302" s="1" t="s">
        <v>46</v>
      </c>
      <c r="V302" s="1" t="s">
        <v>47</v>
      </c>
      <c r="W302" s="1" t="s">
        <v>48</v>
      </c>
      <c r="X302" s="1" t="s">
        <v>49</v>
      </c>
      <c r="Y302" s="1" t="s">
        <v>50</v>
      </c>
      <c r="Z302" s="1" t="s">
        <v>51</v>
      </c>
      <c r="AA302" s="1" t="s">
        <v>52</v>
      </c>
      <c r="AB302" s="1" t="s">
        <v>53</v>
      </c>
      <c r="AC302" s="1" t="s">
        <v>54</v>
      </c>
      <c r="AD302" s="1" t="s">
        <v>55</v>
      </c>
      <c r="AE302" s="1" t="s">
        <v>56</v>
      </c>
      <c r="AF302" s="1" t="s">
        <v>57</v>
      </c>
      <c r="AG302" s="1" t="s">
        <v>58</v>
      </c>
      <c r="AH302" s="1" t="s">
        <v>59</v>
      </c>
      <c r="AI302" s="1" t="s">
        <v>60</v>
      </c>
      <c r="AJ302" s="1" t="s">
        <v>61</v>
      </c>
      <c r="AK302" s="1" t="s">
        <v>62</v>
      </c>
      <c r="AL302" s="1" t="s">
        <v>63</v>
      </c>
      <c r="AM302" s="1" t="s">
        <v>64</v>
      </c>
      <c r="AN302" s="1" t="s">
        <v>65</v>
      </c>
      <c r="AO302" s="1" t="s">
        <v>66</v>
      </c>
      <c r="AP302" s="1" t="s">
        <v>67</v>
      </c>
      <c r="AQ302" s="1" t="s">
        <v>68</v>
      </c>
    </row>
    <row r="303" spans="1:43">
      <c r="C303" t="s">
        <v>69</v>
      </c>
      <c r="D303">
        <v>498</v>
      </c>
      <c r="E303">
        <v>509</v>
      </c>
      <c r="F303">
        <v>560</v>
      </c>
      <c r="G303">
        <v>567</v>
      </c>
      <c r="H303">
        <v>580</v>
      </c>
      <c r="I303">
        <v>585</v>
      </c>
      <c r="J303">
        <v>748</v>
      </c>
      <c r="K303">
        <v>550</v>
      </c>
      <c r="L303">
        <v>650</v>
      </c>
      <c r="M303">
        <v>700</v>
      </c>
      <c r="N303">
        <v>698</v>
      </c>
      <c r="O303">
        <v>640</v>
      </c>
      <c r="P303">
        <v>660</v>
      </c>
      <c r="Q303">
        <v>700</v>
      </c>
      <c r="R303">
        <v>511</v>
      </c>
      <c r="S303">
        <v>495</v>
      </c>
    </row>
    <row r="304" spans="1:43">
      <c r="C304" s="3" t="s">
        <v>70</v>
      </c>
      <c r="D304" s="3">
        <f t="shared" ref="D304:E304" si="671">+D303/D298</f>
        <v>10.308424756779136</v>
      </c>
      <c r="E304" s="3">
        <f t="shared" si="671"/>
        <v>7.5811736669645517</v>
      </c>
      <c r="F304" s="3">
        <f t="shared" ref="F304:G304" si="672">+F303/F298</f>
        <v>7.5685903500473044</v>
      </c>
      <c r="G304" s="3">
        <f t="shared" si="672"/>
        <v>6.0108131029365</v>
      </c>
      <c r="H304" s="3">
        <f t="shared" ref="H304:I304" si="673">+H303/H298</f>
        <v>5.3554939981532783</v>
      </c>
      <c r="I304" s="3">
        <f t="shared" si="673"/>
        <v>6.4448606367742638</v>
      </c>
      <c r="J304" s="3">
        <f>+J303/J298</f>
        <v>7.0142535633908478</v>
      </c>
      <c r="K304" s="3">
        <f>+K303/K298</f>
        <v>4.8668259446066715</v>
      </c>
      <c r="L304" s="3">
        <f>+L303/L298</f>
        <v>6.7183462532299743</v>
      </c>
      <c r="M304" s="3">
        <f>+M303/M298</f>
        <v>7.822977201609298</v>
      </c>
      <c r="N304" s="3">
        <f>+N303/N298</f>
        <v>10.393091125670042</v>
      </c>
      <c r="O304" s="3">
        <f t="shared" ref="O304:S304" si="674">+O303/O298</f>
        <v>10.392984735303669</v>
      </c>
      <c r="P304" s="3">
        <f t="shared" si="674"/>
        <v>14.962593516209477</v>
      </c>
      <c r="Q304" s="3">
        <f t="shared" si="674"/>
        <v>15.459363957597173</v>
      </c>
      <c r="R304" s="3">
        <f t="shared" si="674"/>
        <v>11.322845114114781</v>
      </c>
      <c r="S304" s="3">
        <f t="shared" si="674"/>
        <v>24.517087667161956</v>
      </c>
    </row>
    <row r="305" spans="1:43">
      <c r="C305" s="2" t="s">
        <v>71</v>
      </c>
      <c r="D305" s="2">
        <f t="shared" ref="D305:F305" si="675">+((D303/E303)-1)*100</f>
        <v>-2.16110019646365</v>
      </c>
      <c r="E305" s="2">
        <f t="shared" si="675"/>
        <v>-9.1071428571428577</v>
      </c>
      <c r="F305" s="2">
        <f t="shared" si="675"/>
        <v>-1.2345679012345734</v>
      </c>
      <c r="G305" s="2">
        <f t="shared" ref="G305" si="676">+((G303/H303)-1)*100</f>
        <v>-2.2413793103448265</v>
      </c>
      <c r="H305" s="2">
        <f t="shared" ref="H305:I305" si="677">+((H303/I303)-1)*100</f>
        <v>-0.85470085470085166</v>
      </c>
      <c r="I305" s="2">
        <f t="shared" si="677"/>
        <v>-21.791443850267378</v>
      </c>
      <c r="J305" s="2">
        <f>+((J303/K303)-1)*100</f>
        <v>36.000000000000007</v>
      </c>
      <c r="K305" s="2">
        <f>+((K303/L303)-1)*100</f>
        <v>-15.384615384615385</v>
      </c>
      <c r="L305" s="2">
        <f>+((L303/M303)-1)*100</f>
        <v>-7.1428571428571397</v>
      </c>
      <c r="M305" s="2">
        <f>+((M303/N303)-1)*100</f>
        <v>0.28653295128939771</v>
      </c>
      <c r="N305" s="2">
        <f>+((N303/O303)-1)*100</f>
        <v>9.0624999999999964</v>
      </c>
      <c r="O305" s="2">
        <f t="shared" ref="O305:R305" si="678">+((O303/P303)-1)*100</f>
        <v>-3.0303030303030276</v>
      </c>
      <c r="P305" s="2">
        <f t="shared" si="678"/>
        <v>-5.7142857142857162</v>
      </c>
      <c r="Q305" s="2">
        <f t="shared" si="678"/>
        <v>36.986301369863007</v>
      </c>
      <c r="R305" s="2">
        <f t="shared" si="678"/>
        <v>3.2323232323232309</v>
      </c>
    </row>
    <row r="306" spans="1:43">
      <c r="C306" s="2" t="s">
        <v>72</v>
      </c>
      <c r="D306" s="2">
        <f t="shared" ref="D306:F306" si="679">+((D303/H303)-1)*100</f>
        <v>-14.137931034482754</v>
      </c>
      <c r="E306" s="2">
        <f t="shared" si="679"/>
        <v>-12.99145299145299</v>
      </c>
      <c r="F306" s="2">
        <f t="shared" si="679"/>
        <v>-25.133689839572192</v>
      </c>
      <c r="G306" s="2">
        <f t="shared" ref="G306" si="680">+((G303/K303)-1)*100</f>
        <v>3.0909090909090997</v>
      </c>
      <c r="H306" s="2">
        <f t="shared" ref="H306:I306" si="681">+((H303/L303)-1)*100</f>
        <v>-10.769230769230765</v>
      </c>
      <c r="I306" s="2">
        <f t="shared" si="681"/>
        <v>-16.428571428571427</v>
      </c>
      <c r="J306" s="2">
        <f>+((J303/N303)-1)*100</f>
        <v>7.1633237822349649</v>
      </c>
      <c r="K306" s="2">
        <f>+((K303/O303)-1)*100</f>
        <v>-14.0625</v>
      </c>
      <c r="L306" s="2">
        <f>+((L303/P303)-1)*100</f>
        <v>-1.5151515151515138</v>
      </c>
      <c r="M306" s="2">
        <f>+((M303/Q303)-1)*100</f>
        <v>0</v>
      </c>
      <c r="N306" s="2">
        <f>+((N303/R303)-1)*100</f>
        <v>36.594911937377695</v>
      </c>
      <c r="O306" s="2">
        <f t="shared" ref="O306" si="682">+((O303/S303)-1)*100</f>
        <v>29.292929292929305</v>
      </c>
      <c r="P306" s="2"/>
      <c r="Q306" s="2"/>
      <c r="R306" s="2"/>
    </row>
    <row r="307" spans="1:43">
      <c r="C307" s="2" t="s">
        <v>130</v>
      </c>
      <c r="D307" t="str">
        <f t="shared" ref="D307:E307" si="683">IF(OR(D304&gt;15,D301&lt;15,D300&lt;4),"NA",(IF(D304&lt;4,3,IF(D304&lt;6,2,IF(D304&lt;10,1,0)))+IF(D301&gt;80,3,IF(D301&gt;40,2,IF(D301&gt;20,1,0)))+IF(D300&gt;20,3,IF(D300&gt;10,2,IF(D300&gt;5,1,0)))))</f>
        <v>NA</v>
      </c>
      <c r="E307" t="str">
        <f t="shared" si="683"/>
        <v>NA</v>
      </c>
      <c r="F307" t="str">
        <f t="shared" ref="F307:G307" si="684">IF(OR(F304&gt;15,F301&lt;15,F300&lt;4),"NA",(IF(F304&lt;4,3,IF(F304&lt;6,2,IF(F304&lt;10,1,0)))+IF(F301&gt;80,3,IF(F301&gt;40,2,IF(F301&gt;20,1,0)))+IF(F300&gt;20,3,IF(F300&gt;10,2,IF(F300&gt;5,1,0)))))</f>
        <v>NA</v>
      </c>
      <c r="G307" t="str">
        <f t="shared" si="684"/>
        <v>NA</v>
      </c>
      <c r="H307" t="str">
        <f t="shared" ref="H307:I307" si="685">IF(OR(H304&gt;15,H301&lt;15,H300&lt;4),"NA",(IF(H304&lt;4,3,IF(H304&lt;6,2,IF(H304&lt;10,1,0)))+IF(H301&gt;80,3,IF(H301&gt;40,2,IF(H301&gt;20,1,0)))+IF(H300&gt;20,3,IF(H300&gt;10,2,IF(H300&gt;5,1,0)))))</f>
        <v>NA</v>
      </c>
      <c r="I307" t="str">
        <f t="shared" si="685"/>
        <v>NA</v>
      </c>
      <c r="J307" t="str">
        <f>IF(OR(J304&gt;15,J301&lt;15,J300&lt;4),"NA",(IF(J304&lt;4,3,IF(J304&lt;6,2,IF(J304&lt;10,1,0)))+IF(J301&gt;80,3,IF(J301&gt;40,2,IF(J301&gt;20,1,0)))+IF(J300&gt;20,3,IF(J300&gt;10,2,IF(J300&gt;5,1,0)))))</f>
        <v>NA</v>
      </c>
      <c r="K307">
        <f>IF(OR(K304&gt;15,K301&lt;15,K300&lt;4),"NA",(IF(K304&lt;4,3,IF(K304&lt;6,2,IF(K304&lt;10,1,0)))+IF(K301&gt;80,3,IF(K301&gt;40,2,IF(K301&gt;20,1,0)))+IF(K300&gt;20,3,IF(K300&gt;10,2,IF(K300&gt;5,1,0)))))</f>
        <v>7</v>
      </c>
      <c r="L307">
        <f>IF(OR(L304&gt;15,L301&lt;15,L300&lt;4),"NA",(IF(L304&lt;4,3,IF(L304&lt;6,2,IF(L304&lt;10,1,0)))+IF(L301&gt;80,3,IF(L301&gt;40,2,IF(L301&gt;20,1,0)))+IF(L300&gt;20,3,IF(L300&gt;10,2,IF(L300&gt;5,1,0)))))</f>
        <v>5</v>
      </c>
      <c r="M307">
        <f>IF(OR(M304&gt;15,M301&lt;15,M300&lt;4),"NA",(IF(M304&lt;4,3,IF(M304&lt;6,2,IF(M304&lt;10,1,0)))+IF(M301&gt;80,3,IF(M301&gt;40,2,IF(M301&gt;20,1,0)))+IF(M300&gt;20,3,IF(M300&gt;10,2,IF(M300&gt;5,1,0)))))</f>
        <v>7</v>
      </c>
      <c r="N307">
        <f>IF(OR(N304&gt;15,N301&lt;15,N300&lt;4),"NA",(IF(N304&lt;4,3,IF(N304&lt;6,2,IF(N304&lt;10,1,0)))+IF(N301&gt;80,3,IF(N301&gt;40,2,IF(N301&gt;20,1,0)))+IF(N300&gt;20,3,IF(N300&gt;10,2,IF(N300&gt;5,1,0)))))</f>
        <v>4</v>
      </c>
      <c r="O307">
        <f t="shared" ref="O307:S307" si="686">IF(OR(O304&gt;15,O301&lt;15,O300&lt;4),"NA",(IF(O304&lt;4,3,IF(O304&lt;6,2,IF(O304&lt;10,1,0)))+IF(O301&gt;80,3,IF(O301&gt;40,2,IF(O301&gt;20,1,0)))+IF(O300&gt;20,3,IF(O300&gt;10,2,IF(O300&gt;5,1,0)))))</f>
        <v>6</v>
      </c>
      <c r="P307" t="str">
        <f t="shared" si="686"/>
        <v>NA</v>
      </c>
      <c r="Q307" t="str">
        <f t="shared" si="686"/>
        <v>NA</v>
      </c>
      <c r="R307" t="str">
        <f t="shared" si="686"/>
        <v>NA</v>
      </c>
      <c r="S307" t="str">
        <f t="shared" si="686"/>
        <v>NA</v>
      </c>
    </row>
    <row r="309" spans="1:43">
      <c r="A309" t="s">
        <v>97</v>
      </c>
      <c r="B309" t="s">
        <v>1</v>
      </c>
      <c r="C309" s="1" t="s">
        <v>2</v>
      </c>
      <c r="D309" s="1" t="s">
        <v>275</v>
      </c>
      <c r="E309" s="1" t="s">
        <v>242</v>
      </c>
      <c r="F309" s="1" t="s">
        <v>232</v>
      </c>
      <c r="G309" s="1" t="s">
        <v>202</v>
      </c>
      <c r="H309" s="1" t="s">
        <v>199</v>
      </c>
      <c r="I309" s="1" t="s">
        <v>196</v>
      </c>
      <c r="J309" s="1" t="s">
        <v>185</v>
      </c>
      <c r="K309" s="1" t="s">
        <v>177</v>
      </c>
      <c r="L309" s="1" t="s">
        <v>149</v>
      </c>
      <c r="M309" s="1" t="s">
        <v>139</v>
      </c>
      <c r="N309" s="1" t="s">
        <v>3</v>
      </c>
      <c r="O309" s="1" t="s">
        <v>4</v>
      </c>
      <c r="P309" s="1" t="s">
        <v>5</v>
      </c>
      <c r="Q309" s="1" t="s">
        <v>6</v>
      </c>
      <c r="R309" s="1" t="s">
        <v>7</v>
      </c>
      <c r="S309" s="1" t="s">
        <v>8</v>
      </c>
      <c r="T309" s="1" t="s">
        <v>9</v>
      </c>
      <c r="U309" s="1" t="s">
        <v>10</v>
      </c>
      <c r="V309" s="1" t="s">
        <v>11</v>
      </c>
      <c r="W309" s="1" t="s">
        <v>12</v>
      </c>
      <c r="X309" s="1" t="s">
        <v>13</v>
      </c>
      <c r="Y309" s="1" t="s">
        <v>14</v>
      </c>
      <c r="Z309" s="1" t="s">
        <v>15</v>
      </c>
      <c r="AA309" s="1" t="s">
        <v>16</v>
      </c>
      <c r="AB309" s="1" t="s">
        <v>17</v>
      </c>
      <c r="AC309" s="1" t="s">
        <v>18</v>
      </c>
      <c r="AD309" s="1" t="s">
        <v>19</v>
      </c>
      <c r="AE309" s="1" t="s">
        <v>20</v>
      </c>
      <c r="AF309" s="1" t="s">
        <v>21</v>
      </c>
      <c r="AG309" s="1" t="s">
        <v>22</v>
      </c>
      <c r="AH309" s="1" t="s">
        <v>23</v>
      </c>
      <c r="AI309" s="1" t="s">
        <v>24</v>
      </c>
      <c r="AJ309" s="1" t="s">
        <v>25</v>
      </c>
      <c r="AK309" s="1" t="s">
        <v>26</v>
      </c>
      <c r="AL309" s="1" t="s">
        <v>27</v>
      </c>
      <c r="AM309" s="1" t="s">
        <v>28</v>
      </c>
      <c r="AN309" s="1" t="s">
        <v>29</v>
      </c>
      <c r="AO309" s="1" t="s">
        <v>30</v>
      </c>
      <c r="AP309" s="1" t="s">
        <v>31</v>
      </c>
    </row>
    <row r="310" spans="1:43">
      <c r="A310" t="s">
        <v>32</v>
      </c>
      <c r="B310" t="s">
        <v>33</v>
      </c>
      <c r="C310" t="s">
        <v>34</v>
      </c>
      <c r="D310">
        <v>0.15</v>
      </c>
      <c r="E310">
        <v>1.2</v>
      </c>
      <c r="F310" s="6">
        <v>1.07</v>
      </c>
      <c r="G310">
        <v>0.94</v>
      </c>
      <c r="H310">
        <v>1.31</v>
      </c>
      <c r="I310">
        <v>1.65</v>
      </c>
      <c r="J310" s="6">
        <v>0.85</v>
      </c>
      <c r="K310" s="4">
        <v>1.88</v>
      </c>
      <c r="L310" s="4">
        <v>1.64</v>
      </c>
      <c r="M310" s="4">
        <v>1.2549999999999999</v>
      </c>
      <c r="N310" s="4">
        <v>1.155</v>
      </c>
      <c r="O310" s="4">
        <v>0.36</v>
      </c>
      <c r="P310" s="4">
        <v>0.40500000000000003</v>
      </c>
      <c r="Q310" s="4">
        <v>0.105</v>
      </c>
      <c r="R310" s="4">
        <v>0.31</v>
      </c>
      <c r="S310" s="4">
        <v>0.53</v>
      </c>
      <c r="T310" s="4">
        <v>0.17</v>
      </c>
      <c r="U310" s="4">
        <v>0.21</v>
      </c>
      <c r="V310" s="4">
        <v>0.76500000000000001</v>
      </c>
    </row>
    <row r="311" spans="1:43">
      <c r="A311" s="6"/>
      <c r="C311" t="s">
        <v>128</v>
      </c>
      <c r="H311">
        <v>1.31</v>
      </c>
      <c r="I311">
        <v>1.65</v>
      </c>
      <c r="J311" s="6">
        <v>-0.12</v>
      </c>
      <c r="K311">
        <v>1.88</v>
      </c>
      <c r="L311">
        <v>1.64</v>
      </c>
      <c r="M311">
        <v>1.26</v>
      </c>
      <c r="N311" s="6">
        <v>0.45500000000000002</v>
      </c>
      <c r="O311" s="4">
        <v>0.36</v>
      </c>
      <c r="P311" s="4">
        <v>0.40500000000000003</v>
      </c>
      <c r="Q311" s="4">
        <v>0.105</v>
      </c>
      <c r="R311" s="4">
        <v>0.27</v>
      </c>
      <c r="S311" s="4">
        <v>0.53</v>
      </c>
      <c r="T311" s="4">
        <v>0.17</v>
      </c>
      <c r="U311" s="4">
        <v>0.21</v>
      </c>
      <c r="V311" s="4">
        <v>0.56499999999999995</v>
      </c>
      <c r="W311">
        <v>0.03</v>
      </c>
      <c r="X311">
        <v>-0.03</v>
      </c>
      <c r="Y311">
        <v>0.125</v>
      </c>
      <c r="Z311">
        <v>0.41499999999999998</v>
      </c>
      <c r="AA311">
        <v>2.5000000000000001E-2</v>
      </c>
    </row>
    <row r="312" spans="1:43">
      <c r="A312">
        <v>4</v>
      </c>
      <c r="B312" t="s">
        <v>76</v>
      </c>
      <c r="C312" t="s">
        <v>35</v>
      </c>
      <c r="D312">
        <f t="shared" ref="D312:N312" si="687">+D310+E310+F310+G310</f>
        <v>3.36</v>
      </c>
      <c r="E312">
        <f t="shared" si="687"/>
        <v>4.5199999999999996</v>
      </c>
      <c r="F312">
        <f t="shared" si="687"/>
        <v>4.97</v>
      </c>
      <c r="G312">
        <f t="shared" si="687"/>
        <v>4.75</v>
      </c>
      <c r="H312">
        <f t="shared" si="687"/>
        <v>5.6899999999999995</v>
      </c>
      <c r="I312">
        <f t="shared" si="687"/>
        <v>6.02</v>
      </c>
      <c r="J312">
        <f t="shared" si="687"/>
        <v>5.625</v>
      </c>
      <c r="K312">
        <f t="shared" si="687"/>
        <v>5.93</v>
      </c>
      <c r="L312">
        <f t="shared" si="687"/>
        <v>4.41</v>
      </c>
      <c r="M312">
        <f t="shared" si="687"/>
        <v>3.1749999999999998</v>
      </c>
      <c r="N312">
        <f t="shared" si="687"/>
        <v>2.0250000000000004</v>
      </c>
      <c r="O312">
        <f t="shared" ref="O312:S312" si="688">+O310+P310+Q310+R310</f>
        <v>1.18</v>
      </c>
      <c r="P312">
        <f t="shared" si="688"/>
        <v>1.35</v>
      </c>
      <c r="Q312">
        <f t="shared" si="688"/>
        <v>1.115</v>
      </c>
      <c r="R312">
        <f t="shared" si="688"/>
        <v>1.22</v>
      </c>
      <c r="S312">
        <f t="shared" si="688"/>
        <v>1.675</v>
      </c>
    </row>
    <row r="313" spans="1:43">
      <c r="A313" s="6" t="s">
        <v>246</v>
      </c>
      <c r="C313" t="s">
        <v>129</v>
      </c>
      <c r="H313">
        <f t="shared" ref="H313:R313" si="689">+H311+I311+J311+K311</f>
        <v>4.72</v>
      </c>
      <c r="I313">
        <f t="shared" si="689"/>
        <v>5.05</v>
      </c>
      <c r="J313">
        <f t="shared" si="689"/>
        <v>4.6599999999999993</v>
      </c>
      <c r="K313">
        <f t="shared" si="689"/>
        <v>5.2349999999999994</v>
      </c>
      <c r="L313">
        <f t="shared" si="689"/>
        <v>3.7149999999999999</v>
      </c>
      <c r="M313">
        <f t="shared" si="689"/>
        <v>2.4800000000000004</v>
      </c>
      <c r="N313">
        <f t="shared" si="689"/>
        <v>1.325</v>
      </c>
      <c r="O313">
        <f t="shared" si="689"/>
        <v>1.1400000000000001</v>
      </c>
      <c r="P313">
        <f t="shared" si="689"/>
        <v>1.31</v>
      </c>
      <c r="Q313">
        <f t="shared" si="689"/>
        <v>1.075</v>
      </c>
      <c r="R313">
        <f t="shared" si="689"/>
        <v>1.1800000000000002</v>
      </c>
      <c r="S313">
        <f t="shared" ref="S313:X313" si="690">+S311+T311+U311+V311</f>
        <v>1.4750000000000001</v>
      </c>
      <c r="T313">
        <f t="shared" si="690"/>
        <v>0.97499999999999998</v>
      </c>
      <c r="U313">
        <f t="shared" si="690"/>
        <v>0.77499999999999991</v>
      </c>
      <c r="V313">
        <f t="shared" si="690"/>
        <v>0.69</v>
      </c>
      <c r="W313">
        <f t="shared" si="690"/>
        <v>0.54</v>
      </c>
      <c r="X313">
        <f t="shared" si="690"/>
        <v>0.53500000000000003</v>
      </c>
    </row>
    <row r="314" spans="1:43">
      <c r="C314" s="2" t="s">
        <v>36</v>
      </c>
      <c r="D314" s="2">
        <f t="shared" ref="D314:E314" si="691">+((D312/(E310+F310+G310+H311))-1)*100</f>
        <v>-25.663716814159287</v>
      </c>
      <c r="E314" s="2">
        <f t="shared" si="691"/>
        <v>-9.0543259557344093</v>
      </c>
      <c r="F314" s="2">
        <f t="shared" ref="F314" si="692">+((F312/(G310+H310+I310+J311))-1)*100</f>
        <v>31.481481481481488</v>
      </c>
      <c r="G314" s="2">
        <f t="shared" ref="G314:S314" si="693">+((G312/(H310+I310+J310+K311))-1)*100</f>
        <v>-16.520210896309308</v>
      </c>
      <c r="H314" s="2">
        <f t="shared" si="693"/>
        <v>-5.4817275747508276</v>
      </c>
      <c r="I314" s="2">
        <f t="shared" si="693"/>
        <v>6.9271758436944886</v>
      </c>
      <c r="J314" s="2">
        <f t="shared" si="693"/>
        <v>7.5525812619502863</v>
      </c>
      <c r="K314" s="2">
        <f t="shared" si="693"/>
        <v>34.467120181405875</v>
      </c>
      <c r="L314" s="2">
        <f t="shared" si="693"/>
        <v>38.8976377952756</v>
      </c>
      <c r="M314" s="2">
        <f t="shared" si="693"/>
        <v>56.790123456790084</v>
      </c>
      <c r="N314" s="2">
        <f t="shared" si="693"/>
        <v>77.631578947368425</v>
      </c>
      <c r="O314" s="2">
        <f t="shared" si="693"/>
        <v>-12.592592592592599</v>
      </c>
      <c r="P314" s="2">
        <f t="shared" si="693"/>
        <v>21.07623318385652</v>
      </c>
      <c r="Q314" s="2">
        <f t="shared" si="693"/>
        <v>-8.6065573770491852</v>
      </c>
      <c r="R314" s="2">
        <f t="shared" si="693"/>
        <v>-17.288135593220343</v>
      </c>
      <c r="S314" s="2">
        <f t="shared" si="693"/>
        <v>42.553191489361694</v>
      </c>
      <c r="T314" s="2"/>
      <c r="U314" s="2"/>
      <c r="V314" s="2"/>
      <c r="W314" s="2"/>
    </row>
    <row r="315" spans="1:43">
      <c r="C315" s="2" t="s">
        <v>37</v>
      </c>
      <c r="D315" s="2">
        <f t="shared" ref="D315:E315" si="694">+((D312/H313)-1)*100</f>
        <v>-28.8135593220339</v>
      </c>
      <c r="E315" s="2">
        <f t="shared" si="694"/>
        <v>-10.495049504950504</v>
      </c>
      <c r="F315" s="2">
        <f t="shared" ref="F315" si="695">+((F312/J313)-1)*100</f>
        <v>6.6523605150214715</v>
      </c>
      <c r="G315" s="2">
        <f t="shared" ref="G315:N315" si="696">+((G312/K313)-1)*100</f>
        <v>-9.2645654250238625</v>
      </c>
      <c r="H315" s="2">
        <f t="shared" si="696"/>
        <v>53.162853297442794</v>
      </c>
      <c r="I315" s="2">
        <f t="shared" si="696"/>
        <v>142.74193548387092</v>
      </c>
      <c r="J315" s="2">
        <f t="shared" si="696"/>
        <v>324.52830188679246</v>
      </c>
      <c r="K315" s="2">
        <f t="shared" si="696"/>
        <v>420.17543859649118</v>
      </c>
      <c r="L315" s="2">
        <f t="shared" si="696"/>
        <v>236.64122137404581</v>
      </c>
      <c r="M315" s="2">
        <f t="shared" si="696"/>
        <v>195.3488372093023</v>
      </c>
      <c r="N315" s="2">
        <f t="shared" si="696"/>
        <v>71.610169491525426</v>
      </c>
      <c r="O315" s="2">
        <f t="shared" ref="O315:S315" si="697">+((O312/S313)-1)*100</f>
        <v>-20.000000000000007</v>
      </c>
      <c r="P315" s="2">
        <f t="shared" si="697"/>
        <v>38.461538461538481</v>
      </c>
      <c r="Q315" s="2">
        <f>+((Q312/U313)-1)*100</f>
        <v>43.870967741935509</v>
      </c>
      <c r="R315" s="2">
        <f t="shared" si="697"/>
        <v>76.811594202898561</v>
      </c>
      <c r="S315" s="2">
        <f t="shared" si="697"/>
        <v>210.18518518518516</v>
      </c>
      <c r="T315" s="2"/>
    </row>
    <row r="316" spans="1:43" s="1" customFormat="1">
      <c r="C316" s="1" t="s">
        <v>38</v>
      </c>
      <c r="D316" s="1" t="s">
        <v>274</v>
      </c>
      <c r="E316" s="1" t="s">
        <v>243</v>
      </c>
      <c r="F316" s="1" t="s">
        <v>233</v>
      </c>
      <c r="G316" s="1" t="s">
        <v>230</v>
      </c>
      <c r="H316" s="1" t="s">
        <v>200</v>
      </c>
      <c r="I316" s="1" t="s">
        <v>197</v>
      </c>
      <c r="J316" s="1" t="s">
        <v>186</v>
      </c>
      <c r="K316" s="1" t="s">
        <v>178</v>
      </c>
      <c r="L316" s="1" t="s">
        <v>150</v>
      </c>
      <c r="M316" s="1" t="s">
        <v>141</v>
      </c>
      <c r="N316" s="1" t="s">
        <v>39</v>
      </c>
      <c r="O316" s="1" t="s">
        <v>40</v>
      </c>
      <c r="P316" s="1" t="s">
        <v>41</v>
      </c>
      <c r="Q316" s="1" t="s">
        <v>42</v>
      </c>
      <c r="R316" s="1" t="s">
        <v>43</v>
      </c>
      <c r="S316" s="1" t="s">
        <v>44</v>
      </c>
      <c r="T316" s="1" t="s">
        <v>45</v>
      </c>
      <c r="U316" s="1" t="s">
        <v>46</v>
      </c>
      <c r="V316" s="1" t="s">
        <v>47</v>
      </c>
      <c r="W316" s="1" t="s">
        <v>48</v>
      </c>
      <c r="X316" s="1" t="s">
        <v>49</v>
      </c>
      <c r="Y316" s="1" t="s">
        <v>50</v>
      </c>
      <c r="Z316" s="1" t="s">
        <v>51</v>
      </c>
      <c r="AA316" s="1" t="s">
        <v>52</v>
      </c>
      <c r="AB316" s="1" t="s">
        <v>53</v>
      </c>
      <c r="AC316" s="1" t="s">
        <v>54</v>
      </c>
      <c r="AD316" s="1" t="s">
        <v>55</v>
      </c>
      <c r="AE316" s="1" t="s">
        <v>56</v>
      </c>
      <c r="AF316" s="1" t="s">
        <v>57</v>
      </c>
      <c r="AG316" s="1" t="s">
        <v>58</v>
      </c>
      <c r="AH316" s="1" t="s">
        <v>59</v>
      </c>
      <c r="AI316" s="1" t="s">
        <v>60</v>
      </c>
      <c r="AJ316" s="1" t="s">
        <v>61</v>
      </c>
      <c r="AK316" s="1" t="s">
        <v>62</v>
      </c>
      <c r="AL316" s="1" t="s">
        <v>63</v>
      </c>
      <c r="AM316" s="1" t="s">
        <v>64</v>
      </c>
      <c r="AN316" s="1" t="s">
        <v>65</v>
      </c>
      <c r="AO316" s="1" t="s">
        <v>66</v>
      </c>
      <c r="AP316" s="1" t="s">
        <v>67</v>
      </c>
      <c r="AQ316" s="1" t="s">
        <v>68</v>
      </c>
    </row>
    <row r="317" spans="1:43">
      <c r="C317" t="s">
        <v>69</v>
      </c>
      <c r="D317">
        <v>37</v>
      </c>
      <c r="E317">
        <v>41.5</v>
      </c>
      <c r="F317">
        <v>50</v>
      </c>
      <c r="G317">
        <v>42.8</v>
      </c>
      <c r="H317">
        <v>51.8</v>
      </c>
      <c r="I317" s="4">
        <v>65.400000000000006</v>
      </c>
      <c r="J317">
        <v>65.3</v>
      </c>
      <c r="K317" s="4">
        <v>43</v>
      </c>
      <c r="L317">
        <v>63</v>
      </c>
      <c r="M317">
        <v>46.25</v>
      </c>
      <c r="N317">
        <v>33.950000000000003</v>
      </c>
      <c r="O317">
        <v>21.9</v>
      </c>
      <c r="P317">
        <v>19</v>
      </c>
      <c r="Q317">
        <v>17.25</v>
      </c>
      <c r="R317">
        <v>13.75</v>
      </c>
      <c r="S317">
        <v>26</v>
      </c>
      <c r="T317">
        <v>8.4499999999999993</v>
      </c>
    </row>
    <row r="318" spans="1:43">
      <c r="C318" s="3" t="s">
        <v>70</v>
      </c>
      <c r="D318" s="19">
        <f t="shared" ref="D318:E318" si="698">+D317/D312</f>
        <v>11.011904761904763</v>
      </c>
      <c r="E318" s="19">
        <f t="shared" si="698"/>
        <v>9.1814159292035402</v>
      </c>
      <c r="F318" s="19">
        <f t="shared" ref="F318:G318" si="699">+F317/F312</f>
        <v>10.06036217303823</v>
      </c>
      <c r="G318" s="19">
        <f t="shared" si="699"/>
        <v>9.0105263157894733</v>
      </c>
      <c r="H318" s="19">
        <f t="shared" ref="H318:I318" si="700">+H317/H312</f>
        <v>9.1036906854130049</v>
      </c>
      <c r="I318" s="19">
        <f t="shared" si="700"/>
        <v>10.863787375415285</v>
      </c>
      <c r="J318" s="19">
        <f t="shared" ref="J318:K318" si="701">+J317/J312</f>
        <v>11.608888888888888</v>
      </c>
      <c r="K318" s="19">
        <f t="shared" si="701"/>
        <v>7.2512647554806078</v>
      </c>
      <c r="L318" s="3">
        <f t="shared" ref="L318:M318" si="702">+L317/L312</f>
        <v>14.285714285714285</v>
      </c>
      <c r="M318" s="3">
        <f t="shared" si="702"/>
        <v>14.566929133858268</v>
      </c>
      <c r="N318" s="3">
        <f t="shared" ref="N318:S318" si="703">+N317/N312</f>
        <v>16.76543209876543</v>
      </c>
      <c r="O318" s="3">
        <f t="shared" si="703"/>
        <v>18.559322033898304</v>
      </c>
      <c r="P318" s="3">
        <f t="shared" si="703"/>
        <v>14.074074074074073</v>
      </c>
      <c r="Q318" s="3">
        <f t="shared" si="703"/>
        <v>15.47085201793722</v>
      </c>
      <c r="R318" s="3">
        <f t="shared" si="703"/>
        <v>11.27049180327869</v>
      </c>
      <c r="S318" s="3">
        <f t="shared" si="703"/>
        <v>15.522388059701493</v>
      </c>
      <c r="T318" s="3"/>
    </row>
    <row r="319" spans="1:43">
      <c r="C319" s="2" t="s">
        <v>71</v>
      </c>
      <c r="D319" s="18">
        <f t="shared" ref="D319:F319" si="704">+((D317/E317)-1)*100</f>
        <v>-10.843373493975905</v>
      </c>
      <c r="E319" s="18">
        <f t="shared" si="704"/>
        <v>-17.000000000000004</v>
      </c>
      <c r="F319" s="18">
        <f t="shared" si="704"/>
        <v>16.822429906542059</v>
      </c>
      <c r="G319" s="18">
        <f t="shared" ref="G319" si="705">+((G317/H317)-1)*100</f>
        <v>-17.374517374517374</v>
      </c>
      <c r="H319" s="18">
        <f t="shared" ref="H319:N319" si="706">+((H317/I317)-1)*100</f>
        <v>-20.795107033639159</v>
      </c>
      <c r="I319" s="18">
        <f t="shared" si="706"/>
        <v>0.15313935681471325</v>
      </c>
      <c r="J319" s="18">
        <f t="shared" si="706"/>
        <v>51.860465116279066</v>
      </c>
      <c r="K319" s="18">
        <f t="shared" si="706"/>
        <v>-31.746031746031743</v>
      </c>
      <c r="L319" s="2">
        <f t="shared" si="706"/>
        <v>36.216216216216225</v>
      </c>
      <c r="M319" s="2">
        <f t="shared" si="706"/>
        <v>36.229749631811472</v>
      </c>
      <c r="N319" s="2">
        <f t="shared" si="706"/>
        <v>55.022831050228341</v>
      </c>
      <c r="O319" s="2">
        <f t="shared" ref="O319:S319" si="707">+((O317/P317)-1)*100</f>
        <v>15.263157894736846</v>
      </c>
      <c r="P319" s="2">
        <f t="shared" si="707"/>
        <v>10.144927536231885</v>
      </c>
      <c r="Q319" s="2">
        <f t="shared" si="707"/>
        <v>25.454545454545464</v>
      </c>
      <c r="R319" s="2">
        <f t="shared" si="707"/>
        <v>-47.115384615384613</v>
      </c>
      <c r="S319" s="2">
        <f t="shared" si="707"/>
        <v>207.69230769230771</v>
      </c>
    </row>
    <row r="320" spans="1:43">
      <c r="C320" s="2" t="s">
        <v>72</v>
      </c>
      <c r="D320" s="18">
        <f t="shared" ref="D320:F320" si="708">+((D317/H317)-1)*100</f>
        <v>-28.571428571428569</v>
      </c>
      <c r="E320" s="18">
        <f t="shared" si="708"/>
        <v>-36.544342507645268</v>
      </c>
      <c r="F320" s="18">
        <f t="shared" si="708"/>
        <v>-23.430321592649307</v>
      </c>
      <c r="G320" s="18">
        <f t="shared" ref="G320" si="709">+((G317/K317)-1)*100</f>
        <v>-0.46511627906977715</v>
      </c>
      <c r="H320" s="18">
        <f t="shared" ref="H320:N320" si="710">+((H317/L317)-1)*100</f>
        <v>-17.777777777777782</v>
      </c>
      <c r="I320" s="18">
        <f t="shared" si="710"/>
        <v>41.405405405405425</v>
      </c>
      <c r="J320" s="18">
        <f t="shared" si="710"/>
        <v>92.341678939617069</v>
      </c>
      <c r="K320" s="18">
        <f t="shared" si="710"/>
        <v>96.347031963470343</v>
      </c>
      <c r="L320" s="2">
        <f t="shared" si="710"/>
        <v>231.57894736842107</v>
      </c>
      <c r="M320" s="2">
        <f t="shared" si="710"/>
        <v>168.1159420289855</v>
      </c>
      <c r="N320" s="2">
        <f t="shared" si="710"/>
        <v>146.90909090909093</v>
      </c>
      <c r="O320" s="2">
        <f t="shared" ref="O320:P320" si="711">+((O317/S317)-1)*100</f>
        <v>-15.769230769230781</v>
      </c>
      <c r="P320" s="2">
        <f t="shared" si="711"/>
        <v>124.8520710059172</v>
      </c>
      <c r="Q320" s="2"/>
      <c r="R320" s="2"/>
    </row>
    <row r="321" spans="1:43">
      <c r="C321" s="2" t="s">
        <v>130</v>
      </c>
      <c r="D321" s="4" t="str">
        <f t="shared" ref="D321:E321" si="712">IF(OR(D318&gt;15,D315&lt;15,D314&lt;4),"NA",(IF(D318&lt;4,3,IF(D318&lt;6,2,IF(D318&lt;10,1,0)))+IF(D315&gt;80,3,IF(D315&gt;40,2,IF(D315&gt;20,1,0)))+IF(D314&gt;20,3,IF(D314&gt;10,2,IF(D314&gt;5,1,0)))))</f>
        <v>NA</v>
      </c>
      <c r="E321" s="4" t="str">
        <f t="shared" si="712"/>
        <v>NA</v>
      </c>
      <c r="F321" s="4" t="str">
        <f t="shared" ref="F321:G321" si="713">IF(OR(F318&gt;15,F315&lt;15,F314&lt;4),"NA",(IF(F318&lt;4,3,IF(F318&lt;6,2,IF(F318&lt;10,1,0)))+IF(F315&gt;80,3,IF(F315&gt;40,2,IF(F315&gt;20,1,0)))+IF(F314&gt;20,3,IF(F314&gt;10,2,IF(F314&gt;5,1,0)))))</f>
        <v>NA</v>
      </c>
      <c r="G321" s="4" t="str">
        <f t="shared" si="713"/>
        <v>NA</v>
      </c>
      <c r="H321" s="4" t="str">
        <f t="shared" ref="H321:I321" si="714">IF(OR(H318&gt;15,H315&lt;15,H314&lt;4),"NA",(IF(H318&lt;4,3,IF(H318&lt;6,2,IF(H318&lt;10,1,0)))+IF(H315&gt;80,3,IF(H315&gt;40,2,IF(H315&gt;20,1,0)))+IF(H314&gt;20,3,IF(H314&gt;10,2,IF(H314&gt;5,1,0)))))</f>
        <v>NA</v>
      </c>
      <c r="I321" s="4">
        <f t="shared" si="714"/>
        <v>4</v>
      </c>
      <c r="J321" s="4">
        <f t="shared" ref="J321:K321" si="715">IF(OR(J318&gt;15,J315&lt;15,J314&lt;4),"NA",(IF(J318&lt;4,3,IF(J318&lt;6,2,IF(J318&lt;10,1,0)))+IF(J315&gt;80,3,IF(J315&gt;40,2,IF(J315&gt;20,1,0)))+IF(J314&gt;20,3,IF(J314&gt;10,2,IF(J314&gt;5,1,0)))))</f>
        <v>4</v>
      </c>
      <c r="K321" s="4">
        <f t="shared" si="715"/>
        <v>7</v>
      </c>
      <c r="L321">
        <f t="shared" ref="L321:S321" si="716">IF(OR(L318&gt;15,L315&lt;15,L314&lt;4),"NA",(IF(L318&lt;4,3,IF(L318&lt;6,2,IF(L318&lt;10,1,0)))+IF(L315&gt;80,3,IF(L315&gt;40,2,IF(L315&gt;20,1,0)))+IF(L314&gt;20,3,IF(L314&gt;10,2,IF(L314&gt;5,1,0)))))</f>
        <v>6</v>
      </c>
      <c r="M321">
        <f t="shared" si="716"/>
        <v>6</v>
      </c>
      <c r="N321" t="str">
        <f t="shared" si="716"/>
        <v>NA</v>
      </c>
      <c r="O321" t="str">
        <f t="shared" si="716"/>
        <v>NA</v>
      </c>
      <c r="P321">
        <f t="shared" si="716"/>
        <v>4</v>
      </c>
      <c r="Q321" t="str">
        <f t="shared" si="716"/>
        <v>NA</v>
      </c>
      <c r="R321" t="str">
        <f t="shared" si="716"/>
        <v>NA</v>
      </c>
      <c r="S321" t="str">
        <f t="shared" si="716"/>
        <v>NA</v>
      </c>
    </row>
    <row r="323" spans="1:43">
      <c r="A323" t="s">
        <v>98</v>
      </c>
      <c r="B323" t="s">
        <v>82</v>
      </c>
      <c r="C323" s="1" t="s">
        <v>2</v>
      </c>
      <c r="D323" s="1" t="s">
        <v>275</v>
      </c>
      <c r="E323" s="1" t="s">
        <v>242</v>
      </c>
      <c r="F323" s="1" t="s">
        <v>232</v>
      </c>
      <c r="G323" s="1" t="s">
        <v>202</v>
      </c>
      <c r="H323" s="1" t="s">
        <v>199</v>
      </c>
      <c r="I323" s="1" t="s">
        <v>196</v>
      </c>
      <c r="J323" s="1" t="s">
        <v>185</v>
      </c>
      <c r="K323" s="1" t="s">
        <v>177</v>
      </c>
      <c r="L323" s="1" t="s">
        <v>149</v>
      </c>
      <c r="M323" s="1" t="s">
        <v>139</v>
      </c>
      <c r="N323" s="1" t="s">
        <v>3</v>
      </c>
      <c r="O323" s="1" t="s">
        <v>4</v>
      </c>
      <c r="P323" s="1" t="s">
        <v>5</v>
      </c>
      <c r="Q323" s="1" t="s">
        <v>6</v>
      </c>
      <c r="R323" s="1" t="s">
        <v>7</v>
      </c>
      <c r="S323" s="1" t="s">
        <v>8</v>
      </c>
      <c r="T323" s="1" t="s">
        <v>9</v>
      </c>
      <c r="U323" s="1" t="s">
        <v>10</v>
      </c>
      <c r="V323" s="1" t="s">
        <v>11</v>
      </c>
      <c r="W323" s="1" t="s">
        <v>12</v>
      </c>
      <c r="X323" s="1" t="s">
        <v>13</v>
      </c>
      <c r="Y323" s="1" t="s">
        <v>14</v>
      </c>
      <c r="Z323" s="1" t="s">
        <v>15</v>
      </c>
      <c r="AA323" s="1" t="s">
        <v>16</v>
      </c>
      <c r="AB323" s="1" t="s">
        <v>17</v>
      </c>
      <c r="AC323" s="1" t="s">
        <v>18</v>
      </c>
      <c r="AD323" s="1" t="s">
        <v>19</v>
      </c>
      <c r="AE323" s="1" t="s">
        <v>20</v>
      </c>
      <c r="AF323" s="1" t="s">
        <v>21</v>
      </c>
      <c r="AG323" s="1" t="s">
        <v>22</v>
      </c>
      <c r="AH323" s="1" t="s">
        <v>23</v>
      </c>
      <c r="AI323" s="1" t="s">
        <v>24</v>
      </c>
      <c r="AJ323" s="1" t="s">
        <v>25</v>
      </c>
      <c r="AK323" s="1" t="s">
        <v>26</v>
      </c>
      <c r="AL323" s="1" t="s">
        <v>27</v>
      </c>
      <c r="AM323" s="1" t="s">
        <v>28</v>
      </c>
      <c r="AN323" s="1" t="s">
        <v>29</v>
      </c>
      <c r="AO323" s="1" t="s">
        <v>30</v>
      </c>
      <c r="AP323" s="1" t="s">
        <v>31</v>
      </c>
    </row>
    <row r="324" spans="1:43">
      <c r="A324" t="s">
        <v>32</v>
      </c>
      <c r="B324" t="s">
        <v>33</v>
      </c>
      <c r="C324" t="s">
        <v>34</v>
      </c>
      <c r="D324">
        <v>0.85</v>
      </c>
      <c r="E324">
        <v>3.35</v>
      </c>
      <c r="F324">
        <v>7.63</v>
      </c>
      <c r="G324">
        <v>8.86</v>
      </c>
      <c r="H324">
        <v>6.33</v>
      </c>
      <c r="I324">
        <v>7.92</v>
      </c>
      <c r="J324">
        <v>7.98</v>
      </c>
      <c r="K324">
        <v>9.18</v>
      </c>
      <c r="L324">
        <v>7.66</v>
      </c>
      <c r="M324">
        <v>7.22</v>
      </c>
      <c r="N324">
        <v>6.49</v>
      </c>
      <c r="O324">
        <v>5.23</v>
      </c>
      <c r="P324">
        <v>3.32</v>
      </c>
      <c r="Q324">
        <v>2.14</v>
      </c>
      <c r="R324">
        <v>3</v>
      </c>
      <c r="S324">
        <v>2.0099999999999998</v>
      </c>
      <c r="T324">
        <v>2.02</v>
      </c>
      <c r="U324">
        <v>1.88</v>
      </c>
      <c r="V324">
        <v>3.7</v>
      </c>
    </row>
    <row r="325" spans="1:43">
      <c r="C325" t="s">
        <v>128</v>
      </c>
      <c r="H325">
        <v>6.33</v>
      </c>
      <c r="I325">
        <v>7.92</v>
      </c>
      <c r="J325">
        <v>7.98</v>
      </c>
      <c r="K325">
        <v>9.18</v>
      </c>
      <c r="L325">
        <v>7.66</v>
      </c>
      <c r="M325">
        <v>7.22</v>
      </c>
      <c r="N325" s="4">
        <v>6.49</v>
      </c>
      <c r="O325">
        <v>5.23</v>
      </c>
      <c r="P325">
        <v>3.32</v>
      </c>
      <c r="Q325">
        <v>2.14</v>
      </c>
      <c r="R325">
        <v>3</v>
      </c>
      <c r="S325">
        <v>2.0099999999999998</v>
      </c>
      <c r="T325">
        <v>2.04</v>
      </c>
      <c r="U325">
        <v>1.74</v>
      </c>
      <c r="V325">
        <v>3.01</v>
      </c>
      <c r="W325">
        <v>2.68</v>
      </c>
      <c r="X325">
        <v>0.8</v>
      </c>
      <c r="Y325">
        <v>1.88</v>
      </c>
      <c r="Z325">
        <v>4.0599999999999996</v>
      </c>
    </row>
    <row r="326" spans="1:43">
      <c r="A326">
        <v>7</v>
      </c>
      <c r="B326">
        <v>6</v>
      </c>
      <c r="C326" t="s">
        <v>35</v>
      </c>
      <c r="D326">
        <f t="shared" ref="D326:F326" si="717">+D324+E324+F324+G324</f>
        <v>20.689999999999998</v>
      </c>
      <c r="E326">
        <f t="shared" si="717"/>
        <v>26.17</v>
      </c>
      <c r="F326">
        <f t="shared" si="717"/>
        <v>30.740000000000002</v>
      </c>
      <c r="G326">
        <f t="shared" ref="G326" si="718">+G324+H324+I324+J324</f>
        <v>31.09</v>
      </c>
      <c r="H326">
        <f t="shared" ref="H326:N327" si="719">+H324+I324+J324+K324</f>
        <v>31.41</v>
      </c>
      <c r="I326">
        <f t="shared" si="719"/>
        <v>32.739999999999995</v>
      </c>
      <c r="J326">
        <f t="shared" si="719"/>
        <v>32.04</v>
      </c>
      <c r="K326">
        <f t="shared" si="719"/>
        <v>30.549999999999997</v>
      </c>
      <c r="L326">
        <f t="shared" si="719"/>
        <v>26.599999999999998</v>
      </c>
      <c r="M326">
        <f t="shared" si="719"/>
        <v>22.26</v>
      </c>
      <c r="N326">
        <f t="shared" si="719"/>
        <v>17.18</v>
      </c>
      <c r="O326">
        <f t="shared" ref="O326:S326" si="720">+O324+P324+Q324+R324</f>
        <v>13.690000000000001</v>
      </c>
      <c r="P326">
        <f t="shared" si="720"/>
        <v>10.47</v>
      </c>
      <c r="Q326">
        <f t="shared" si="720"/>
        <v>9.17</v>
      </c>
      <c r="R326">
        <f t="shared" si="720"/>
        <v>8.91</v>
      </c>
      <c r="S326">
        <f t="shared" si="720"/>
        <v>9.61</v>
      </c>
    </row>
    <row r="327" spans="1:43">
      <c r="C327" t="s">
        <v>129</v>
      </c>
      <c r="H327">
        <f t="shared" si="719"/>
        <v>31.41</v>
      </c>
      <c r="I327">
        <f t="shared" si="719"/>
        <v>32.739999999999995</v>
      </c>
      <c r="J327">
        <f t="shared" si="719"/>
        <v>32.04</v>
      </c>
      <c r="K327">
        <f t="shared" si="719"/>
        <v>30.549999999999997</v>
      </c>
      <c r="L327">
        <f t="shared" ref="L327:R327" si="721">+L325+M325+N325+O325</f>
        <v>26.599999999999998</v>
      </c>
      <c r="M327">
        <f t="shared" si="721"/>
        <v>22.26</v>
      </c>
      <c r="N327">
        <f t="shared" si="721"/>
        <v>17.18</v>
      </c>
      <c r="O327">
        <f t="shared" si="721"/>
        <v>13.690000000000001</v>
      </c>
      <c r="P327">
        <f t="shared" si="721"/>
        <v>10.47</v>
      </c>
      <c r="Q327">
        <f t="shared" si="721"/>
        <v>9.1900000000000013</v>
      </c>
      <c r="R327">
        <f t="shared" si="721"/>
        <v>8.7899999999999991</v>
      </c>
      <c r="S327">
        <f t="shared" ref="S327:W327" si="722">+S325+T325+U325+V325</f>
        <v>8.8000000000000007</v>
      </c>
      <c r="T327">
        <f t="shared" si="722"/>
        <v>9.4700000000000006</v>
      </c>
      <c r="U327">
        <f t="shared" si="722"/>
        <v>8.23</v>
      </c>
      <c r="V327">
        <f t="shared" si="722"/>
        <v>8.3699999999999992</v>
      </c>
      <c r="W327">
        <f t="shared" si="722"/>
        <v>9.42</v>
      </c>
    </row>
    <row r="328" spans="1:43">
      <c r="C328" s="2" t="s">
        <v>36</v>
      </c>
      <c r="D328" s="2">
        <f t="shared" ref="D328:F328" si="723">+((D326/(E324+F324+G324+H325))-1)*100</f>
        <v>-20.940007642338564</v>
      </c>
      <c r="E328" s="2">
        <f t="shared" si="723"/>
        <v>-14.866623292127523</v>
      </c>
      <c r="F328" s="2">
        <f t="shared" si="723"/>
        <v>-1.1257639112254636</v>
      </c>
      <c r="G328" s="2">
        <f t="shared" ref="G328" si="724">+((G326/(H324+I324+J324+K325))-1)*100</f>
        <v>-1.0187838268067462</v>
      </c>
      <c r="H328" s="2">
        <f t="shared" ref="H328:N328" si="725">+((H326/(I324+J324+K324+L325))-1)*100</f>
        <v>-4.0623091020158704</v>
      </c>
      <c r="I328" s="2">
        <f t="shared" si="725"/>
        <v>2.1847690387016172</v>
      </c>
      <c r="J328" s="2">
        <f t="shared" si="725"/>
        <v>4.8772504091653124</v>
      </c>
      <c r="K328" s="2">
        <f t="shared" si="725"/>
        <v>14.849624060150379</v>
      </c>
      <c r="L328" s="2">
        <f t="shared" si="725"/>
        <v>19.496855345911925</v>
      </c>
      <c r="M328" s="2">
        <f t="shared" si="725"/>
        <v>29.569266589057051</v>
      </c>
      <c r="N328" s="2">
        <f t="shared" si="725"/>
        <v>25.493060628195742</v>
      </c>
      <c r="O328" s="2">
        <f t="shared" ref="O328:S328" si="726">+((O326/(P324+Q324+R324+S325))-1)*100</f>
        <v>30.754536771728745</v>
      </c>
      <c r="P328" s="2">
        <f t="shared" si="726"/>
        <v>13.928182807399336</v>
      </c>
      <c r="Q328" s="2">
        <f t="shared" si="726"/>
        <v>4.5610034207525629</v>
      </c>
      <c r="R328" s="2">
        <f t="shared" si="726"/>
        <v>-0.11210762331835822</v>
      </c>
      <c r="S328" s="2">
        <f t="shared" si="726"/>
        <v>-6.5175097276264582</v>
      </c>
      <c r="T328" s="2"/>
      <c r="U328" s="2"/>
      <c r="V328" s="2"/>
    </row>
    <row r="329" spans="1:43">
      <c r="C329" s="2" t="s">
        <v>37</v>
      </c>
      <c r="D329" s="2">
        <f t="shared" ref="D329:F329" si="727">+((D326/H327)-1)*100</f>
        <v>-34.129258198026115</v>
      </c>
      <c r="E329" s="2">
        <f t="shared" si="727"/>
        <v>-20.067196090409269</v>
      </c>
      <c r="F329" s="2">
        <f t="shared" si="727"/>
        <v>-4.0574282147315728</v>
      </c>
      <c r="G329" s="2">
        <f t="shared" ref="G329" si="728">+((G326/K327)-1)*100</f>
        <v>1.7675941080196544</v>
      </c>
      <c r="H329" s="2">
        <f t="shared" ref="H329:N329" si="729">+((H326/L327)-1)*100</f>
        <v>18.082706766917301</v>
      </c>
      <c r="I329" s="2">
        <f t="shared" si="729"/>
        <v>47.079964061096113</v>
      </c>
      <c r="J329" s="2">
        <f t="shared" si="729"/>
        <v>86.495925494761352</v>
      </c>
      <c r="K329" s="2">
        <f t="shared" si="729"/>
        <v>123.15558802045285</v>
      </c>
      <c r="L329" s="2">
        <f t="shared" si="729"/>
        <v>154.0592168099331</v>
      </c>
      <c r="M329" s="2">
        <f t="shared" si="729"/>
        <v>142.21980413492926</v>
      </c>
      <c r="N329" s="2">
        <f t="shared" si="729"/>
        <v>95.449374288964734</v>
      </c>
      <c r="O329" s="2">
        <f t="shared" ref="O329:S329" si="730">+((O326/S327)-1)*100</f>
        <v>55.568181818181813</v>
      </c>
      <c r="P329" s="2">
        <f t="shared" si="730"/>
        <v>10.559662090813093</v>
      </c>
      <c r="Q329" s="2">
        <f t="shared" si="730"/>
        <v>11.421628189550415</v>
      </c>
      <c r="R329" s="2">
        <f t="shared" si="730"/>
        <v>6.4516129032258229</v>
      </c>
      <c r="S329" s="2">
        <f t="shared" si="730"/>
        <v>2.0169851380042347</v>
      </c>
    </row>
    <row r="330" spans="1:43" s="1" customFormat="1">
      <c r="C330" s="1" t="s">
        <v>38</v>
      </c>
      <c r="D330" s="1" t="s">
        <v>274</v>
      </c>
      <c r="E330" s="1" t="s">
        <v>243</v>
      </c>
      <c r="F330" s="1" t="s">
        <v>233</v>
      </c>
      <c r="G330" s="1" t="s">
        <v>230</v>
      </c>
      <c r="H330" s="1" t="s">
        <v>200</v>
      </c>
      <c r="I330" s="1" t="s">
        <v>197</v>
      </c>
      <c r="J330" s="1" t="s">
        <v>186</v>
      </c>
      <c r="K330" s="1" t="s">
        <v>178</v>
      </c>
      <c r="L330" s="1" t="s">
        <v>150</v>
      </c>
      <c r="M330" s="1" t="s">
        <v>141</v>
      </c>
      <c r="N330" s="1" t="s">
        <v>39</v>
      </c>
      <c r="O330" s="1" t="s">
        <v>40</v>
      </c>
      <c r="P330" s="1" t="s">
        <v>41</v>
      </c>
      <c r="Q330" s="1" t="s">
        <v>42</v>
      </c>
      <c r="R330" s="1" t="s">
        <v>43</v>
      </c>
      <c r="S330" s="1" t="s">
        <v>44</v>
      </c>
      <c r="T330" s="1" t="s">
        <v>45</v>
      </c>
      <c r="U330" s="1" t="s">
        <v>46</v>
      </c>
      <c r="V330" s="1" t="s">
        <v>47</v>
      </c>
      <c r="W330" s="1" t="s">
        <v>48</v>
      </c>
      <c r="X330" s="1" t="s">
        <v>49</v>
      </c>
      <c r="Y330" s="1" t="s">
        <v>50</v>
      </c>
      <c r="Z330" s="1" t="s">
        <v>51</v>
      </c>
      <c r="AA330" s="1" t="s">
        <v>52</v>
      </c>
      <c r="AB330" s="1" t="s">
        <v>53</v>
      </c>
      <c r="AC330" s="1" t="s">
        <v>54</v>
      </c>
      <c r="AD330" s="1" t="s">
        <v>55</v>
      </c>
      <c r="AE330" s="1" t="s">
        <v>56</v>
      </c>
      <c r="AF330" s="1" t="s">
        <v>57</v>
      </c>
      <c r="AG330" s="1" t="s">
        <v>58</v>
      </c>
      <c r="AH330" s="1" t="s">
        <v>59</v>
      </c>
      <c r="AI330" s="1" t="s">
        <v>60</v>
      </c>
      <c r="AJ330" s="1" t="s">
        <v>61</v>
      </c>
      <c r="AK330" s="1" t="s">
        <v>62</v>
      </c>
      <c r="AL330" s="1" t="s">
        <v>63</v>
      </c>
      <c r="AM330" s="1" t="s">
        <v>64</v>
      </c>
      <c r="AN330" s="1" t="s">
        <v>65</v>
      </c>
      <c r="AO330" s="1" t="s">
        <v>66</v>
      </c>
      <c r="AP330" s="1" t="s">
        <v>67</v>
      </c>
      <c r="AQ330" s="1" t="s">
        <v>68</v>
      </c>
    </row>
    <row r="331" spans="1:43">
      <c r="C331" t="s">
        <v>69</v>
      </c>
      <c r="D331">
        <v>119</v>
      </c>
      <c r="E331">
        <v>135</v>
      </c>
      <c r="F331">
        <v>163</v>
      </c>
      <c r="G331">
        <v>152</v>
      </c>
      <c r="H331">
        <v>136</v>
      </c>
      <c r="I331">
        <v>147</v>
      </c>
      <c r="J331" s="4">
        <v>167</v>
      </c>
      <c r="K331">
        <v>163</v>
      </c>
      <c r="L331">
        <v>183</v>
      </c>
      <c r="M331">
        <v>202</v>
      </c>
      <c r="N331">
        <v>134</v>
      </c>
      <c r="O331">
        <v>87</v>
      </c>
      <c r="P331">
        <v>82</v>
      </c>
      <c r="Q331">
        <v>80.900000000000006</v>
      </c>
      <c r="R331">
        <v>62.6</v>
      </c>
      <c r="S331">
        <v>65.400000000000006</v>
      </c>
    </row>
    <row r="332" spans="1:43">
      <c r="C332" s="3" t="s">
        <v>70</v>
      </c>
      <c r="D332" s="3">
        <f t="shared" ref="D332:E332" si="731">+D331/D326</f>
        <v>5.7515708071532146</v>
      </c>
      <c r="E332" s="3">
        <f t="shared" si="731"/>
        <v>5.1585785250286582</v>
      </c>
      <c r="F332" s="3">
        <f t="shared" ref="F332:G332" si="732">+F331/F326</f>
        <v>5.3025374105400127</v>
      </c>
      <c r="G332" s="3">
        <f t="shared" si="732"/>
        <v>4.8890318430363457</v>
      </c>
      <c r="H332" s="3">
        <f t="shared" ref="H332:I332" si="733">+H331/H326</f>
        <v>4.3298312639286847</v>
      </c>
      <c r="I332" s="3">
        <f t="shared" si="733"/>
        <v>4.4899205864386076</v>
      </c>
      <c r="J332" s="3">
        <f t="shared" ref="J332:K332" si="734">+J331/J326</f>
        <v>5.2122347066167292</v>
      </c>
      <c r="K332" s="3">
        <f t="shared" si="734"/>
        <v>5.3355155482815064</v>
      </c>
      <c r="L332" s="3">
        <f t="shared" ref="L332:M332" si="735">+L331/L326</f>
        <v>6.8796992481203016</v>
      </c>
      <c r="M332" s="3">
        <f t="shared" si="735"/>
        <v>9.0745732255166214</v>
      </c>
      <c r="N332" s="3">
        <f t="shared" ref="N332:S332" si="736">+N331/N326</f>
        <v>7.7997671711292202</v>
      </c>
      <c r="O332" s="3">
        <f t="shared" si="736"/>
        <v>6.3550036523009492</v>
      </c>
      <c r="P332" s="3">
        <f t="shared" si="736"/>
        <v>7.8319006685768855</v>
      </c>
      <c r="Q332" s="3">
        <f t="shared" si="736"/>
        <v>8.8222464558342431</v>
      </c>
      <c r="R332" s="3">
        <f t="shared" si="736"/>
        <v>7.0258136924803596</v>
      </c>
      <c r="S332" s="3">
        <f t="shared" si="736"/>
        <v>6.8054110301769004</v>
      </c>
    </row>
    <row r="333" spans="1:43">
      <c r="C333" s="2" t="s">
        <v>71</v>
      </c>
      <c r="D333" s="2">
        <f t="shared" ref="D333:F333" si="737">+((D331/E331)-1)*100</f>
        <v>-11.851851851851848</v>
      </c>
      <c r="E333" s="2">
        <f t="shared" si="737"/>
        <v>-17.177914110429448</v>
      </c>
      <c r="F333" s="2">
        <f t="shared" si="737"/>
        <v>7.2368421052631637</v>
      </c>
      <c r="G333" s="2">
        <f t="shared" ref="G333" si="738">+((G331/H331)-1)*100</f>
        <v>11.764705882352944</v>
      </c>
      <c r="H333" s="2">
        <f t="shared" ref="H333:I333" si="739">+((H331/I331)-1)*100</f>
        <v>-7.4829931972789083</v>
      </c>
      <c r="I333" s="2">
        <f t="shared" si="739"/>
        <v>-11.976047904191612</v>
      </c>
      <c r="J333" s="2">
        <f>+((J331/K331)-1)*100</f>
        <v>2.4539877300613577</v>
      </c>
      <c r="K333" s="2">
        <f>+((K331/L331)-1)*100</f>
        <v>-10.928961748633881</v>
      </c>
      <c r="L333" s="2">
        <f>+((L331/M331)-1)*100</f>
        <v>-9.4059405940594036</v>
      </c>
      <c r="M333" s="2">
        <f>+((M331/N331)-1)*100</f>
        <v>50.74626865671641</v>
      </c>
      <c r="N333" s="2">
        <f>+((N331/O331)-1)*100</f>
        <v>54.022988505747115</v>
      </c>
      <c r="O333" s="2">
        <f t="shared" ref="O333:R333" si="740">+((O331/P331)-1)*100</f>
        <v>6.0975609756097615</v>
      </c>
      <c r="P333" s="2">
        <f t="shared" si="740"/>
        <v>1.3597033374536327</v>
      </c>
      <c r="Q333" s="2">
        <f t="shared" si="740"/>
        <v>29.233226837060712</v>
      </c>
      <c r="R333" s="2">
        <f t="shared" si="740"/>
        <v>-4.2813455657492394</v>
      </c>
    </row>
    <row r="334" spans="1:43">
      <c r="C334" s="2" t="s">
        <v>72</v>
      </c>
      <c r="D334" s="2">
        <f t="shared" ref="D334:F334" si="741">+((D331/H331)-1)*100</f>
        <v>-12.5</v>
      </c>
      <c r="E334" s="2">
        <f t="shared" si="741"/>
        <v>-8.1632653061224474</v>
      </c>
      <c r="F334" s="2">
        <f t="shared" si="741"/>
        <v>-2.39520958083832</v>
      </c>
      <c r="G334" s="2">
        <f t="shared" ref="G334" si="742">+((G331/K331)-1)*100</f>
        <v>-6.7484662576687171</v>
      </c>
      <c r="H334" s="2">
        <f t="shared" ref="H334:I334" si="743">+((H331/L331)-1)*100</f>
        <v>-25.683060109289613</v>
      </c>
      <c r="I334" s="2">
        <f t="shared" si="743"/>
        <v>-27.227722772277229</v>
      </c>
      <c r="J334" s="2">
        <f>+((J331/N331)-1)*100</f>
        <v>24.626865671641784</v>
      </c>
      <c r="K334" s="2">
        <f>+((K331/O331)-1)*100</f>
        <v>87.356321839080465</v>
      </c>
      <c r="L334" s="2">
        <f>+((L331/P331)-1)*100</f>
        <v>123.17073170731709</v>
      </c>
      <c r="M334" s="2">
        <f>+((M331/Q331)-1)*100</f>
        <v>149.69097651421507</v>
      </c>
      <c r="N334" s="2">
        <f>+((N331/R331)-1)*100</f>
        <v>114.05750798722045</v>
      </c>
      <c r="O334" s="2">
        <f t="shared" ref="O334" si="744">+((O331/S331)-1)*100</f>
        <v>33.0275229357798</v>
      </c>
      <c r="P334" s="2"/>
      <c r="Q334" s="2"/>
    </row>
    <row r="335" spans="1:43">
      <c r="C335" s="2" t="s">
        <v>130</v>
      </c>
      <c r="D335" t="str">
        <f t="shared" ref="D335:E335" si="745">IF(OR(D332&gt;15,D329&lt;15,D328&lt;4),"NA",(IF(D332&lt;4,3,IF(D332&lt;6,2,IF(D332&lt;10,1,0)))+IF(D329&gt;80,3,IF(D329&gt;40,2,IF(D329&gt;20,1,0)))+IF(D328&gt;20,3,IF(D328&gt;10,2,IF(D328&gt;5,1,0)))))</f>
        <v>NA</v>
      </c>
      <c r="E335" t="str">
        <f t="shared" si="745"/>
        <v>NA</v>
      </c>
      <c r="F335" t="str">
        <f t="shared" ref="F335:G335" si="746">IF(OR(F332&gt;15,F329&lt;15,F328&lt;4),"NA",(IF(F332&lt;4,3,IF(F332&lt;6,2,IF(F332&lt;10,1,0)))+IF(F329&gt;80,3,IF(F329&gt;40,2,IF(F329&gt;20,1,0)))+IF(F328&gt;20,3,IF(F328&gt;10,2,IF(F328&gt;5,1,0)))))</f>
        <v>NA</v>
      </c>
      <c r="G335" t="str">
        <f t="shared" si="746"/>
        <v>NA</v>
      </c>
      <c r="H335" t="str">
        <f t="shared" ref="H335:I335" si="747">IF(OR(H332&gt;15,H329&lt;15,H328&lt;4),"NA",(IF(H332&lt;4,3,IF(H332&lt;6,2,IF(H332&lt;10,1,0)))+IF(H329&gt;80,3,IF(H329&gt;40,2,IF(H329&gt;20,1,0)))+IF(H328&gt;20,3,IF(H328&gt;10,2,IF(H328&gt;5,1,0)))))</f>
        <v>NA</v>
      </c>
      <c r="I335" t="str">
        <f t="shared" si="747"/>
        <v>NA</v>
      </c>
      <c r="J335">
        <f>IF(OR(J332&gt;15,J329&lt;15,J328&lt;4),"NA",(IF(J332&lt;4,3,IF(J332&lt;6,2,IF(J332&lt;10,1,0)))+IF(J329&gt;80,3,IF(J329&gt;40,2,IF(J329&gt;20,1,0)))+IF(J328&gt;20,3,IF(J328&gt;10,2,IF(J328&gt;5,1,0)))))</f>
        <v>5</v>
      </c>
      <c r="K335">
        <f>IF(OR(K332&gt;15,K329&lt;15,K328&lt;4),"NA",(IF(K332&lt;4,3,IF(K332&lt;6,2,IF(K332&lt;10,1,0)))+IF(K329&gt;80,3,IF(K329&gt;40,2,IF(K329&gt;20,1,0)))+IF(K328&gt;20,3,IF(K328&gt;10,2,IF(K328&gt;5,1,0)))))</f>
        <v>7</v>
      </c>
      <c r="L335">
        <f>IF(OR(L332&gt;15,L329&lt;15,L328&lt;4),"NA",(IF(L332&lt;4,3,IF(L332&lt;6,2,IF(L332&lt;10,1,0)))+IF(L329&gt;80,3,IF(L329&gt;40,2,IF(L329&gt;20,1,0)))+IF(L328&gt;20,3,IF(L328&gt;10,2,IF(L328&gt;5,1,0)))))</f>
        <v>6</v>
      </c>
      <c r="M335">
        <f>IF(OR(M332&gt;15,M329&lt;15,M328&lt;4),"NA",(IF(M332&lt;4,3,IF(M332&lt;6,2,IF(M332&lt;10,1,0)))+IF(M329&gt;80,3,IF(M329&gt;40,2,IF(M329&gt;20,1,0)))+IF(M328&gt;20,3,IF(M328&gt;10,2,IF(M328&gt;5,1,0)))))</f>
        <v>7</v>
      </c>
      <c r="N335">
        <f>IF(OR(N332&gt;15,N329&lt;15,N328&lt;4),"NA",(IF(N332&lt;4,3,IF(N332&lt;6,2,IF(N332&lt;10,1,0)))+IF(N329&gt;80,3,IF(N329&gt;40,2,IF(N329&gt;20,1,0)))+IF(N328&gt;20,3,IF(N328&gt;10,2,IF(N328&gt;5,1,0)))))</f>
        <v>7</v>
      </c>
      <c r="O335">
        <f t="shared" ref="O335:S335" si="748">IF(OR(O332&gt;15,O329&lt;15,O328&lt;4),"NA",(IF(O332&lt;4,3,IF(O332&lt;6,2,IF(O332&lt;10,1,0)))+IF(O329&gt;80,3,IF(O329&gt;40,2,IF(O329&gt;20,1,0)))+IF(O328&gt;20,3,IF(O328&gt;10,2,IF(O328&gt;5,1,0)))))</f>
        <v>6</v>
      </c>
      <c r="P335" t="str">
        <f t="shared" si="748"/>
        <v>NA</v>
      </c>
      <c r="Q335" t="str">
        <f t="shared" si="748"/>
        <v>NA</v>
      </c>
      <c r="R335" t="str">
        <f t="shared" si="748"/>
        <v>NA</v>
      </c>
      <c r="S335" t="str">
        <f t="shared" si="748"/>
        <v>NA</v>
      </c>
    </row>
    <row r="337" spans="1:43">
      <c r="A337" t="s">
        <v>99</v>
      </c>
      <c r="B337" t="s">
        <v>1</v>
      </c>
      <c r="C337" s="1" t="s">
        <v>2</v>
      </c>
      <c r="D337" s="1" t="s">
        <v>275</v>
      </c>
      <c r="E337" s="1" t="s">
        <v>242</v>
      </c>
      <c r="F337" s="1" t="s">
        <v>232</v>
      </c>
      <c r="G337" s="1" t="s">
        <v>202</v>
      </c>
      <c r="H337" s="1" t="s">
        <v>199</v>
      </c>
      <c r="I337" s="1" t="s">
        <v>196</v>
      </c>
      <c r="J337" s="1" t="s">
        <v>185</v>
      </c>
      <c r="K337" s="1" t="s">
        <v>177</v>
      </c>
      <c r="L337" s="1" t="s">
        <v>149</v>
      </c>
      <c r="M337" s="1" t="s">
        <v>139</v>
      </c>
      <c r="N337" s="1" t="s">
        <v>3</v>
      </c>
      <c r="O337" s="1" t="s">
        <v>4</v>
      </c>
      <c r="P337" s="1" t="s">
        <v>5</v>
      </c>
      <c r="Q337" s="1" t="s">
        <v>6</v>
      </c>
      <c r="R337" s="1" t="s">
        <v>7</v>
      </c>
      <c r="S337" s="1" t="s">
        <v>8</v>
      </c>
      <c r="T337" s="1" t="s">
        <v>9</v>
      </c>
      <c r="U337" s="1" t="s">
        <v>10</v>
      </c>
      <c r="V337" s="1" t="s">
        <v>11</v>
      </c>
      <c r="W337" s="1" t="s">
        <v>12</v>
      </c>
      <c r="X337" s="1" t="s">
        <v>13</v>
      </c>
      <c r="Y337" s="1" t="s">
        <v>14</v>
      </c>
      <c r="Z337" s="1" t="s">
        <v>15</v>
      </c>
      <c r="AA337" s="1" t="s">
        <v>16</v>
      </c>
      <c r="AB337" s="1" t="s">
        <v>17</v>
      </c>
      <c r="AC337" s="1" t="s">
        <v>18</v>
      </c>
      <c r="AD337" s="1" t="s">
        <v>19</v>
      </c>
      <c r="AE337" s="1" t="s">
        <v>20</v>
      </c>
      <c r="AF337" s="1" t="s">
        <v>21</v>
      </c>
      <c r="AG337" s="1" t="s">
        <v>22</v>
      </c>
      <c r="AH337" s="1" t="s">
        <v>23</v>
      </c>
      <c r="AI337" s="1" t="s">
        <v>24</v>
      </c>
      <c r="AJ337" s="1" t="s">
        <v>25</v>
      </c>
      <c r="AK337" s="1" t="s">
        <v>26</v>
      </c>
      <c r="AL337" s="1" t="s">
        <v>27</v>
      </c>
      <c r="AM337" s="1" t="s">
        <v>28</v>
      </c>
      <c r="AN337" s="1" t="s">
        <v>29</v>
      </c>
      <c r="AO337" s="1" t="s">
        <v>30</v>
      </c>
      <c r="AP337" s="1" t="s">
        <v>31</v>
      </c>
    </row>
    <row r="338" spans="1:43">
      <c r="A338" t="s">
        <v>32</v>
      </c>
      <c r="B338" t="s">
        <v>33</v>
      </c>
      <c r="C338" t="s">
        <v>34</v>
      </c>
      <c r="D338">
        <v>-0.76</v>
      </c>
      <c r="E338">
        <v>-0.93</v>
      </c>
      <c r="F338">
        <v>-1.86</v>
      </c>
      <c r="G338">
        <v>-1.53</v>
      </c>
      <c r="H338">
        <v>-1.8</v>
      </c>
      <c r="I338">
        <v>-0.52</v>
      </c>
      <c r="J338">
        <v>0.56999999999999995</v>
      </c>
      <c r="K338">
        <v>0.56999999999999995</v>
      </c>
      <c r="L338">
        <v>1.08</v>
      </c>
      <c r="M338">
        <v>0.49</v>
      </c>
      <c r="N338">
        <v>1.02</v>
      </c>
      <c r="O338">
        <v>-0.79</v>
      </c>
      <c r="P338">
        <v>-0.3</v>
      </c>
      <c r="Q338">
        <v>-0.2</v>
      </c>
      <c r="R338">
        <v>-1.22</v>
      </c>
      <c r="S338">
        <v>-0.5</v>
      </c>
      <c r="T338">
        <v>-0.01</v>
      </c>
      <c r="U338">
        <v>-0.01</v>
      </c>
      <c r="V338">
        <v>-4.57</v>
      </c>
    </row>
    <row r="339" spans="1:43">
      <c r="C339" t="s">
        <v>128</v>
      </c>
      <c r="H339">
        <v>-1.8</v>
      </c>
      <c r="I339">
        <v>-0.52</v>
      </c>
      <c r="J339">
        <v>1.24</v>
      </c>
      <c r="K339">
        <v>0.56999999999999995</v>
      </c>
      <c r="L339">
        <v>1.06</v>
      </c>
      <c r="M339">
        <v>0.49</v>
      </c>
      <c r="N339">
        <v>2.3199999999999998</v>
      </c>
      <c r="O339">
        <v>-0.79</v>
      </c>
      <c r="P339">
        <v>-0.3</v>
      </c>
      <c r="Q339">
        <v>-0.2</v>
      </c>
      <c r="R339">
        <v>-1.22</v>
      </c>
      <c r="S339">
        <v>-0.51</v>
      </c>
      <c r="T339">
        <v>-0.02</v>
      </c>
      <c r="U339">
        <v>-0.01</v>
      </c>
      <c r="V339">
        <v>-2.5299999999999998</v>
      </c>
      <c r="W339">
        <v>-2.0499999999999998</v>
      </c>
      <c r="X339">
        <v>-0.01</v>
      </c>
      <c r="Y339">
        <v>0.25</v>
      </c>
      <c r="Z339">
        <v>0.41</v>
      </c>
    </row>
    <row r="340" spans="1:43">
      <c r="A340" t="s">
        <v>76</v>
      </c>
      <c r="B340" t="s">
        <v>76</v>
      </c>
      <c r="C340" t="s">
        <v>35</v>
      </c>
      <c r="D340">
        <f t="shared" ref="D340:F340" si="749">+D338+E338+F338+G338</f>
        <v>-5.08</v>
      </c>
      <c r="E340">
        <f t="shared" si="749"/>
        <v>-6.12</v>
      </c>
      <c r="F340">
        <f t="shared" si="749"/>
        <v>-5.7100000000000009</v>
      </c>
      <c r="G340">
        <f t="shared" ref="G340" si="750">+G338+H338+I338+J338</f>
        <v>-3.2800000000000002</v>
      </c>
      <c r="H340">
        <f t="shared" ref="H340:N341" si="751">+H338+I338+J338+K338</f>
        <v>-1.1800000000000006</v>
      </c>
      <c r="I340">
        <f t="shared" si="751"/>
        <v>1.7</v>
      </c>
      <c r="J340">
        <f t="shared" si="751"/>
        <v>2.71</v>
      </c>
      <c r="K340">
        <f t="shared" si="751"/>
        <v>3.1599999999999997</v>
      </c>
      <c r="L340">
        <f t="shared" si="751"/>
        <v>1.7999999999999998</v>
      </c>
      <c r="M340">
        <f t="shared" si="751"/>
        <v>0.42</v>
      </c>
      <c r="N340">
        <f t="shared" si="751"/>
        <v>-0.27</v>
      </c>
      <c r="O340">
        <f t="shared" ref="O340:S340" si="752">+O338+P338+Q338+R338</f>
        <v>-2.5099999999999998</v>
      </c>
      <c r="P340">
        <f t="shared" si="752"/>
        <v>-2.2199999999999998</v>
      </c>
      <c r="Q340">
        <f t="shared" si="752"/>
        <v>-1.93</v>
      </c>
      <c r="R340">
        <f t="shared" si="752"/>
        <v>-1.74</v>
      </c>
      <c r="S340">
        <f t="shared" si="752"/>
        <v>-5.09</v>
      </c>
    </row>
    <row r="341" spans="1:43">
      <c r="C341" t="s">
        <v>129</v>
      </c>
      <c r="H341">
        <f t="shared" si="751"/>
        <v>-0.51000000000000034</v>
      </c>
      <c r="I341">
        <f t="shared" si="751"/>
        <v>2.35</v>
      </c>
      <c r="J341">
        <f t="shared" si="751"/>
        <v>3.3600000000000003</v>
      </c>
      <c r="K341">
        <f t="shared" si="751"/>
        <v>4.4399999999999995</v>
      </c>
      <c r="L341">
        <f t="shared" ref="L341:R341" si="753">+L339+M339+N339+O339</f>
        <v>3.08</v>
      </c>
      <c r="M341">
        <f t="shared" si="753"/>
        <v>1.7199999999999995</v>
      </c>
      <c r="N341">
        <f t="shared" si="753"/>
        <v>1.0299999999999998</v>
      </c>
      <c r="O341">
        <f t="shared" si="753"/>
        <v>-2.5099999999999998</v>
      </c>
      <c r="P341">
        <f t="shared" si="753"/>
        <v>-2.23</v>
      </c>
      <c r="Q341">
        <f t="shared" si="753"/>
        <v>-1.95</v>
      </c>
      <c r="R341">
        <f t="shared" si="753"/>
        <v>-1.76</v>
      </c>
      <c r="S341">
        <f t="shared" ref="S341:W341" si="754">+S339+T339+U339+V339</f>
        <v>-3.07</v>
      </c>
      <c r="T341">
        <f t="shared" si="754"/>
        <v>-4.6099999999999994</v>
      </c>
      <c r="U341">
        <f t="shared" si="754"/>
        <v>-4.5999999999999996</v>
      </c>
      <c r="V341">
        <f t="shared" si="754"/>
        <v>-4.34</v>
      </c>
      <c r="W341">
        <f t="shared" si="754"/>
        <v>-1.3999999999999997</v>
      </c>
    </row>
    <row r="342" spans="1:43">
      <c r="C342" s="2" t="s">
        <v>36</v>
      </c>
      <c r="D342" s="2">
        <f t="shared" ref="D342:F342" si="755">+((D340/(E338+F338+G338+H339))-1)*100</f>
        <v>-16.993464052287578</v>
      </c>
      <c r="E342" s="2">
        <f t="shared" si="755"/>
        <v>7.1803852889667175</v>
      </c>
      <c r="F342" s="2">
        <f t="shared" si="755"/>
        <v>118.77394636015327</v>
      </c>
      <c r="G342" s="2">
        <f t="shared" ref="G342" si="756">+((G340/(H338+I338+J338+K339))-1)*100</f>
        <v>177.96610169491512</v>
      </c>
      <c r="H342" s="2">
        <f t="shared" ref="H342:N342" si="757">+((H340/(I338+J338+K338+L339))-1)*100</f>
        <v>-170.23809523809527</v>
      </c>
      <c r="I342" s="2">
        <f t="shared" si="757"/>
        <v>-37.269372693726943</v>
      </c>
      <c r="J342" s="2">
        <f t="shared" si="757"/>
        <v>-39.237668161434968</v>
      </c>
      <c r="K342" s="2">
        <f t="shared" si="757"/>
        <v>75.555555555555557</v>
      </c>
      <c r="L342" s="2">
        <f t="shared" si="757"/>
        <v>328.57142857142856</v>
      </c>
      <c r="M342" s="2">
        <f t="shared" si="757"/>
        <v>-255.55555555555554</v>
      </c>
      <c r="N342" s="2">
        <f t="shared" si="757"/>
        <v>-89.243027888446207</v>
      </c>
      <c r="O342" s="2">
        <f t="shared" ref="O342:S342" si="758">+((O340/(P338+Q338+R338+S339))-1)*100</f>
        <v>12.556053811659185</v>
      </c>
      <c r="P342" s="2">
        <f t="shared" si="758"/>
        <v>14.432989690721643</v>
      </c>
      <c r="Q342" s="2">
        <f t="shared" si="758"/>
        <v>10.919540229885062</v>
      </c>
      <c r="R342" s="2">
        <f t="shared" si="758"/>
        <v>-42.950819672131146</v>
      </c>
      <c r="S342" s="2">
        <f t="shared" si="758"/>
        <v>-23.343373493975903</v>
      </c>
      <c r="T342" s="2"/>
      <c r="U342" s="2"/>
      <c r="V342" s="2"/>
    </row>
    <row r="343" spans="1:43">
      <c r="C343" s="2" t="s">
        <v>37</v>
      </c>
      <c r="D343" s="2">
        <f t="shared" ref="D343:F343" si="759">+((D340/H341)-1)*100</f>
        <v>896.07843137254827</v>
      </c>
      <c r="E343" s="2">
        <f t="shared" si="759"/>
        <v>-360.42553191489361</v>
      </c>
      <c r="F343" s="2">
        <f t="shared" si="759"/>
        <v>-269.9404761904762</v>
      </c>
      <c r="G343" s="2">
        <f t="shared" ref="G343" si="760">+((G340/K341)-1)*100</f>
        <v>-173.87387387387386</v>
      </c>
      <c r="H343" s="2">
        <f t="shared" ref="H343:N343" si="761">+((H340/L341)-1)*100</f>
        <v>-138.31168831168833</v>
      </c>
      <c r="I343" s="2">
        <f t="shared" si="761"/>
        <v>-1.1627906976743985</v>
      </c>
      <c r="J343" s="2">
        <f t="shared" si="761"/>
        <v>163.10679611650491</v>
      </c>
      <c r="K343" s="2">
        <f t="shared" si="761"/>
        <v>-225.89641434262947</v>
      </c>
      <c r="L343" s="2">
        <f t="shared" si="761"/>
        <v>-180.71748878923765</v>
      </c>
      <c r="M343" s="2">
        <f t="shared" si="761"/>
        <v>-121.53846153846153</v>
      </c>
      <c r="N343" s="2">
        <f t="shared" si="761"/>
        <v>-84.659090909090907</v>
      </c>
      <c r="O343" s="2">
        <f t="shared" ref="O343:S343" si="762">+((O340/S341)-1)*100</f>
        <v>-18.241042345276881</v>
      </c>
      <c r="P343" s="2">
        <f t="shared" si="762"/>
        <v>-51.843817787418658</v>
      </c>
      <c r="Q343" s="2">
        <f t="shared" si="762"/>
        <v>-58.043478260869563</v>
      </c>
      <c r="R343" s="2">
        <f t="shared" si="762"/>
        <v>-59.907834101382498</v>
      </c>
      <c r="S343" s="2">
        <f t="shared" si="762"/>
        <v>263.57142857142867</v>
      </c>
    </row>
    <row r="344" spans="1:43" s="1" customFormat="1">
      <c r="C344" s="1" t="s">
        <v>38</v>
      </c>
      <c r="D344" s="1" t="s">
        <v>274</v>
      </c>
      <c r="E344" s="1" t="s">
        <v>243</v>
      </c>
      <c r="F344" s="1" t="s">
        <v>233</v>
      </c>
      <c r="G344" s="1" t="s">
        <v>230</v>
      </c>
      <c r="H344" s="1" t="s">
        <v>200</v>
      </c>
      <c r="I344" s="1" t="s">
        <v>197</v>
      </c>
      <c r="J344" s="1" t="s">
        <v>186</v>
      </c>
      <c r="K344" s="1" t="s">
        <v>178</v>
      </c>
      <c r="L344" s="1" t="s">
        <v>150</v>
      </c>
      <c r="M344" s="1" t="s">
        <v>141</v>
      </c>
      <c r="N344" s="1" t="s">
        <v>39</v>
      </c>
      <c r="O344" s="1" t="s">
        <v>40</v>
      </c>
      <c r="P344" s="1" t="s">
        <v>41</v>
      </c>
      <c r="Q344" s="1" t="s">
        <v>42</v>
      </c>
      <c r="R344" s="1" t="s">
        <v>43</v>
      </c>
      <c r="S344" s="1" t="s">
        <v>44</v>
      </c>
      <c r="T344" s="1" t="s">
        <v>45</v>
      </c>
      <c r="U344" s="1" t="s">
        <v>46</v>
      </c>
      <c r="V344" s="1" t="s">
        <v>47</v>
      </c>
      <c r="W344" s="1" t="s">
        <v>48</v>
      </c>
      <c r="X344" s="1" t="s">
        <v>49</v>
      </c>
      <c r="Y344" s="1" t="s">
        <v>50</v>
      </c>
      <c r="Z344" s="1" t="s">
        <v>51</v>
      </c>
      <c r="AA344" s="1" t="s">
        <v>52</v>
      </c>
      <c r="AB344" s="1" t="s">
        <v>53</v>
      </c>
      <c r="AC344" s="1" t="s">
        <v>54</v>
      </c>
      <c r="AD344" s="1" t="s">
        <v>55</v>
      </c>
      <c r="AE344" s="1" t="s">
        <v>56</v>
      </c>
      <c r="AF344" s="1" t="s">
        <v>57</v>
      </c>
      <c r="AG344" s="1" t="s">
        <v>58</v>
      </c>
      <c r="AH344" s="1" t="s">
        <v>59</v>
      </c>
      <c r="AI344" s="1" t="s">
        <v>60</v>
      </c>
      <c r="AJ344" s="1" t="s">
        <v>61</v>
      </c>
      <c r="AK344" s="1" t="s">
        <v>62</v>
      </c>
      <c r="AL344" s="1" t="s">
        <v>63</v>
      </c>
      <c r="AM344" s="1" t="s">
        <v>64</v>
      </c>
      <c r="AN344" s="1" t="s">
        <v>65</v>
      </c>
      <c r="AO344" s="1" t="s">
        <v>66</v>
      </c>
      <c r="AP344" s="1" t="s">
        <v>67</v>
      </c>
      <c r="AQ344" s="1" t="s">
        <v>68</v>
      </c>
    </row>
    <row r="345" spans="1:43">
      <c r="C345" t="s">
        <v>69</v>
      </c>
      <c r="D345">
        <v>22</v>
      </c>
      <c r="E345">
        <v>26.9</v>
      </c>
      <c r="F345">
        <v>31.3</v>
      </c>
      <c r="G345">
        <v>30.6</v>
      </c>
      <c r="H345">
        <v>35.299999999999997</v>
      </c>
      <c r="I345">
        <v>47.3</v>
      </c>
      <c r="J345">
        <v>43</v>
      </c>
      <c r="K345">
        <v>38</v>
      </c>
      <c r="L345">
        <v>54.8</v>
      </c>
      <c r="M345">
        <v>56.2</v>
      </c>
      <c r="N345">
        <v>49</v>
      </c>
      <c r="O345">
        <v>30</v>
      </c>
      <c r="P345">
        <v>27</v>
      </c>
      <c r="Q345">
        <v>19.399999999999999</v>
      </c>
      <c r="R345">
        <v>14.4</v>
      </c>
      <c r="S345">
        <v>13.9</v>
      </c>
    </row>
    <row r="346" spans="1:43">
      <c r="C346" s="3" t="s">
        <v>70</v>
      </c>
      <c r="D346" s="3">
        <f t="shared" ref="D346:E346" si="763">+D345/D340</f>
        <v>-4.3307086614173231</v>
      </c>
      <c r="E346" s="3">
        <f t="shared" si="763"/>
        <v>-4.3954248366013067</v>
      </c>
      <c r="F346" s="3">
        <f t="shared" ref="F346:G346" si="764">+F345/F340</f>
        <v>-5.4816112084063038</v>
      </c>
      <c r="G346" s="3">
        <f t="shared" si="764"/>
        <v>-9.3292682926829258</v>
      </c>
      <c r="H346" s="3">
        <f t="shared" ref="H346:I346" si="765">+H345/H340</f>
        <v>-29.915254237288117</v>
      </c>
      <c r="I346" s="3">
        <f t="shared" si="765"/>
        <v>27.823529411764707</v>
      </c>
      <c r="J346" s="3">
        <f t="shared" ref="J346:K346" si="766">+J345/J340</f>
        <v>15.867158671586717</v>
      </c>
      <c r="K346" s="3">
        <f t="shared" si="766"/>
        <v>12.025316455696204</v>
      </c>
      <c r="L346" s="3">
        <f t="shared" ref="L346:M346" si="767">+L345/L340</f>
        <v>30.444444444444446</v>
      </c>
      <c r="M346" s="3">
        <f t="shared" si="767"/>
        <v>133.80952380952382</v>
      </c>
      <c r="N346" s="3">
        <f t="shared" ref="N346:S346" si="768">+N345/N340</f>
        <v>-181.48148148148147</v>
      </c>
      <c r="O346" s="3">
        <f t="shared" si="768"/>
        <v>-11.952191235059763</v>
      </c>
      <c r="P346" s="3">
        <f t="shared" si="768"/>
        <v>-12.162162162162163</v>
      </c>
      <c r="Q346" s="3">
        <f t="shared" si="768"/>
        <v>-10.051813471502591</v>
      </c>
      <c r="R346" s="3">
        <f t="shared" si="768"/>
        <v>-8.2758620689655178</v>
      </c>
      <c r="S346" s="3">
        <f t="shared" si="768"/>
        <v>-2.730844793713163</v>
      </c>
    </row>
    <row r="347" spans="1:43">
      <c r="C347" s="2" t="s">
        <v>71</v>
      </c>
      <c r="D347" s="2">
        <f t="shared" ref="D347:F347" si="769">+((D345/E345)-1)*100</f>
        <v>-18.215613382899619</v>
      </c>
      <c r="E347" s="2">
        <f t="shared" si="769"/>
        <v>-14.057507987220452</v>
      </c>
      <c r="F347" s="2">
        <f t="shared" si="769"/>
        <v>2.2875816993463971</v>
      </c>
      <c r="G347" s="2">
        <f t="shared" ref="G347" si="770">+((G345/H345)-1)*100</f>
        <v>-13.31444759206798</v>
      </c>
      <c r="H347" s="2">
        <f t="shared" ref="H347:I347" si="771">+((H345/I345)-1)*100</f>
        <v>-25.369978858350951</v>
      </c>
      <c r="I347" s="2">
        <f t="shared" si="771"/>
        <v>9.9999999999999858</v>
      </c>
      <c r="J347" s="2">
        <f>+((J345/K345)-1)*100</f>
        <v>13.157894736842103</v>
      </c>
      <c r="K347" s="2">
        <f>+((K345/L345)-1)*100</f>
        <v>-30.65693430656934</v>
      </c>
      <c r="L347" s="2">
        <f>+((L345/M345)-1)*100</f>
        <v>-2.4911032028469893</v>
      </c>
      <c r="M347" s="2">
        <f>+((M345/N345)-1)*100</f>
        <v>14.693877551020407</v>
      </c>
      <c r="N347" s="2">
        <f>+((N345/O345)-1)*100</f>
        <v>63.333333333333329</v>
      </c>
      <c r="O347" s="2">
        <f t="shared" ref="O347:R347" si="772">+((O345/P345)-1)*100</f>
        <v>11.111111111111116</v>
      </c>
      <c r="P347" s="2">
        <f t="shared" si="772"/>
        <v>39.17525773195878</v>
      </c>
      <c r="Q347" s="2">
        <f t="shared" si="772"/>
        <v>34.722222222222207</v>
      </c>
      <c r="R347" s="2">
        <f t="shared" si="772"/>
        <v>3.5971223021582732</v>
      </c>
    </row>
    <row r="348" spans="1:43">
      <c r="C348" s="2" t="s">
        <v>72</v>
      </c>
      <c r="D348" s="2">
        <f t="shared" ref="D348:F348" si="773">+((D345/H345)-1)*100</f>
        <v>-37.677053824362602</v>
      </c>
      <c r="E348" s="2">
        <f t="shared" si="773"/>
        <v>-43.128964059196619</v>
      </c>
      <c r="F348" s="2">
        <f t="shared" si="773"/>
        <v>-27.209302325581397</v>
      </c>
      <c r="G348" s="2">
        <f t="shared" ref="G348" si="774">+((G345/K345)-1)*100</f>
        <v>-19.473684210526308</v>
      </c>
      <c r="H348" s="2">
        <f t="shared" ref="H348" si="775">+((H345/L345)-1)*100</f>
        <v>-35.583941605839421</v>
      </c>
      <c r="I348" s="2">
        <f t="shared" ref="I348" si="776">+((I345/M345)-1)*100</f>
        <v>-15.836298932384352</v>
      </c>
      <c r="J348" s="2">
        <f t="shared" ref="J348:O348" si="777">+((J345/N345)-1)*100</f>
        <v>-12.244897959183676</v>
      </c>
      <c r="K348" s="2">
        <f t="shared" si="777"/>
        <v>26.666666666666661</v>
      </c>
      <c r="L348" s="2">
        <f t="shared" si="777"/>
        <v>102.96296296296296</v>
      </c>
      <c r="M348" s="2">
        <f t="shared" si="777"/>
        <v>189.69072164948457</v>
      </c>
      <c r="N348" s="2">
        <f t="shared" si="777"/>
        <v>240.27777777777777</v>
      </c>
      <c r="O348" s="2">
        <f t="shared" si="777"/>
        <v>115.8273381294964</v>
      </c>
    </row>
    <row r="349" spans="1:43">
      <c r="C349" s="2" t="s">
        <v>130</v>
      </c>
      <c r="D349" t="str">
        <f t="shared" ref="D349:E349" si="778">IF(OR(D346&gt;15,D343&lt;15,D342&lt;4),"NA",(IF(D346&lt;4,3,IF(D346&lt;6,2,IF(D346&lt;10,1,0)))+IF(D343&gt;80,3,IF(D343&gt;40,2,IF(D343&gt;20,1,0)))+IF(D342&gt;20,3,IF(D342&gt;10,2,IF(D342&gt;5,1,0)))))</f>
        <v>NA</v>
      </c>
      <c r="E349" t="str">
        <f t="shared" si="778"/>
        <v>NA</v>
      </c>
      <c r="F349" t="str">
        <f t="shared" ref="F349:G349" si="779">IF(OR(F346&gt;15,F343&lt;15,F342&lt;4),"NA",(IF(F346&lt;4,3,IF(F346&lt;6,2,IF(F346&lt;10,1,0)))+IF(F343&gt;80,3,IF(F343&gt;40,2,IF(F343&gt;20,1,0)))+IF(F342&gt;20,3,IF(F342&gt;10,2,IF(F342&gt;5,1,0)))))</f>
        <v>NA</v>
      </c>
      <c r="G349" t="str">
        <f t="shared" si="779"/>
        <v>NA</v>
      </c>
      <c r="H349" t="str">
        <f t="shared" ref="H349:I349" si="780">IF(OR(H346&gt;15,H343&lt;15,H342&lt;4),"NA",(IF(H346&lt;4,3,IF(H346&lt;6,2,IF(H346&lt;10,1,0)))+IF(H343&gt;80,3,IF(H343&gt;40,2,IF(H343&gt;20,1,0)))+IF(H342&gt;20,3,IF(H342&gt;10,2,IF(H342&gt;5,1,0)))))</f>
        <v>NA</v>
      </c>
      <c r="I349" t="str">
        <f t="shared" si="780"/>
        <v>NA</v>
      </c>
      <c r="J349" t="str">
        <f>IF(OR(J346&gt;15,J343&lt;15,J342&lt;4),"NA",(IF(J346&lt;4,3,IF(J346&lt;6,2,IF(J346&lt;10,1,0)))+IF(J343&gt;80,3,IF(J343&gt;40,2,IF(J343&gt;20,1,0)))+IF(J342&gt;20,3,IF(J342&gt;10,2,IF(J342&gt;5,1,0)))))</f>
        <v>NA</v>
      </c>
      <c r="K349" t="str">
        <f>IF(OR(K346&gt;15,K343&lt;15,K342&lt;4),"NA",(IF(K346&lt;4,3,IF(K346&lt;6,2,IF(K346&lt;10,1,0)))+IF(K343&gt;80,3,IF(K343&gt;40,2,IF(K343&gt;20,1,0)))+IF(K342&gt;20,3,IF(K342&gt;10,2,IF(K342&gt;5,1,0)))))</f>
        <v>NA</v>
      </c>
      <c r="L349" t="str">
        <f>IF(OR(L346&gt;15,L343&lt;15,L342&lt;4),"NA",(IF(L346&lt;4,3,IF(L346&lt;6,2,IF(L346&lt;10,1,0)))+IF(L343&gt;80,3,IF(L343&gt;40,2,IF(L343&gt;20,1,0)))+IF(L342&gt;20,3,IF(L342&gt;10,2,IF(L342&gt;5,1,0)))))</f>
        <v>NA</v>
      </c>
      <c r="M349" t="str">
        <f>IF(OR(M346&gt;15,M343&lt;15,M342&lt;4),"NA",(IF(M346&lt;4,3,IF(M346&lt;6,2,IF(M346&lt;10,1,0)))+IF(M343&gt;80,3,IF(M343&gt;40,2,IF(M343&gt;20,1,0)))+IF(M342&gt;20,3,IF(M342&gt;10,2,IF(M342&gt;5,1,0)))))</f>
        <v>NA</v>
      </c>
      <c r="N349" t="str">
        <f>IF(OR(N346&gt;15,N343&lt;15,N342&lt;4),"NA",(IF(N346&lt;4,3,IF(N346&lt;6,2,IF(N346&lt;10,1,0)))+IF(N343&gt;80,3,IF(N343&gt;40,2,IF(N343&gt;20,1,0)))+IF(N342&gt;20,3,IF(N342&gt;10,2,IF(N342&gt;5,1,0)))))</f>
        <v>NA</v>
      </c>
      <c r="O349" t="str">
        <f t="shared" ref="O349:S349" si="781">IF(OR(O346&gt;15,O343&lt;15,O342&lt;4),"NA",(IF(O346&lt;4,3,IF(O346&lt;6,2,IF(O346&lt;10,1,0)))+IF(O343&gt;80,3,IF(O343&gt;40,2,IF(O343&gt;20,1,0)))+IF(O342&gt;20,3,IF(O342&gt;10,2,IF(O342&gt;5,1,0)))))</f>
        <v>NA</v>
      </c>
      <c r="P349" t="str">
        <f t="shared" si="781"/>
        <v>NA</v>
      </c>
      <c r="Q349" t="str">
        <f t="shared" si="781"/>
        <v>NA</v>
      </c>
      <c r="R349" t="str">
        <f t="shared" si="781"/>
        <v>NA</v>
      </c>
      <c r="S349" t="str">
        <f t="shared" si="781"/>
        <v>NA</v>
      </c>
    </row>
    <row r="351" spans="1:43">
      <c r="A351" t="s">
        <v>100</v>
      </c>
      <c r="B351" t="s">
        <v>1</v>
      </c>
      <c r="C351" s="1" t="s">
        <v>2</v>
      </c>
      <c r="D351" s="1" t="s">
        <v>275</v>
      </c>
      <c r="E351" s="1" t="s">
        <v>242</v>
      </c>
      <c r="F351" s="1" t="s">
        <v>232</v>
      </c>
      <c r="G351" s="1" t="s">
        <v>202</v>
      </c>
      <c r="H351" s="1" t="s">
        <v>199</v>
      </c>
      <c r="I351" s="1" t="s">
        <v>196</v>
      </c>
      <c r="J351" s="1" t="s">
        <v>185</v>
      </c>
      <c r="K351" s="1" t="s">
        <v>177</v>
      </c>
      <c r="L351" s="1" t="s">
        <v>149</v>
      </c>
      <c r="M351" s="1" t="s">
        <v>139</v>
      </c>
      <c r="N351" s="1" t="s">
        <v>3</v>
      </c>
      <c r="O351" s="1" t="s">
        <v>4</v>
      </c>
      <c r="P351" s="1" t="s">
        <v>5</v>
      </c>
      <c r="Q351" s="1" t="s">
        <v>6</v>
      </c>
      <c r="R351" s="1" t="s">
        <v>7</v>
      </c>
      <c r="S351" s="1" t="s">
        <v>8</v>
      </c>
      <c r="T351" s="1" t="s">
        <v>9</v>
      </c>
      <c r="U351" s="1" t="s">
        <v>10</v>
      </c>
      <c r="V351" s="1" t="s">
        <v>11</v>
      </c>
      <c r="W351" s="1" t="s">
        <v>12</v>
      </c>
      <c r="X351" s="1" t="s">
        <v>13</v>
      </c>
      <c r="Y351" s="1" t="s">
        <v>14</v>
      </c>
      <c r="Z351" s="1" t="s">
        <v>15</v>
      </c>
      <c r="AA351" s="1" t="s">
        <v>16</v>
      </c>
      <c r="AB351" s="1" t="s">
        <v>17</v>
      </c>
      <c r="AC351" s="1" t="s">
        <v>18</v>
      </c>
      <c r="AD351" s="1" t="s">
        <v>19</v>
      </c>
      <c r="AE351" s="1" t="s">
        <v>20</v>
      </c>
      <c r="AF351" s="1" t="s">
        <v>21</v>
      </c>
      <c r="AG351" s="1" t="s">
        <v>22</v>
      </c>
      <c r="AH351" s="1" t="s">
        <v>23</v>
      </c>
      <c r="AI351" s="1" t="s">
        <v>24</v>
      </c>
      <c r="AJ351" s="1" t="s">
        <v>25</v>
      </c>
      <c r="AK351" s="1" t="s">
        <v>26</v>
      </c>
      <c r="AL351" s="1" t="s">
        <v>27</v>
      </c>
      <c r="AM351" s="1" t="s">
        <v>28</v>
      </c>
      <c r="AN351" s="1" t="s">
        <v>29</v>
      </c>
      <c r="AO351" s="1" t="s">
        <v>30</v>
      </c>
      <c r="AP351" s="1" t="s">
        <v>31</v>
      </c>
    </row>
    <row r="352" spans="1:43">
      <c r="A352" t="s">
        <v>32</v>
      </c>
      <c r="B352" t="s">
        <v>33</v>
      </c>
      <c r="C352" t="s">
        <v>34</v>
      </c>
      <c r="D352">
        <v>9.8000000000000007</v>
      </c>
      <c r="E352">
        <v>10.35</v>
      </c>
      <c r="F352">
        <v>0.76</v>
      </c>
      <c r="G352">
        <v>7.68</v>
      </c>
      <c r="H352">
        <v>10.86</v>
      </c>
      <c r="I352">
        <v>8.43</v>
      </c>
      <c r="J352" s="4">
        <v>1.6</v>
      </c>
      <c r="K352">
        <v>14.86</v>
      </c>
      <c r="L352">
        <v>13.15</v>
      </c>
      <c r="M352">
        <v>10.9</v>
      </c>
      <c r="N352">
        <v>5.43</v>
      </c>
      <c r="O352">
        <v>20.58</v>
      </c>
      <c r="P352">
        <v>3.83</v>
      </c>
      <c r="Q352">
        <v>-0.49</v>
      </c>
      <c r="R352">
        <v>6.88</v>
      </c>
      <c r="S352">
        <v>2.72</v>
      </c>
      <c r="T352">
        <v>6.26</v>
      </c>
      <c r="U352">
        <v>0.47</v>
      </c>
      <c r="V352">
        <v>4.6900000000000004</v>
      </c>
    </row>
    <row r="353" spans="1:43">
      <c r="A353" s="11" t="s">
        <v>234</v>
      </c>
      <c r="C353" t="s">
        <v>128</v>
      </c>
      <c r="H353">
        <v>10.86</v>
      </c>
      <c r="I353">
        <v>8.43</v>
      </c>
      <c r="J353">
        <v>1.03</v>
      </c>
      <c r="K353">
        <v>14.86</v>
      </c>
      <c r="L353">
        <v>13.15</v>
      </c>
      <c r="M353">
        <v>10.9</v>
      </c>
      <c r="N353" s="4">
        <v>11.74</v>
      </c>
      <c r="O353">
        <v>20.58</v>
      </c>
      <c r="P353">
        <v>3.83</v>
      </c>
      <c r="Q353">
        <v>-0.49</v>
      </c>
      <c r="R353">
        <v>8.84</v>
      </c>
      <c r="S353">
        <v>2.72</v>
      </c>
      <c r="T353">
        <v>6.19</v>
      </c>
      <c r="U353">
        <v>0.47</v>
      </c>
      <c r="V353">
        <v>7.14</v>
      </c>
      <c r="W353">
        <v>0.28999999999999998</v>
      </c>
      <c r="X353">
        <v>2.83</v>
      </c>
      <c r="Y353">
        <v>-1.94</v>
      </c>
      <c r="Z353">
        <v>1.18</v>
      </c>
    </row>
    <row r="354" spans="1:43">
      <c r="A354" t="s">
        <v>76</v>
      </c>
      <c r="B354">
        <v>8</v>
      </c>
      <c r="C354" t="s">
        <v>35</v>
      </c>
      <c r="D354">
        <f t="shared" ref="D354:F354" si="782">+D352+E352+F352+G352</f>
        <v>28.59</v>
      </c>
      <c r="E354">
        <f t="shared" si="782"/>
        <v>29.65</v>
      </c>
      <c r="F354">
        <f t="shared" si="782"/>
        <v>27.729999999999997</v>
      </c>
      <c r="G354">
        <f t="shared" ref="G354" si="783">+G352+H352+I352+J352</f>
        <v>28.57</v>
      </c>
      <c r="H354">
        <f t="shared" ref="H354:J355" si="784">+H352+I352+J352+K352</f>
        <v>35.75</v>
      </c>
      <c r="I354">
        <f t="shared" si="784"/>
        <v>38.04</v>
      </c>
      <c r="J354">
        <f t="shared" si="784"/>
        <v>40.51</v>
      </c>
      <c r="K354">
        <f>+K352+L352+M352+N352</f>
        <v>44.339999999999996</v>
      </c>
      <c r="L354">
        <f>+L352+M352+N352+O352</f>
        <v>50.06</v>
      </c>
      <c r="M354">
        <f>+M352+N352+O352+P352</f>
        <v>40.739999999999995</v>
      </c>
      <c r="N354">
        <f>+N352+O352+P352+Q352</f>
        <v>29.349999999999998</v>
      </c>
      <c r="O354">
        <f t="shared" ref="O354:S354" si="785">+O352+P352+Q352+R352</f>
        <v>30.799999999999997</v>
      </c>
      <c r="P354">
        <f t="shared" si="785"/>
        <v>12.94</v>
      </c>
      <c r="Q354">
        <f t="shared" si="785"/>
        <v>15.37</v>
      </c>
      <c r="R354">
        <f t="shared" si="785"/>
        <v>16.329999999999998</v>
      </c>
      <c r="S354">
        <f t="shared" si="785"/>
        <v>14.14</v>
      </c>
    </row>
    <row r="355" spans="1:43">
      <c r="C355" t="s">
        <v>129</v>
      </c>
      <c r="H355">
        <f t="shared" si="784"/>
        <v>35.18</v>
      </c>
      <c r="I355">
        <f t="shared" si="784"/>
        <v>37.47</v>
      </c>
      <c r="J355">
        <f t="shared" si="784"/>
        <v>39.94</v>
      </c>
      <c r="K355">
        <f t="shared" ref="K355" si="786">+K353+L353+M353+N353</f>
        <v>50.65</v>
      </c>
      <c r="L355">
        <f t="shared" ref="L355:N355" si="787">+L353+M353+N353+O353</f>
        <v>56.37</v>
      </c>
      <c r="M355">
        <f t="shared" si="787"/>
        <v>47.05</v>
      </c>
      <c r="N355">
        <f t="shared" si="787"/>
        <v>35.659999999999997</v>
      </c>
      <c r="O355">
        <f>+O353+P353+Q353+R353</f>
        <v>32.76</v>
      </c>
      <c r="P355">
        <f>+P353+Q353+R353+S353</f>
        <v>14.9</v>
      </c>
      <c r="Q355">
        <f>+Q353+R353+S353+T353</f>
        <v>17.260000000000002</v>
      </c>
      <c r="R355">
        <f>+R353+S353+T353+U353</f>
        <v>18.22</v>
      </c>
      <c r="S355">
        <f t="shared" ref="S355:W355" si="788">+S353+T353+U353+V353</f>
        <v>16.52</v>
      </c>
      <c r="T355">
        <f t="shared" si="788"/>
        <v>14.09</v>
      </c>
      <c r="U355">
        <f t="shared" si="788"/>
        <v>10.73</v>
      </c>
      <c r="V355">
        <f t="shared" si="788"/>
        <v>8.32</v>
      </c>
      <c r="W355">
        <f t="shared" si="788"/>
        <v>2.3600000000000003</v>
      </c>
    </row>
    <row r="356" spans="1:43">
      <c r="C356" s="2" t="s">
        <v>36</v>
      </c>
      <c r="D356" s="2">
        <f t="shared" ref="D356:F356" si="789">+((D354/(E352+F352+G352+H353))-1)*100</f>
        <v>-3.5750421585160175</v>
      </c>
      <c r="E356" s="2">
        <f t="shared" si="789"/>
        <v>6.9239091236927619</v>
      </c>
      <c r="F356" s="2">
        <f t="shared" si="789"/>
        <v>-0.96428571428572862</v>
      </c>
      <c r="G356" s="2">
        <f t="shared" ref="G356" si="790">+((G354/(H352+I352+J352+K353))-1)*100</f>
        <v>-20.083916083916087</v>
      </c>
      <c r="H356" s="2">
        <f t="shared" ref="H356:J356" si="791">+((H354/(I352+J352+K352+L353))-1)*100</f>
        <v>-6.0199789695057788</v>
      </c>
      <c r="I356" s="2">
        <f t="shared" si="791"/>
        <v>-6.097259935818311</v>
      </c>
      <c r="J356" s="2">
        <f t="shared" si="791"/>
        <v>-20.019743336623897</v>
      </c>
      <c r="K356" s="2">
        <f>+((K354/(L352+M352+N352+O353))-1)*100</f>
        <v>-11.426288453855381</v>
      </c>
      <c r="L356" s="2">
        <f>+((L354/(M352+N352+O352+P353))-1)*100</f>
        <v>22.876779577810535</v>
      </c>
      <c r="M356" s="2">
        <f>+((M354/(N352+O352+P352+Q353))-1)*100</f>
        <v>38.807495741056222</v>
      </c>
      <c r="N356" s="2">
        <f>+((N354/(O352+P352+Q352+R353))-1)*100</f>
        <v>-10.409035409035406</v>
      </c>
      <c r="O356" s="2">
        <f t="shared" ref="O356:S356" si="792">+((O354/(P352+Q352+R352+S353))-1)*100</f>
        <v>138.0216383307573</v>
      </c>
      <c r="P356" s="2">
        <f t="shared" si="792"/>
        <v>-15.424836601307202</v>
      </c>
      <c r="Q356" s="2">
        <f t="shared" si="792"/>
        <v>-5.8787507654623372</v>
      </c>
      <c r="R356" s="2">
        <f t="shared" si="792"/>
        <v>-1.5672091621458772</v>
      </c>
      <c r="S356" s="2">
        <f t="shared" si="792"/>
        <v>20.751494449188733</v>
      </c>
      <c r="T356" s="2"/>
      <c r="U356" s="2"/>
      <c r="V356" s="2"/>
    </row>
    <row r="357" spans="1:43">
      <c r="C357" s="2" t="s">
        <v>37</v>
      </c>
      <c r="D357" s="2">
        <f t="shared" ref="D357:F357" si="793">+((D354/H355)-1)*100</f>
        <v>-18.732234223990908</v>
      </c>
      <c r="E357" s="2">
        <f t="shared" si="793"/>
        <v>-20.870029356818787</v>
      </c>
      <c r="F357" s="2">
        <f t="shared" si="793"/>
        <v>-30.57085628442664</v>
      </c>
      <c r="G357" s="2">
        <f t="shared" ref="G357" si="794">+((G354/K355)-1)*100</f>
        <v>-43.593287265547872</v>
      </c>
      <c r="H357" s="2">
        <f t="shared" ref="H357:J357" si="795">+((H354/L355)-1)*100</f>
        <v>-36.579740996984214</v>
      </c>
      <c r="I357" s="2">
        <f t="shared" si="795"/>
        <v>-19.149840595111577</v>
      </c>
      <c r="J357" s="2">
        <f t="shared" si="795"/>
        <v>13.600673022994947</v>
      </c>
      <c r="K357" s="2">
        <f>+((K354/O355)-1)*100</f>
        <v>35.347985347985357</v>
      </c>
      <c r="L357" s="2">
        <f>+((L354/P355)-1)*100</f>
        <v>235.97315436241612</v>
      </c>
      <c r="M357" s="2">
        <f>+((M354/Q355)-1)*100</f>
        <v>136.03707995365002</v>
      </c>
      <c r="N357" s="2">
        <f>+((N354/R355)-1)*100</f>
        <v>61.086717892425902</v>
      </c>
      <c r="O357" s="2">
        <f t="shared" ref="O357:S357" si="796">+((O354/S355)-1)*100</f>
        <v>86.440677966101688</v>
      </c>
      <c r="P357" s="2">
        <f t="shared" si="796"/>
        <v>-8.1618168914123537</v>
      </c>
      <c r="Q357" s="2">
        <f t="shared" si="796"/>
        <v>43.243243243243221</v>
      </c>
      <c r="R357" s="2">
        <f t="shared" si="796"/>
        <v>96.274038461538439</v>
      </c>
      <c r="S357" s="2">
        <f t="shared" si="796"/>
        <v>499.15254237288133</v>
      </c>
    </row>
    <row r="358" spans="1:43" s="1" customFormat="1">
      <c r="C358" s="1" t="s">
        <v>38</v>
      </c>
      <c r="D358" s="1" t="s">
        <v>274</v>
      </c>
      <c r="E358" s="1" t="s">
        <v>243</v>
      </c>
      <c r="F358" s="1" t="s">
        <v>233</v>
      </c>
      <c r="G358" s="1" t="s">
        <v>230</v>
      </c>
      <c r="H358" s="1" t="s">
        <v>200</v>
      </c>
      <c r="I358" s="1" t="s">
        <v>197</v>
      </c>
      <c r="J358" s="1" t="s">
        <v>186</v>
      </c>
      <c r="K358" s="1" t="s">
        <v>178</v>
      </c>
      <c r="L358" s="1" t="s">
        <v>150</v>
      </c>
      <c r="M358" s="1" t="s">
        <v>141</v>
      </c>
      <c r="N358" s="1" t="s">
        <v>39</v>
      </c>
      <c r="O358" s="1" t="s">
        <v>40</v>
      </c>
      <c r="P358" s="1" t="s">
        <v>41</v>
      </c>
      <c r="Q358" s="1" t="s">
        <v>42</v>
      </c>
      <c r="R358" s="1" t="s">
        <v>43</v>
      </c>
      <c r="S358" s="1" t="s">
        <v>44</v>
      </c>
      <c r="T358" s="1" t="s">
        <v>45</v>
      </c>
      <c r="U358" s="1" t="s">
        <v>46</v>
      </c>
      <c r="V358" s="1" t="s">
        <v>47</v>
      </c>
      <c r="W358" s="1" t="s">
        <v>48</v>
      </c>
      <c r="X358" s="1" t="s">
        <v>49</v>
      </c>
      <c r="Y358" s="1" t="s">
        <v>50</v>
      </c>
      <c r="Z358" s="1" t="s">
        <v>51</v>
      </c>
      <c r="AA358" s="1" t="s">
        <v>52</v>
      </c>
      <c r="AB358" s="1" t="s">
        <v>53</v>
      </c>
      <c r="AC358" s="1" t="s">
        <v>54</v>
      </c>
      <c r="AD358" s="1" t="s">
        <v>55</v>
      </c>
      <c r="AE358" s="1" t="s">
        <v>56</v>
      </c>
      <c r="AF358" s="1" t="s">
        <v>57</v>
      </c>
      <c r="AG358" s="1" t="s">
        <v>58</v>
      </c>
      <c r="AH358" s="1" t="s">
        <v>59</v>
      </c>
      <c r="AI358" s="1" t="s">
        <v>60</v>
      </c>
      <c r="AJ358" s="1" t="s">
        <v>61</v>
      </c>
      <c r="AK358" s="1" t="s">
        <v>62</v>
      </c>
      <c r="AL358" s="1" t="s">
        <v>63</v>
      </c>
      <c r="AM358" s="1" t="s">
        <v>64</v>
      </c>
      <c r="AN358" s="1" t="s">
        <v>65</v>
      </c>
      <c r="AO358" s="1" t="s">
        <v>66</v>
      </c>
      <c r="AP358" s="1" t="s">
        <v>67</v>
      </c>
      <c r="AQ358" s="1" t="s">
        <v>68</v>
      </c>
    </row>
    <row r="359" spans="1:43">
      <c r="C359" t="s">
        <v>69</v>
      </c>
      <c r="D359">
        <v>160</v>
      </c>
      <c r="E359">
        <v>170</v>
      </c>
      <c r="F359">
        <v>179</v>
      </c>
      <c r="G359">
        <v>195</v>
      </c>
      <c r="H359">
        <v>179</v>
      </c>
      <c r="I359">
        <v>188</v>
      </c>
      <c r="J359">
        <v>211</v>
      </c>
      <c r="K359">
        <v>195</v>
      </c>
      <c r="L359">
        <v>247</v>
      </c>
      <c r="M359">
        <v>192</v>
      </c>
      <c r="N359">
        <v>160</v>
      </c>
      <c r="O359">
        <v>151</v>
      </c>
      <c r="P359">
        <v>151</v>
      </c>
      <c r="Q359">
        <v>145</v>
      </c>
      <c r="R359">
        <v>80</v>
      </c>
      <c r="S359">
        <v>84</v>
      </c>
    </row>
    <row r="360" spans="1:43">
      <c r="C360" s="3" t="s">
        <v>70</v>
      </c>
      <c r="D360" s="3">
        <f t="shared" ref="D360:E360" si="797">+D359/D354</f>
        <v>5.5963623644630989</v>
      </c>
      <c r="E360" s="3">
        <f t="shared" si="797"/>
        <v>5.7335581787521086</v>
      </c>
      <c r="F360" s="3">
        <f t="shared" ref="F360:G360" si="798">+F359/F354</f>
        <v>6.4551027767760552</v>
      </c>
      <c r="G360" s="3">
        <f t="shared" si="798"/>
        <v>6.8253412670633535</v>
      </c>
      <c r="H360" s="3">
        <f t="shared" ref="H360:I360" si="799">+H359/H354</f>
        <v>5.0069930069930066</v>
      </c>
      <c r="I360" s="3">
        <f t="shared" si="799"/>
        <v>4.9421661409043116</v>
      </c>
      <c r="J360" s="3">
        <f t="shared" ref="J360:K360" si="800">+J359/J354</f>
        <v>5.2085904714885212</v>
      </c>
      <c r="K360" s="3">
        <f t="shared" si="800"/>
        <v>4.3978349120433018</v>
      </c>
      <c r="L360" s="3">
        <f t="shared" ref="L360:M360" si="801">+L359/L354</f>
        <v>4.934079105073911</v>
      </c>
      <c r="M360" s="3">
        <f t="shared" si="801"/>
        <v>4.7128129602356417</v>
      </c>
      <c r="N360" s="3">
        <f t="shared" ref="N360:S360" si="802">+N359/N354</f>
        <v>5.451448040885861</v>
      </c>
      <c r="O360" s="3">
        <f t="shared" si="802"/>
        <v>4.9025974025974026</v>
      </c>
      <c r="P360" s="3">
        <f t="shared" si="802"/>
        <v>11.669242658423494</v>
      </c>
      <c r="Q360" s="3">
        <f t="shared" si="802"/>
        <v>9.433962264150944</v>
      </c>
      <c r="R360" s="3">
        <f t="shared" si="802"/>
        <v>4.8989589712186161</v>
      </c>
      <c r="S360" s="3">
        <f t="shared" si="802"/>
        <v>5.9405940594059405</v>
      </c>
    </row>
    <row r="361" spans="1:43">
      <c r="C361" s="2" t="s">
        <v>71</v>
      </c>
      <c r="D361" s="2">
        <f t="shared" ref="D361:F361" si="803">+((D359/E359)-1)*100</f>
        <v>-5.8823529411764719</v>
      </c>
      <c r="E361" s="2">
        <f t="shared" si="803"/>
        <v>-5.027932960893855</v>
      </c>
      <c r="F361" s="2">
        <f t="shared" si="803"/>
        <v>-8.2051282051282097</v>
      </c>
      <c r="G361" s="2">
        <f t="shared" ref="G361" si="804">+((G359/H359)-1)*100</f>
        <v>8.9385474860335101</v>
      </c>
      <c r="H361" s="2">
        <f t="shared" ref="H361:I361" si="805">+((H359/I359)-1)*100</f>
        <v>-4.7872340425531901</v>
      </c>
      <c r="I361" s="2">
        <f t="shared" si="805"/>
        <v>-10.900473933649291</v>
      </c>
      <c r="J361" s="2">
        <f>+((J359/K359)-1)*100</f>
        <v>8.2051282051281973</v>
      </c>
      <c r="K361" s="2">
        <f>+((K359/L359)-1)*100</f>
        <v>-21.052631578947366</v>
      </c>
      <c r="L361" s="2">
        <f>+((L359/M359)-1)*100</f>
        <v>28.645833333333325</v>
      </c>
      <c r="M361" s="2">
        <f>+((M359/N359)-1)*100</f>
        <v>19.999999999999996</v>
      </c>
      <c r="N361" s="2">
        <f>+((N359/O359)-1)*100</f>
        <v>5.9602649006622599</v>
      </c>
      <c r="O361" s="2">
        <f t="shared" ref="O361:R361" si="806">+((O359/P359)-1)*100</f>
        <v>0</v>
      </c>
      <c r="P361" s="2">
        <f t="shared" si="806"/>
        <v>4.1379310344827669</v>
      </c>
      <c r="Q361" s="2">
        <f t="shared" si="806"/>
        <v>81.25</v>
      </c>
      <c r="R361" s="2">
        <f t="shared" si="806"/>
        <v>-4.7619047619047672</v>
      </c>
    </row>
    <row r="362" spans="1:43">
      <c r="C362" s="2" t="s">
        <v>72</v>
      </c>
      <c r="D362" s="2">
        <f t="shared" ref="D362:F362" si="807">+((D359/H359)-1)*100</f>
        <v>-10.61452513966481</v>
      </c>
      <c r="E362" s="2">
        <f t="shared" si="807"/>
        <v>-9.5744680851063801</v>
      </c>
      <c r="F362" s="2">
        <f t="shared" si="807"/>
        <v>-15.165876777251185</v>
      </c>
      <c r="G362" s="2">
        <f t="shared" ref="G362" si="808">+((G359/K359)-1)*100</f>
        <v>0</v>
      </c>
      <c r="H362" s="2">
        <f t="shared" ref="H362" si="809">+((H359/L359)-1)*100</f>
        <v>-27.530364372469641</v>
      </c>
      <c r="I362" s="2">
        <f t="shared" ref="I362" si="810">+((I359/M359)-1)*100</f>
        <v>-2.083333333333337</v>
      </c>
      <c r="J362" s="2">
        <f t="shared" ref="J362:O362" si="811">+((J359/N359)-1)*100</f>
        <v>31.875000000000007</v>
      </c>
      <c r="K362" s="2">
        <f t="shared" si="811"/>
        <v>29.139072847682112</v>
      </c>
      <c r="L362" s="2">
        <f t="shared" si="811"/>
        <v>63.576158940397342</v>
      </c>
      <c r="M362" s="2">
        <f t="shared" si="811"/>
        <v>32.41379310344827</v>
      </c>
      <c r="N362" s="2">
        <f t="shared" si="811"/>
        <v>100</v>
      </c>
      <c r="O362" s="2">
        <f t="shared" si="811"/>
        <v>79.761904761904773</v>
      </c>
    </row>
    <row r="363" spans="1:43">
      <c r="C363" s="2" t="s">
        <v>130</v>
      </c>
      <c r="D363" t="str">
        <f t="shared" ref="D363:E363" si="812">IF(OR(D360&gt;15,D357&lt;15,D356&lt;4),"NA",(IF(D360&lt;4,3,IF(D360&lt;6,2,IF(D360&lt;10,1,0)))+IF(D357&gt;80,3,IF(D357&gt;40,2,IF(D357&gt;20,1,0)))+IF(D356&gt;20,3,IF(D356&gt;10,2,IF(D356&gt;5,1,0)))))</f>
        <v>NA</v>
      </c>
      <c r="E363" t="str">
        <f t="shared" si="812"/>
        <v>NA</v>
      </c>
      <c r="F363" t="str">
        <f t="shared" ref="F363:G363" si="813">IF(OR(F360&gt;15,F357&lt;15,F356&lt;4),"NA",(IF(F360&lt;4,3,IF(F360&lt;6,2,IF(F360&lt;10,1,0)))+IF(F357&gt;80,3,IF(F357&gt;40,2,IF(F357&gt;20,1,0)))+IF(F356&gt;20,3,IF(F356&gt;10,2,IF(F356&gt;5,1,0)))))</f>
        <v>NA</v>
      </c>
      <c r="G363" t="str">
        <f t="shared" si="813"/>
        <v>NA</v>
      </c>
      <c r="H363" t="str">
        <f t="shared" ref="H363:I363" si="814">IF(OR(H360&gt;15,H357&lt;15,H356&lt;4),"NA",(IF(H360&lt;4,3,IF(H360&lt;6,2,IF(H360&lt;10,1,0)))+IF(H357&gt;80,3,IF(H357&gt;40,2,IF(H357&gt;20,1,0)))+IF(H356&gt;20,3,IF(H356&gt;10,2,IF(H356&gt;5,1,0)))))</f>
        <v>NA</v>
      </c>
      <c r="I363" t="str">
        <f t="shared" si="814"/>
        <v>NA</v>
      </c>
      <c r="J363" t="str">
        <f>IF(OR(J360&gt;15,J357&lt;15,J356&lt;4),"NA",(IF(J360&lt;4,3,IF(J360&lt;6,2,IF(J360&lt;10,1,0)))+IF(J357&gt;80,3,IF(J357&gt;40,2,IF(J357&gt;20,1,0)))+IF(J356&gt;20,3,IF(J356&gt;10,2,IF(J356&gt;5,1,0)))))</f>
        <v>NA</v>
      </c>
      <c r="K363" t="str">
        <f>IF(OR(K360&gt;15,K357&lt;15,K356&lt;4),"NA",(IF(K360&lt;4,3,IF(K360&lt;6,2,IF(K360&lt;10,1,0)))+IF(K357&gt;80,3,IF(K357&gt;40,2,IF(K357&gt;20,1,0)))+IF(K356&gt;20,3,IF(K356&gt;10,2,IF(K356&gt;5,1,0)))))</f>
        <v>NA</v>
      </c>
      <c r="L363">
        <f>IF(OR(L360&gt;15,L357&lt;15,L356&lt;4),"NA",(IF(L360&lt;4,3,IF(L360&lt;6,2,IF(L360&lt;10,1,0)))+IF(L357&gt;80,3,IF(L357&gt;40,2,IF(L357&gt;20,1,0)))+IF(L356&gt;20,3,IF(L356&gt;10,2,IF(L356&gt;5,1,0)))))</f>
        <v>8</v>
      </c>
      <c r="M363">
        <f>IF(OR(M360&gt;15,M357&lt;15,M356&lt;4),"NA",(IF(M360&lt;4,3,IF(M360&lt;6,2,IF(M360&lt;10,1,0)))+IF(M357&gt;80,3,IF(M357&gt;40,2,IF(M357&gt;20,1,0)))+IF(M356&gt;20,3,IF(M356&gt;10,2,IF(M356&gt;5,1,0)))))</f>
        <v>8</v>
      </c>
      <c r="N363" t="str">
        <f>IF(OR(N360&gt;15,N357&lt;15,N356&lt;4),"NA",(IF(N360&lt;4,3,IF(N360&lt;6,2,IF(N360&lt;10,1,0)))+IF(N357&gt;80,3,IF(N357&gt;40,2,IF(N357&gt;20,1,0)))+IF(N356&gt;20,3,IF(N356&gt;10,2,IF(N356&gt;5,1,0)))))</f>
        <v>NA</v>
      </c>
      <c r="O363">
        <f t="shared" ref="O363:S363" si="815">IF(OR(O360&gt;15,O357&lt;15,O356&lt;4),"NA",(IF(O360&lt;4,3,IF(O360&lt;6,2,IF(O360&lt;10,1,0)))+IF(O357&gt;80,3,IF(O357&gt;40,2,IF(O357&gt;20,1,0)))+IF(O356&gt;20,3,IF(O356&gt;10,2,IF(O356&gt;5,1,0)))))</f>
        <v>8</v>
      </c>
      <c r="P363" t="str">
        <f t="shared" si="815"/>
        <v>NA</v>
      </c>
      <c r="Q363" t="str">
        <f t="shared" si="815"/>
        <v>NA</v>
      </c>
      <c r="R363" t="str">
        <f t="shared" si="815"/>
        <v>NA</v>
      </c>
      <c r="S363">
        <f t="shared" si="815"/>
        <v>8</v>
      </c>
    </row>
    <row r="365" spans="1:43">
      <c r="A365" t="s">
        <v>101</v>
      </c>
      <c r="B365" t="s">
        <v>82</v>
      </c>
      <c r="C365" s="1" t="s">
        <v>2</v>
      </c>
      <c r="D365" s="1" t="s">
        <v>275</v>
      </c>
      <c r="E365" s="1" t="s">
        <v>242</v>
      </c>
      <c r="F365" s="1" t="s">
        <v>232</v>
      </c>
      <c r="G365" s="1" t="s">
        <v>202</v>
      </c>
      <c r="H365" s="1" t="s">
        <v>199</v>
      </c>
      <c r="I365" s="1" t="s">
        <v>196</v>
      </c>
      <c r="J365" s="1" t="s">
        <v>185</v>
      </c>
      <c r="K365" s="1" t="s">
        <v>177</v>
      </c>
      <c r="L365" s="1" t="s">
        <v>149</v>
      </c>
      <c r="M365" s="1" t="s">
        <v>139</v>
      </c>
      <c r="N365" s="1" t="s">
        <v>3</v>
      </c>
      <c r="O365" s="1" t="s">
        <v>4</v>
      </c>
      <c r="P365" s="1" t="s">
        <v>5</v>
      </c>
      <c r="Q365" s="1" t="s">
        <v>6</v>
      </c>
      <c r="R365" s="1" t="s">
        <v>7</v>
      </c>
      <c r="S365" s="1" t="s">
        <v>8</v>
      </c>
      <c r="T365" s="1" t="s">
        <v>9</v>
      </c>
      <c r="U365" s="1" t="s">
        <v>10</v>
      </c>
      <c r="V365" s="1" t="s">
        <v>11</v>
      </c>
      <c r="W365" s="1" t="s">
        <v>12</v>
      </c>
      <c r="X365" s="1" t="s">
        <v>13</v>
      </c>
      <c r="Y365" s="1" t="s">
        <v>14</v>
      </c>
      <c r="Z365" s="1" t="s">
        <v>15</v>
      </c>
      <c r="AA365" s="1" t="s">
        <v>16</v>
      </c>
      <c r="AB365" s="1" t="s">
        <v>17</v>
      </c>
      <c r="AC365" s="1" t="s">
        <v>18</v>
      </c>
      <c r="AD365" s="1" t="s">
        <v>19</v>
      </c>
      <c r="AE365" s="1" t="s">
        <v>20</v>
      </c>
      <c r="AF365" s="1" t="s">
        <v>21</v>
      </c>
      <c r="AG365" s="1" t="s">
        <v>22</v>
      </c>
      <c r="AH365" s="1" t="s">
        <v>23</v>
      </c>
      <c r="AI365" s="1" t="s">
        <v>24</v>
      </c>
      <c r="AJ365" s="1" t="s">
        <v>25</v>
      </c>
      <c r="AK365" s="1" t="s">
        <v>26</v>
      </c>
      <c r="AL365" s="1" t="s">
        <v>27</v>
      </c>
      <c r="AM365" s="1" t="s">
        <v>28</v>
      </c>
      <c r="AN365" s="1" t="s">
        <v>29</v>
      </c>
      <c r="AO365" s="1" t="s">
        <v>30</v>
      </c>
      <c r="AP365" s="1" t="s">
        <v>31</v>
      </c>
    </row>
    <row r="366" spans="1:43">
      <c r="A366" t="s">
        <v>32</v>
      </c>
      <c r="B366" t="s">
        <v>33</v>
      </c>
      <c r="C366" t="s">
        <v>34</v>
      </c>
      <c r="D366">
        <v>0.11</v>
      </c>
      <c r="E366">
        <v>0.21</v>
      </c>
      <c r="F366">
        <v>0.63</v>
      </c>
      <c r="G366">
        <v>1.98</v>
      </c>
      <c r="H366">
        <v>1.52</v>
      </c>
      <c r="I366">
        <v>0.89</v>
      </c>
      <c r="J366">
        <v>1.75</v>
      </c>
      <c r="K366">
        <v>1.5</v>
      </c>
      <c r="L366">
        <v>2.19</v>
      </c>
      <c r="M366">
        <v>2.17</v>
      </c>
      <c r="N366">
        <v>2.1</v>
      </c>
      <c r="O366">
        <v>1.96</v>
      </c>
      <c r="P366">
        <v>1.71</v>
      </c>
      <c r="Q366">
        <v>1.28</v>
      </c>
      <c r="R366">
        <v>1.58</v>
      </c>
      <c r="S366">
        <v>1.1499999999999999</v>
      </c>
      <c r="T366">
        <v>1.68</v>
      </c>
      <c r="U366">
        <v>0.19</v>
      </c>
      <c r="V366">
        <v>0.59</v>
      </c>
    </row>
    <row r="367" spans="1:43">
      <c r="C367" t="s">
        <v>128</v>
      </c>
      <c r="H367">
        <v>1.35</v>
      </c>
      <c r="I367">
        <v>0.92</v>
      </c>
      <c r="J367">
        <v>1.73</v>
      </c>
      <c r="K367">
        <v>1.1599999999999999</v>
      </c>
      <c r="L367">
        <v>2.19</v>
      </c>
      <c r="M367">
        <v>2.17</v>
      </c>
      <c r="N367">
        <v>2.1</v>
      </c>
      <c r="O367">
        <v>1.22</v>
      </c>
      <c r="P367">
        <v>1.71</v>
      </c>
      <c r="Q367">
        <v>1.28</v>
      </c>
      <c r="R367">
        <v>1.58</v>
      </c>
      <c r="S367">
        <v>1.68</v>
      </c>
      <c r="T367">
        <v>1.68</v>
      </c>
      <c r="U367">
        <v>0.19</v>
      </c>
      <c r="V367">
        <v>0.59</v>
      </c>
      <c r="W367">
        <v>0.7</v>
      </c>
      <c r="X367">
        <v>0</v>
      </c>
      <c r="Y367">
        <v>0.08</v>
      </c>
      <c r="Z367">
        <v>0.08</v>
      </c>
    </row>
    <row r="368" spans="1:43">
      <c r="A368">
        <v>3</v>
      </c>
      <c r="B368">
        <v>2</v>
      </c>
      <c r="C368" t="s">
        <v>35</v>
      </c>
      <c r="D368">
        <f t="shared" ref="D368:F368" si="816">+D366+E366+F366+G366</f>
        <v>2.9299999999999997</v>
      </c>
      <c r="E368">
        <f t="shared" si="816"/>
        <v>4.34</v>
      </c>
      <c r="F368">
        <f t="shared" si="816"/>
        <v>5.0199999999999996</v>
      </c>
      <c r="G368">
        <f t="shared" ref="G368" si="817">+G366+H366+I366+J366</f>
        <v>6.14</v>
      </c>
      <c r="H368">
        <f t="shared" ref="H368:N369" si="818">+H366+I366+J366+K366</f>
        <v>5.66</v>
      </c>
      <c r="I368">
        <f t="shared" si="818"/>
        <v>6.33</v>
      </c>
      <c r="J368">
        <f t="shared" si="818"/>
        <v>7.6099999999999994</v>
      </c>
      <c r="K368">
        <f t="shared" si="818"/>
        <v>7.9599999999999991</v>
      </c>
      <c r="L368">
        <f t="shared" si="818"/>
        <v>8.4199999999999982</v>
      </c>
      <c r="M368">
        <f t="shared" si="818"/>
        <v>7.9399999999999995</v>
      </c>
      <c r="N368">
        <f t="shared" si="818"/>
        <v>7.0500000000000007</v>
      </c>
      <c r="O368">
        <f t="shared" ref="O368:S368" si="819">+O366+P366+Q366+R366</f>
        <v>6.53</v>
      </c>
      <c r="P368">
        <f t="shared" si="819"/>
        <v>5.7200000000000006</v>
      </c>
      <c r="Q368">
        <f t="shared" si="819"/>
        <v>5.6899999999999995</v>
      </c>
      <c r="R368">
        <f t="shared" si="819"/>
        <v>4.6000000000000005</v>
      </c>
      <c r="S368">
        <f t="shared" si="819"/>
        <v>3.61</v>
      </c>
    </row>
    <row r="369" spans="1:43">
      <c r="C369" t="s">
        <v>129</v>
      </c>
      <c r="H369">
        <f t="shared" si="818"/>
        <v>5.16</v>
      </c>
      <c r="I369">
        <f t="shared" si="818"/>
        <v>6</v>
      </c>
      <c r="J369">
        <f t="shared" si="818"/>
        <v>7.25</v>
      </c>
      <c r="K369">
        <f t="shared" si="818"/>
        <v>7.6199999999999992</v>
      </c>
      <c r="L369">
        <f t="shared" ref="L369:R369" si="820">+L367+M367+N367+O367</f>
        <v>7.6799999999999988</v>
      </c>
      <c r="M369">
        <f t="shared" si="820"/>
        <v>7.1999999999999993</v>
      </c>
      <c r="N369">
        <f t="shared" si="820"/>
        <v>6.3100000000000005</v>
      </c>
      <c r="O369">
        <f t="shared" si="820"/>
        <v>5.79</v>
      </c>
      <c r="P369">
        <f t="shared" si="820"/>
        <v>6.25</v>
      </c>
      <c r="Q369">
        <f t="shared" si="820"/>
        <v>6.22</v>
      </c>
      <c r="R369">
        <f t="shared" si="820"/>
        <v>5.13</v>
      </c>
      <c r="S369">
        <f t="shared" ref="S369:W369" si="821">+S367+T367+U367+V367</f>
        <v>4.1399999999999997</v>
      </c>
      <c r="T369">
        <f t="shared" si="821"/>
        <v>3.16</v>
      </c>
      <c r="U369">
        <f t="shared" si="821"/>
        <v>1.48</v>
      </c>
      <c r="V369">
        <f t="shared" si="821"/>
        <v>1.37</v>
      </c>
      <c r="W369">
        <f t="shared" si="821"/>
        <v>0.85999999999999988</v>
      </c>
    </row>
    <row r="370" spans="1:43">
      <c r="C370" s="2" t="s">
        <v>36</v>
      </c>
      <c r="D370" s="2">
        <f t="shared" ref="D370:F370" si="822">+((D368/(E366+F366+G366+H367))-1)*100</f>
        <v>-29.736211031175063</v>
      </c>
      <c r="E370" s="2">
        <f t="shared" si="822"/>
        <v>-14.059405940594061</v>
      </c>
      <c r="F370" s="2">
        <f t="shared" si="822"/>
        <v>-17.97385620915032</v>
      </c>
      <c r="G370" s="2">
        <f t="shared" ref="G370" si="823">+((G368/(H366+I366+J366+K367))-1)*100</f>
        <v>15.413533834586456</v>
      </c>
      <c r="H370" s="2">
        <f t="shared" ref="H370:N370" si="824">+((H368/(I366+J366+K366+L367))-1)*100</f>
        <v>-10.584518167456558</v>
      </c>
      <c r="I370" s="2">
        <f t="shared" si="824"/>
        <v>-16.819973718791058</v>
      </c>
      <c r="J370" s="2">
        <f t="shared" si="824"/>
        <v>-4.3969849246231156</v>
      </c>
      <c r="K370" s="2">
        <f t="shared" si="824"/>
        <v>3.6458333333333481</v>
      </c>
      <c r="L370" s="2">
        <f t="shared" si="824"/>
        <v>6.0453400503778232</v>
      </c>
      <c r="M370" s="2">
        <f t="shared" si="824"/>
        <v>12.624113475177289</v>
      </c>
      <c r="N370" s="2">
        <f t="shared" si="824"/>
        <v>7.9632465543644892</v>
      </c>
      <c r="O370" s="2">
        <f t="shared" ref="O370:S370" si="825">+((O368/(P366+Q366+R366+S367))-1)*100</f>
        <v>4.4799999999999951</v>
      </c>
      <c r="P370" s="2">
        <f t="shared" si="825"/>
        <v>0.52724077328649699</v>
      </c>
      <c r="Q370" s="2">
        <f t="shared" si="825"/>
        <v>23.695652173913029</v>
      </c>
      <c r="R370" s="2">
        <f t="shared" si="825"/>
        <v>27.423822714681467</v>
      </c>
      <c r="S370" s="2">
        <f t="shared" si="825"/>
        <v>14.240506329113911</v>
      </c>
      <c r="T370" s="2"/>
      <c r="U370" s="2"/>
      <c r="V370" s="2"/>
    </row>
    <row r="371" spans="1:43">
      <c r="C371" s="2" t="s">
        <v>37</v>
      </c>
      <c r="D371" s="2">
        <f t="shared" ref="D371:F371" si="826">+((D368/H369)-1)*100</f>
        <v>-43.217054263565899</v>
      </c>
      <c r="E371" s="2">
        <f t="shared" si="826"/>
        <v>-27.666666666666671</v>
      </c>
      <c r="F371" s="2">
        <f t="shared" si="826"/>
        <v>-30.758620689655181</v>
      </c>
      <c r="G371" s="2">
        <f t="shared" ref="G371" si="827">+((G368/K369)-1)*100</f>
        <v>-19.422572178477683</v>
      </c>
      <c r="H371" s="2">
        <f t="shared" ref="H371:N371" si="828">+((H368/L369)-1)*100</f>
        <v>-26.302083333333314</v>
      </c>
      <c r="I371" s="2">
        <f t="shared" si="828"/>
        <v>-12.083333333333323</v>
      </c>
      <c r="J371" s="2">
        <f t="shared" si="828"/>
        <v>20.602218700475426</v>
      </c>
      <c r="K371" s="2">
        <f t="shared" si="828"/>
        <v>37.478411053540569</v>
      </c>
      <c r="L371" s="2">
        <f t="shared" si="828"/>
        <v>34.71999999999997</v>
      </c>
      <c r="M371" s="2">
        <f t="shared" si="828"/>
        <v>27.652733118971049</v>
      </c>
      <c r="N371" s="2">
        <f t="shared" si="828"/>
        <v>37.426900584795341</v>
      </c>
      <c r="O371" s="2">
        <f t="shared" ref="O371:S371" si="829">+((O368/S369)-1)*100</f>
        <v>57.729468599033829</v>
      </c>
      <c r="P371" s="2">
        <f t="shared" si="829"/>
        <v>81.012658227848107</v>
      </c>
      <c r="Q371" s="2">
        <f t="shared" si="829"/>
        <v>284.45945945945942</v>
      </c>
      <c r="R371" s="2">
        <f t="shared" si="829"/>
        <v>235.76642335766428</v>
      </c>
      <c r="S371" s="2">
        <f t="shared" si="829"/>
        <v>319.76744186046517</v>
      </c>
    </row>
    <row r="372" spans="1:43" s="1" customFormat="1">
      <c r="C372" s="1" t="s">
        <v>38</v>
      </c>
      <c r="D372" s="1" t="s">
        <v>274</v>
      </c>
      <c r="E372" s="1" t="s">
        <v>243</v>
      </c>
      <c r="F372" s="1" t="s">
        <v>233</v>
      </c>
      <c r="G372" s="1" t="s">
        <v>230</v>
      </c>
      <c r="H372" s="1" t="s">
        <v>200</v>
      </c>
      <c r="I372" s="1" t="s">
        <v>197</v>
      </c>
      <c r="J372" s="1" t="s">
        <v>186</v>
      </c>
      <c r="K372" s="1" t="s">
        <v>178</v>
      </c>
      <c r="L372" s="1" t="s">
        <v>150</v>
      </c>
      <c r="M372" s="1" t="s">
        <v>141</v>
      </c>
      <c r="N372" s="1" t="s">
        <v>39</v>
      </c>
      <c r="O372" s="1" t="s">
        <v>40</v>
      </c>
      <c r="P372" s="1" t="s">
        <v>41</v>
      </c>
      <c r="Q372" s="1" t="s">
        <v>42</v>
      </c>
      <c r="R372" s="1" t="s">
        <v>43</v>
      </c>
      <c r="S372" s="1" t="s">
        <v>44</v>
      </c>
      <c r="T372" s="1" t="s">
        <v>45</v>
      </c>
      <c r="U372" s="1" t="s">
        <v>46</v>
      </c>
      <c r="V372" s="1" t="s">
        <v>47</v>
      </c>
      <c r="W372" s="1" t="s">
        <v>48</v>
      </c>
      <c r="X372" s="1" t="s">
        <v>49</v>
      </c>
      <c r="Y372" s="1" t="s">
        <v>50</v>
      </c>
      <c r="Z372" s="1" t="s">
        <v>51</v>
      </c>
      <c r="AA372" s="1" t="s">
        <v>52</v>
      </c>
      <c r="AB372" s="1" t="s">
        <v>53</v>
      </c>
      <c r="AC372" s="1" t="s">
        <v>54</v>
      </c>
      <c r="AD372" s="1" t="s">
        <v>55</v>
      </c>
      <c r="AE372" s="1" t="s">
        <v>56</v>
      </c>
      <c r="AF372" s="1" t="s">
        <v>57</v>
      </c>
      <c r="AG372" s="1" t="s">
        <v>58</v>
      </c>
      <c r="AH372" s="1" t="s">
        <v>59</v>
      </c>
      <c r="AI372" s="1" t="s">
        <v>60</v>
      </c>
      <c r="AJ372" s="1" t="s">
        <v>61</v>
      </c>
      <c r="AK372" s="1" t="s">
        <v>62</v>
      </c>
      <c r="AL372" s="1" t="s">
        <v>63</v>
      </c>
      <c r="AM372" s="1" t="s">
        <v>64</v>
      </c>
      <c r="AN372" s="1" t="s">
        <v>65</v>
      </c>
      <c r="AO372" s="1" t="s">
        <v>66</v>
      </c>
      <c r="AP372" s="1" t="s">
        <v>67</v>
      </c>
      <c r="AQ372" s="1" t="s">
        <v>68</v>
      </c>
    </row>
    <row r="373" spans="1:43">
      <c r="C373" t="s">
        <v>69</v>
      </c>
      <c r="D373">
        <v>34.9</v>
      </c>
      <c r="E373">
        <v>38.4</v>
      </c>
      <c r="F373">
        <v>44.2</v>
      </c>
      <c r="G373">
        <v>39</v>
      </c>
      <c r="H373">
        <v>48.7</v>
      </c>
      <c r="I373">
        <v>55.1</v>
      </c>
      <c r="J373">
        <v>56.1</v>
      </c>
      <c r="K373">
        <v>52</v>
      </c>
      <c r="L373">
        <v>68.7</v>
      </c>
      <c r="M373">
        <v>72.5</v>
      </c>
      <c r="N373">
        <v>69</v>
      </c>
      <c r="O373">
        <v>66.8</v>
      </c>
      <c r="P373">
        <v>64</v>
      </c>
      <c r="Q373">
        <v>52</v>
      </c>
      <c r="R373">
        <v>36.5</v>
      </c>
      <c r="S373">
        <v>32.1</v>
      </c>
    </row>
    <row r="374" spans="1:43">
      <c r="C374" s="3" t="s">
        <v>70</v>
      </c>
      <c r="D374" s="3">
        <f t="shared" ref="D374:E374" si="830">+D373/D368</f>
        <v>11.911262798634812</v>
      </c>
      <c r="E374" s="3">
        <f t="shared" si="830"/>
        <v>8.8479262672811068</v>
      </c>
      <c r="F374" s="3">
        <f t="shared" ref="F374:G374" si="831">+F373/F368</f>
        <v>8.804780876494025</v>
      </c>
      <c r="G374" s="3">
        <f t="shared" si="831"/>
        <v>6.3517915309446256</v>
      </c>
      <c r="H374" s="3">
        <f t="shared" ref="H374:I374" si="832">+H373/H368</f>
        <v>8.6042402826855131</v>
      </c>
      <c r="I374" s="3">
        <f t="shared" si="832"/>
        <v>8.7045813586097953</v>
      </c>
      <c r="J374" s="3">
        <f>+J373/J368</f>
        <v>7.3718791064388967</v>
      </c>
      <c r="K374" s="3">
        <f>+K373/K368</f>
        <v>6.5326633165829158</v>
      </c>
      <c r="L374" s="3">
        <f>+L373/L368</f>
        <v>8.159144893111641</v>
      </c>
      <c r="M374" s="3">
        <f>+M373/M368</f>
        <v>9.1309823677581878</v>
      </c>
      <c r="N374" s="3">
        <f>+N373/N368</f>
        <v>9.787234042553191</v>
      </c>
      <c r="O374" s="3">
        <f t="shared" ref="O374:S374" si="833">+O373/O368</f>
        <v>10.229709035222051</v>
      </c>
      <c r="P374" s="3">
        <f t="shared" si="833"/>
        <v>11.188811188811188</v>
      </c>
      <c r="Q374" s="3">
        <f t="shared" si="833"/>
        <v>9.1388400702987713</v>
      </c>
      <c r="R374" s="3">
        <f t="shared" si="833"/>
        <v>7.9347826086956514</v>
      </c>
      <c r="S374" s="3">
        <f t="shared" si="833"/>
        <v>8.89196675900277</v>
      </c>
    </row>
    <row r="375" spans="1:43">
      <c r="C375" s="2" t="s">
        <v>71</v>
      </c>
      <c r="D375" s="2">
        <f t="shared" ref="D375:F375" si="834">+((D373/E373)-1)*100</f>
        <v>-9.1145833333333375</v>
      </c>
      <c r="E375" s="2">
        <f t="shared" si="834"/>
        <v>-13.122171945701366</v>
      </c>
      <c r="F375" s="2">
        <f t="shared" si="834"/>
        <v>13.33333333333333</v>
      </c>
      <c r="G375" s="2">
        <f t="shared" ref="G375" si="835">+((G373/H373)-1)*100</f>
        <v>-19.917864476386036</v>
      </c>
      <c r="H375" s="2">
        <f t="shared" ref="H375:I375" si="836">+((H373/I373)-1)*100</f>
        <v>-11.615245009074403</v>
      </c>
      <c r="I375" s="2">
        <f t="shared" si="836"/>
        <v>-1.7825311942958999</v>
      </c>
      <c r="J375" s="2">
        <f>+((J373/K373)-1)*100</f>
        <v>7.8846153846153788</v>
      </c>
      <c r="K375" s="2">
        <f>+((K373/L373)-1)*100</f>
        <v>-24.308588064046589</v>
      </c>
      <c r="L375" s="2">
        <f>+((L373/M373)-1)*100</f>
        <v>-5.2413793103448292</v>
      </c>
      <c r="M375" s="2">
        <f>+((M373/N373)-1)*100</f>
        <v>5.0724637681159424</v>
      </c>
      <c r="N375" s="2">
        <f>+((N373/O373)-1)*100</f>
        <v>3.2934131736527039</v>
      </c>
      <c r="O375" s="2">
        <f t="shared" ref="O375:R375" si="837">+((O373/P373)-1)*100</f>
        <v>4.3749999999999956</v>
      </c>
      <c r="P375" s="2">
        <f t="shared" si="837"/>
        <v>23.076923076923084</v>
      </c>
      <c r="Q375" s="2">
        <f t="shared" si="837"/>
        <v>42.465753424657528</v>
      </c>
      <c r="R375" s="2">
        <f t="shared" si="837"/>
        <v>13.707165109034269</v>
      </c>
    </row>
    <row r="376" spans="1:43">
      <c r="C376" s="2" t="s">
        <v>72</v>
      </c>
      <c r="D376" s="2">
        <f t="shared" ref="D376:F376" si="838">+((D373/H373)-1)*100</f>
        <v>-28.336755646817259</v>
      </c>
      <c r="E376" s="2">
        <f t="shared" si="838"/>
        <v>-30.308529945553541</v>
      </c>
      <c r="F376" s="2">
        <f t="shared" si="838"/>
        <v>-21.212121212121204</v>
      </c>
      <c r="G376" s="2">
        <f t="shared" ref="G376" si="839">+((G373/K373)-1)*100</f>
        <v>-25</v>
      </c>
      <c r="H376" s="2">
        <f t="shared" ref="H376" si="840">+((H373/L373)-1)*100</f>
        <v>-29.112081513828237</v>
      </c>
      <c r="I376" s="2">
        <f t="shared" ref="I376" si="841">+((I373/M373)-1)*100</f>
        <v>-24</v>
      </c>
      <c r="J376" s="2">
        <f t="shared" ref="J376:O376" si="842">+((J373/N373)-1)*100</f>
        <v>-18.695652173913047</v>
      </c>
      <c r="K376" s="2">
        <f t="shared" si="842"/>
        <v>-22.155688622754489</v>
      </c>
      <c r="L376" s="2">
        <f t="shared" si="842"/>
        <v>7.3437500000000044</v>
      </c>
      <c r="M376" s="2">
        <f t="shared" si="842"/>
        <v>39.42307692307692</v>
      </c>
      <c r="N376" s="2">
        <f t="shared" si="842"/>
        <v>89.041095890410958</v>
      </c>
      <c r="O376" s="2">
        <f t="shared" si="842"/>
        <v>108.09968847352023</v>
      </c>
    </row>
    <row r="377" spans="1:43">
      <c r="C377" s="2" t="s">
        <v>130</v>
      </c>
      <c r="D377" t="str">
        <f t="shared" ref="D377:E377" si="843">IF(OR(D374&gt;15,D371&lt;15,D370&lt;4),"NA",(IF(D374&lt;4,3,IF(D374&lt;6,2,IF(D374&lt;10,1,0)))+IF(D371&gt;80,3,IF(D371&gt;40,2,IF(D371&gt;20,1,0)))+IF(D370&gt;20,3,IF(D370&gt;10,2,IF(D370&gt;5,1,0)))))</f>
        <v>NA</v>
      </c>
      <c r="E377" t="str">
        <f t="shared" si="843"/>
        <v>NA</v>
      </c>
      <c r="F377" t="str">
        <f t="shared" ref="F377:G377" si="844">IF(OR(F374&gt;15,F371&lt;15,F370&lt;4),"NA",(IF(F374&lt;4,3,IF(F374&lt;6,2,IF(F374&lt;10,1,0)))+IF(F371&gt;80,3,IF(F371&gt;40,2,IF(F371&gt;20,1,0)))+IF(F370&gt;20,3,IF(F370&gt;10,2,IF(F370&gt;5,1,0)))))</f>
        <v>NA</v>
      </c>
      <c r="G377" t="str">
        <f t="shared" si="844"/>
        <v>NA</v>
      </c>
      <c r="H377" t="str">
        <f t="shared" ref="H377:I377" si="845">IF(OR(H374&gt;15,H371&lt;15,H370&lt;4),"NA",(IF(H374&lt;4,3,IF(H374&lt;6,2,IF(H374&lt;10,1,0)))+IF(H371&gt;80,3,IF(H371&gt;40,2,IF(H371&gt;20,1,0)))+IF(H370&gt;20,3,IF(H370&gt;10,2,IF(H370&gt;5,1,0)))))</f>
        <v>NA</v>
      </c>
      <c r="I377" t="str">
        <f t="shared" si="845"/>
        <v>NA</v>
      </c>
      <c r="J377" t="str">
        <f>IF(OR(J374&gt;15,J371&lt;15,J370&lt;4),"NA",(IF(J374&lt;4,3,IF(J374&lt;6,2,IF(J374&lt;10,1,0)))+IF(J371&gt;80,3,IF(J371&gt;40,2,IF(J371&gt;20,1,0)))+IF(J370&gt;20,3,IF(J370&gt;10,2,IF(J370&gt;5,1,0)))))</f>
        <v>NA</v>
      </c>
      <c r="K377" t="str">
        <f>IF(OR(K374&gt;15,K371&lt;15,K370&lt;4),"NA",(IF(K374&lt;4,3,IF(K374&lt;6,2,IF(K374&lt;10,1,0)))+IF(K371&gt;80,3,IF(K371&gt;40,2,IF(K371&gt;20,1,0)))+IF(K370&gt;20,3,IF(K370&gt;10,2,IF(K370&gt;5,1,0)))))</f>
        <v>NA</v>
      </c>
      <c r="L377">
        <f>IF(OR(L374&gt;15,L371&lt;15,L370&lt;4),"NA",(IF(L374&lt;4,3,IF(L374&lt;6,2,IF(L374&lt;10,1,0)))+IF(L371&gt;80,3,IF(L371&gt;40,2,IF(L371&gt;20,1,0)))+IF(L370&gt;20,3,IF(L370&gt;10,2,IF(L370&gt;5,1,0)))))</f>
        <v>3</v>
      </c>
      <c r="M377">
        <f>IF(OR(M374&gt;15,M371&lt;15,M370&lt;4),"NA",(IF(M374&lt;4,3,IF(M374&lt;6,2,IF(M374&lt;10,1,0)))+IF(M371&gt;80,3,IF(M371&gt;40,2,IF(M371&gt;20,1,0)))+IF(M370&gt;20,3,IF(M370&gt;10,2,IF(M370&gt;5,1,0)))))</f>
        <v>4</v>
      </c>
      <c r="N377">
        <f>IF(OR(N374&gt;15,N371&lt;15,N370&lt;4),"NA",(IF(N374&lt;4,3,IF(N374&lt;6,2,IF(N374&lt;10,1,0)))+IF(N371&gt;80,3,IF(N371&gt;40,2,IF(N371&gt;20,1,0)))+IF(N370&gt;20,3,IF(N370&gt;10,2,IF(N370&gt;5,1,0)))))</f>
        <v>3</v>
      </c>
      <c r="O377">
        <f t="shared" ref="O377:S377" si="846">IF(OR(O374&gt;15,O371&lt;15,O370&lt;4),"NA",(IF(O374&lt;4,3,IF(O374&lt;6,2,IF(O374&lt;10,1,0)))+IF(O371&gt;80,3,IF(O371&gt;40,2,IF(O371&gt;20,1,0)))+IF(O370&gt;20,3,IF(O370&gt;10,2,IF(O370&gt;5,1,0)))))</f>
        <v>2</v>
      </c>
      <c r="P377" t="str">
        <f t="shared" si="846"/>
        <v>NA</v>
      </c>
      <c r="Q377">
        <f t="shared" si="846"/>
        <v>7</v>
      </c>
      <c r="R377">
        <f t="shared" si="846"/>
        <v>7</v>
      </c>
      <c r="S377">
        <f t="shared" si="846"/>
        <v>6</v>
      </c>
    </row>
    <row r="379" spans="1:43">
      <c r="A379" t="s">
        <v>102</v>
      </c>
      <c r="B379" t="s">
        <v>1</v>
      </c>
      <c r="C379" s="1" t="s">
        <v>2</v>
      </c>
      <c r="D379" s="1" t="s">
        <v>275</v>
      </c>
      <c r="E379" s="1" t="s">
        <v>242</v>
      </c>
      <c r="F379" s="1" t="s">
        <v>232</v>
      </c>
      <c r="G379" s="1" t="s">
        <v>202</v>
      </c>
      <c r="H379" s="1" t="s">
        <v>199</v>
      </c>
      <c r="I379" s="1" t="s">
        <v>196</v>
      </c>
      <c r="J379" s="1" t="s">
        <v>185</v>
      </c>
      <c r="K379" s="1" t="s">
        <v>177</v>
      </c>
      <c r="L379" s="1" t="s">
        <v>149</v>
      </c>
      <c r="M379" s="1" t="s">
        <v>139</v>
      </c>
      <c r="N379" s="1" t="s">
        <v>3</v>
      </c>
      <c r="O379" s="1" t="s">
        <v>4</v>
      </c>
      <c r="P379" s="1" t="s">
        <v>5</v>
      </c>
      <c r="Q379" s="1" t="s">
        <v>6</v>
      </c>
      <c r="R379" s="1" t="s">
        <v>7</v>
      </c>
      <c r="S379" s="1" t="s">
        <v>8</v>
      </c>
      <c r="T379" s="1" t="s">
        <v>9</v>
      </c>
      <c r="U379" s="1" t="s">
        <v>10</v>
      </c>
      <c r="V379" s="1" t="s">
        <v>11</v>
      </c>
      <c r="W379" s="1" t="s">
        <v>12</v>
      </c>
      <c r="X379" s="1" t="s">
        <v>13</v>
      </c>
      <c r="Y379" s="1" t="s">
        <v>14</v>
      </c>
      <c r="Z379" s="1" t="s">
        <v>15</v>
      </c>
      <c r="AA379" s="1" t="s">
        <v>16</v>
      </c>
      <c r="AB379" s="1" t="s">
        <v>17</v>
      </c>
      <c r="AC379" s="1" t="s">
        <v>18</v>
      </c>
      <c r="AD379" s="1" t="s">
        <v>19</v>
      </c>
      <c r="AE379" s="1" t="s">
        <v>20</v>
      </c>
      <c r="AF379" s="1" t="s">
        <v>21</v>
      </c>
      <c r="AG379" s="1" t="s">
        <v>22</v>
      </c>
      <c r="AH379" s="1" t="s">
        <v>23</v>
      </c>
      <c r="AI379" s="1" t="s">
        <v>24</v>
      </c>
      <c r="AJ379" s="1" t="s">
        <v>25</v>
      </c>
      <c r="AK379" s="1" t="s">
        <v>26</v>
      </c>
      <c r="AL379" s="1" t="s">
        <v>27</v>
      </c>
      <c r="AM379" s="1" t="s">
        <v>28</v>
      </c>
      <c r="AN379" s="1" t="s">
        <v>29</v>
      </c>
      <c r="AO379" s="1" t="s">
        <v>30</v>
      </c>
      <c r="AP379" s="1" t="s">
        <v>31</v>
      </c>
    </row>
    <row r="380" spans="1:43">
      <c r="A380" t="s">
        <v>32</v>
      </c>
      <c r="B380" t="s">
        <v>33</v>
      </c>
      <c r="C380" t="s">
        <v>34</v>
      </c>
      <c r="D380">
        <v>-3.26</v>
      </c>
      <c r="E380">
        <v>6.69</v>
      </c>
      <c r="F380">
        <v>-12.76</v>
      </c>
      <c r="G380">
        <v>-3.9</v>
      </c>
      <c r="H380">
        <v>2.8</v>
      </c>
      <c r="I380">
        <v>3.94</v>
      </c>
      <c r="J380" s="4">
        <v>-12.97</v>
      </c>
      <c r="K380">
        <v>-0.42</v>
      </c>
      <c r="L380">
        <v>3.27</v>
      </c>
      <c r="M380">
        <v>3.76</v>
      </c>
      <c r="N380">
        <v>-2.98</v>
      </c>
      <c r="O380">
        <v>7.5</v>
      </c>
      <c r="P380">
        <v>8.5299999999999994</v>
      </c>
      <c r="Q380">
        <v>9.9700000000000006</v>
      </c>
      <c r="R380">
        <v>4.92</v>
      </c>
      <c r="S380">
        <v>2.0299999999999998</v>
      </c>
      <c r="T380">
        <v>-16.84</v>
      </c>
      <c r="U380">
        <v>3.74</v>
      </c>
      <c r="V380">
        <v>10.87</v>
      </c>
    </row>
    <row r="381" spans="1:43">
      <c r="A381" s="6"/>
      <c r="C381" t="s">
        <v>128</v>
      </c>
      <c r="H381">
        <v>2.8</v>
      </c>
      <c r="I381">
        <v>3.94</v>
      </c>
      <c r="J381">
        <v>-13.08</v>
      </c>
      <c r="K381">
        <v>-0.42</v>
      </c>
      <c r="L381">
        <v>3.27</v>
      </c>
      <c r="M381">
        <v>3.76</v>
      </c>
      <c r="N381" s="4">
        <v>-4.04</v>
      </c>
      <c r="O381">
        <v>4.68</v>
      </c>
      <c r="P381">
        <v>9.65</v>
      </c>
      <c r="Q381">
        <v>8.4</v>
      </c>
      <c r="R381">
        <v>2.87</v>
      </c>
      <c r="S381">
        <v>2.0299999999999998</v>
      </c>
      <c r="T381">
        <v>-16.16</v>
      </c>
      <c r="U381">
        <v>2.92</v>
      </c>
      <c r="V381">
        <v>2.4300000000000002</v>
      </c>
      <c r="W381">
        <v>-6.09</v>
      </c>
      <c r="X381">
        <v>32.67</v>
      </c>
      <c r="Y381">
        <v>-17.670000000000002</v>
      </c>
      <c r="Z381">
        <v>-12.34</v>
      </c>
    </row>
    <row r="382" spans="1:43">
      <c r="A382" t="s">
        <v>76</v>
      </c>
      <c r="B382" t="s">
        <v>76</v>
      </c>
      <c r="C382" t="s">
        <v>35</v>
      </c>
      <c r="D382">
        <f t="shared" ref="D382:N382" si="847">+D380+E380+F380+G380</f>
        <v>-13.229999999999999</v>
      </c>
      <c r="E382">
        <f t="shared" si="847"/>
        <v>-7.169999999999999</v>
      </c>
      <c r="F382">
        <f t="shared" si="847"/>
        <v>-9.92</v>
      </c>
      <c r="G382">
        <f t="shared" si="847"/>
        <v>-10.130000000000001</v>
      </c>
      <c r="H382">
        <f t="shared" si="847"/>
        <v>-6.65</v>
      </c>
      <c r="I382">
        <f t="shared" si="847"/>
        <v>-6.1800000000000015</v>
      </c>
      <c r="J382">
        <f t="shared" si="847"/>
        <v>-6.3600000000000012</v>
      </c>
      <c r="K382">
        <f t="shared" si="847"/>
        <v>3.6299999999999994</v>
      </c>
      <c r="L382">
        <f t="shared" si="847"/>
        <v>11.549999999999999</v>
      </c>
      <c r="M382">
        <f t="shared" si="847"/>
        <v>16.809999999999999</v>
      </c>
      <c r="N382">
        <f t="shared" si="847"/>
        <v>23.02</v>
      </c>
      <c r="O382">
        <f t="shared" ref="O382:S382" si="848">+O380+P380+Q380+R380</f>
        <v>30.92</v>
      </c>
      <c r="P382">
        <f t="shared" si="848"/>
        <v>25.450000000000003</v>
      </c>
      <c r="Q382">
        <f t="shared" si="848"/>
        <v>8.0000000000001847E-2</v>
      </c>
      <c r="R382">
        <f t="shared" si="848"/>
        <v>-6.15</v>
      </c>
      <c r="S382">
        <f t="shared" si="848"/>
        <v>-0.20000000000000107</v>
      </c>
    </row>
    <row r="383" spans="1:43">
      <c r="C383" t="s">
        <v>129</v>
      </c>
      <c r="H383">
        <f t="shared" ref="H383:R383" si="849">+H381+I381+J381+K381</f>
        <v>-6.76</v>
      </c>
      <c r="I383">
        <f t="shared" si="849"/>
        <v>-6.2900000000000009</v>
      </c>
      <c r="J383">
        <f t="shared" si="849"/>
        <v>-6.4700000000000006</v>
      </c>
      <c r="K383">
        <f t="shared" si="849"/>
        <v>2.5699999999999994</v>
      </c>
      <c r="L383">
        <f t="shared" si="849"/>
        <v>7.669999999999999</v>
      </c>
      <c r="M383">
        <f t="shared" si="849"/>
        <v>14.05</v>
      </c>
      <c r="N383">
        <f t="shared" si="849"/>
        <v>18.689999999999998</v>
      </c>
      <c r="O383">
        <f t="shared" si="849"/>
        <v>25.6</v>
      </c>
      <c r="P383">
        <f t="shared" si="849"/>
        <v>22.950000000000003</v>
      </c>
      <c r="Q383">
        <f t="shared" si="849"/>
        <v>-2.8600000000000012</v>
      </c>
      <c r="R383">
        <f t="shared" si="849"/>
        <v>-8.34</v>
      </c>
      <c r="S383">
        <f t="shared" ref="S383:W383" si="850">+S381+T381+U381+V381</f>
        <v>-8.7800000000000011</v>
      </c>
      <c r="T383">
        <f t="shared" si="850"/>
        <v>-16.899999999999999</v>
      </c>
      <c r="U383">
        <f t="shared" si="850"/>
        <v>31.93</v>
      </c>
      <c r="V383">
        <f t="shared" si="850"/>
        <v>11.34</v>
      </c>
      <c r="W383">
        <f t="shared" si="850"/>
        <v>-3.4299999999999997</v>
      </c>
    </row>
    <row r="384" spans="1:43">
      <c r="A384" t="s">
        <v>103</v>
      </c>
      <c r="C384" s="2" t="s">
        <v>36</v>
      </c>
      <c r="D384" s="2">
        <f t="shared" ref="D384:N384" si="851">+((D382/(E380+F380+G380+H381))-1)*100</f>
        <v>84.518828451882854</v>
      </c>
      <c r="E384" s="2">
        <f t="shared" si="851"/>
        <v>-27.721774193548399</v>
      </c>
      <c r="F384" s="2">
        <f t="shared" si="851"/>
        <v>-3.125</v>
      </c>
      <c r="G384" s="2">
        <f t="shared" si="851"/>
        <v>52.330827067669183</v>
      </c>
      <c r="H384" s="2">
        <f t="shared" si="851"/>
        <v>7.6051779935274899</v>
      </c>
      <c r="I384" s="2">
        <f t="shared" si="851"/>
        <v>-2.8301886792452824</v>
      </c>
      <c r="J384" s="2">
        <f t="shared" si="851"/>
        <v>-347.47081712062266</v>
      </c>
      <c r="K384" s="2">
        <f t="shared" si="851"/>
        <v>-58.419243986254287</v>
      </c>
      <c r="L384" s="2">
        <f t="shared" si="851"/>
        <v>-35.582822085889575</v>
      </c>
      <c r="M384" s="2">
        <f t="shared" si="851"/>
        <v>-21.631701631701638</v>
      </c>
      <c r="N384" s="2">
        <f t="shared" si="851"/>
        <v>-20.263249047454114</v>
      </c>
      <c r="O384" s="2">
        <f t="shared" ref="O384:S384" si="852">+((O382/(P380+Q380+R380+S381))-1)*100</f>
        <v>21.493123772102152</v>
      </c>
      <c r="P384" s="2">
        <f t="shared" si="852"/>
        <v>3248.6842105263095</v>
      </c>
      <c r="Q384" s="2">
        <f t="shared" si="852"/>
        <v>-101.14777618364421</v>
      </c>
      <c r="R384" s="2">
        <f t="shared" si="852"/>
        <v>-28.819444444444443</v>
      </c>
      <c r="S384" s="2">
        <f t="shared" si="852"/>
        <v>-97.59615384615384</v>
      </c>
      <c r="T384" s="2"/>
      <c r="U384" s="2"/>
      <c r="V384" s="2"/>
      <c r="W384" s="2"/>
      <c r="X384" s="2"/>
    </row>
    <row r="385" spans="1:43">
      <c r="A385" s="6"/>
      <c r="C385" s="2" t="s">
        <v>37</v>
      </c>
      <c r="D385" s="2">
        <f t="shared" ref="D385:N385" si="853">+((D382/H383)-1)*100</f>
        <v>95.710059171597635</v>
      </c>
      <c r="E385" s="2">
        <f t="shared" si="853"/>
        <v>13.990461049284541</v>
      </c>
      <c r="F385" s="2">
        <f t="shared" si="853"/>
        <v>53.323029366306017</v>
      </c>
      <c r="G385" s="2">
        <f t="shared" si="853"/>
        <v>-494.16342412451371</v>
      </c>
      <c r="H385" s="2">
        <f t="shared" si="853"/>
        <v>-186.70143415906128</v>
      </c>
      <c r="I385" s="2">
        <f t="shared" si="853"/>
        <v>-143.98576512455517</v>
      </c>
      <c r="J385" s="2">
        <f t="shared" si="853"/>
        <v>-134.02889245585877</v>
      </c>
      <c r="K385" s="2">
        <f t="shared" si="853"/>
        <v>-85.8203125</v>
      </c>
      <c r="L385" s="2">
        <f t="shared" si="853"/>
        <v>-49.6732026143791</v>
      </c>
      <c r="M385" s="2">
        <f t="shared" si="853"/>
        <v>-687.76223776223753</v>
      </c>
      <c r="N385" s="2">
        <f t="shared" si="853"/>
        <v>-376.01918465227817</v>
      </c>
      <c r="O385" s="2">
        <f t="shared" ref="O385:S385" si="854">+((O382/S383)-1)*100</f>
        <v>-452.1640091116173</v>
      </c>
      <c r="P385" s="2">
        <f t="shared" si="854"/>
        <v>-250.59171597633139</v>
      </c>
      <c r="Q385" s="2">
        <f t="shared" si="854"/>
        <v>-99.749451926088312</v>
      </c>
      <c r="R385" s="2">
        <f t="shared" si="854"/>
        <v>-154.23280423280423</v>
      </c>
      <c r="S385" s="2">
        <f t="shared" si="854"/>
        <v>-94.16909620991251</v>
      </c>
    </row>
    <row r="386" spans="1:43" s="1" customFormat="1">
      <c r="C386" s="1" t="s">
        <v>38</v>
      </c>
      <c r="D386" s="1" t="s">
        <v>274</v>
      </c>
      <c r="E386" s="1" t="s">
        <v>243</v>
      </c>
      <c r="F386" s="1" t="s">
        <v>233</v>
      </c>
      <c r="G386" s="1" t="s">
        <v>230</v>
      </c>
      <c r="H386" s="1" t="s">
        <v>200</v>
      </c>
      <c r="I386" s="1" t="s">
        <v>197</v>
      </c>
      <c r="J386" s="1" t="s">
        <v>186</v>
      </c>
      <c r="K386" s="1" t="s">
        <v>178</v>
      </c>
      <c r="L386" s="1" t="s">
        <v>150</v>
      </c>
      <c r="M386" s="1" t="s">
        <v>141</v>
      </c>
      <c r="N386" s="1" t="s">
        <v>39</v>
      </c>
      <c r="O386" s="1" t="s">
        <v>40</v>
      </c>
      <c r="P386" s="1" t="s">
        <v>41</v>
      </c>
      <c r="Q386" s="1" t="s">
        <v>42</v>
      </c>
      <c r="R386" s="1" t="s">
        <v>43</v>
      </c>
      <c r="S386" s="1" t="s">
        <v>44</v>
      </c>
      <c r="T386" s="1" t="s">
        <v>45</v>
      </c>
      <c r="U386" s="1" t="s">
        <v>46</v>
      </c>
      <c r="V386" s="1" t="s">
        <v>47</v>
      </c>
      <c r="W386" s="1" t="s">
        <v>48</v>
      </c>
      <c r="X386" s="1" t="s">
        <v>49</v>
      </c>
      <c r="Y386" s="1" t="s">
        <v>50</v>
      </c>
      <c r="Z386" s="1" t="s">
        <v>51</v>
      </c>
      <c r="AA386" s="1" t="s">
        <v>52</v>
      </c>
      <c r="AB386" s="1" t="s">
        <v>53</v>
      </c>
      <c r="AC386" s="1" t="s">
        <v>54</v>
      </c>
      <c r="AD386" s="1" t="s">
        <v>55</v>
      </c>
      <c r="AE386" s="1" t="s">
        <v>56</v>
      </c>
      <c r="AF386" s="1" t="s">
        <v>57</v>
      </c>
      <c r="AG386" s="1" t="s">
        <v>58</v>
      </c>
      <c r="AH386" s="1" t="s">
        <v>59</v>
      </c>
      <c r="AI386" s="1" t="s">
        <v>60</v>
      </c>
      <c r="AJ386" s="1" t="s">
        <v>61</v>
      </c>
      <c r="AK386" s="1" t="s">
        <v>62</v>
      </c>
      <c r="AL386" s="1" t="s">
        <v>63</v>
      </c>
      <c r="AM386" s="1" t="s">
        <v>64</v>
      </c>
      <c r="AN386" s="1" t="s">
        <v>65</v>
      </c>
      <c r="AO386" s="1" t="s">
        <v>66</v>
      </c>
      <c r="AP386" s="1" t="s">
        <v>67</v>
      </c>
      <c r="AQ386" s="1" t="s">
        <v>68</v>
      </c>
    </row>
    <row r="387" spans="1:43">
      <c r="C387" t="s">
        <v>69</v>
      </c>
      <c r="D387">
        <v>75</v>
      </c>
      <c r="E387">
        <v>76.099999999999994</v>
      </c>
      <c r="F387">
        <v>81</v>
      </c>
      <c r="G387">
        <v>80</v>
      </c>
      <c r="H387">
        <v>86</v>
      </c>
      <c r="I387">
        <v>100</v>
      </c>
      <c r="J387">
        <v>96.1</v>
      </c>
      <c r="K387">
        <v>97</v>
      </c>
      <c r="L387">
        <v>114</v>
      </c>
      <c r="M387">
        <v>140</v>
      </c>
      <c r="N387">
        <v>153</v>
      </c>
      <c r="O387">
        <v>134</v>
      </c>
      <c r="P387">
        <v>124</v>
      </c>
      <c r="Q387">
        <v>120</v>
      </c>
      <c r="R387">
        <v>81.3</v>
      </c>
      <c r="S387">
        <v>81.8</v>
      </c>
    </row>
    <row r="388" spans="1:43">
      <c r="C388" s="3" t="s">
        <v>70</v>
      </c>
      <c r="D388" s="3">
        <f t="shared" ref="D388:E388" si="855">+D387/D382</f>
        <v>-5.6689342403628125</v>
      </c>
      <c r="E388" s="3">
        <f t="shared" si="855"/>
        <v>-10.613668061366807</v>
      </c>
      <c r="F388" s="3">
        <f t="shared" ref="F388:G388" si="856">+F387/F382</f>
        <v>-8.1653225806451619</v>
      </c>
      <c r="G388" s="3">
        <f t="shared" si="856"/>
        <v>-7.8973346495557744</v>
      </c>
      <c r="H388" s="3">
        <f t="shared" ref="H388:I388" si="857">+H387/H382</f>
        <v>-12.932330827067668</v>
      </c>
      <c r="I388" s="3">
        <f t="shared" si="857"/>
        <v>-16.181229773462778</v>
      </c>
      <c r="J388" s="3">
        <f t="shared" ref="J388:K388" si="858">+J387/J382</f>
        <v>-15.110062893081757</v>
      </c>
      <c r="K388" s="3">
        <f t="shared" si="858"/>
        <v>26.721763085399452</v>
      </c>
      <c r="L388" s="3">
        <f t="shared" ref="L388:M388" si="859">+L387/L382</f>
        <v>9.8701298701298708</v>
      </c>
      <c r="M388" s="3">
        <f t="shared" si="859"/>
        <v>8.3283759666864974</v>
      </c>
      <c r="N388" s="3">
        <f t="shared" ref="N388:S388" si="860">+N387/N382</f>
        <v>6.6463944396177235</v>
      </c>
      <c r="O388" s="3">
        <f t="shared" si="860"/>
        <v>4.333764553686934</v>
      </c>
      <c r="P388" s="3">
        <f t="shared" si="860"/>
        <v>4.8722986247544195</v>
      </c>
      <c r="Q388" s="3">
        <f t="shared" si="860"/>
        <v>1499.9999999999654</v>
      </c>
      <c r="R388" s="3">
        <f t="shared" si="860"/>
        <v>-13.219512195121951</v>
      </c>
      <c r="S388" s="3">
        <f t="shared" si="860"/>
        <v>-408.99999999999778</v>
      </c>
    </row>
    <row r="389" spans="1:43">
      <c r="C389" s="2" t="s">
        <v>71</v>
      </c>
      <c r="D389" s="2">
        <f t="shared" ref="D389:F389" si="861">+((D387/E387)-1)*100</f>
        <v>-1.4454664914586024</v>
      </c>
      <c r="E389" s="2">
        <f t="shared" si="861"/>
        <v>-6.04938271604939</v>
      </c>
      <c r="F389" s="2">
        <f t="shared" si="861"/>
        <v>1.2499999999999956</v>
      </c>
      <c r="G389" s="2">
        <f t="shared" ref="G389" si="862">+((G387/H387)-1)*100</f>
        <v>-6.9767441860465134</v>
      </c>
      <c r="H389" s="2">
        <f t="shared" ref="H389:I389" si="863">+((H387/I387)-1)*100</f>
        <v>-14.000000000000002</v>
      </c>
      <c r="I389" s="2">
        <f t="shared" si="863"/>
        <v>4.058272632674309</v>
      </c>
      <c r="J389" s="2">
        <f>+((J387/K387)-1)*100</f>
        <v>-0.92783505154639956</v>
      </c>
      <c r="K389" s="2">
        <f>+((K387/L387)-1)*100</f>
        <v>-14.912280701754387</v>
      </c>
      <c r="L389" s="2">
        <f>+((L387/M387)-1)*100</f>
        <v>-18.571428571428573</v>
      </c>
      <c r="M389" s="2">
        <f>+((M387/N387)-1)*100</f>
        <v>-8.4967320261437944</v>
      </c>
      <c r="N389" s="2">
        <f>+((N387/O387)-1)*100</f>
        <v>14.179104477611947</v>
      </c>
      <c r="O389" s="2">
        <f t="shared" ref="O389:R389" si="864">+((O387/P387)-1)*100</f>
        <v>8.0645161290322509</v>
      </c>
      <c r="P389" s="2">
        <f t="shared" si="864"/>
        <v>3.3333333333333437</v>
      </c>
      <c r="Q389" s="2">
        <f t="shared" si="864"/>
        <v>47.601476014760145</v>
      </c>
      <c r="R389" s="2">
        <f t="shared" si="864"/>
        <v>-0.61124694376527566</v>
      </c>
    </row>
    <row r="390" spans="1:43">
      <c r="C390" s="2" t="s">
        <v>72</v>
      </c>
      <c r="D390" s="2">
        <f t="shared" ref="D390:F390" si="865">+((D387/H387)-1)*100</f>
        <v>-12.790697674418606</v>
      </c>
      <c r="E390" s="2">
        <f t="shared" si="865"/>
        <v>-23.900000000000009</v>
      </c>
      <c r="F390" s="2">
        <f t="shared" si="865"/>
        <v>-15.712799167533809</v>
      </c>
      <c r="G390" s="2">
        <f t="shared" ref="G390" si="866">+((G387/K387)-1)*100</f>
        <v>-17.525773195876294</v>
      </c>
      <c r="H390" s="2">
        <f t="shared" ref="H390" si="867">+((H387/L387)-1)*100</f>
        <v>-24.561403508771928</v>
      </c>
      <c r="I390" s="2">
        <f t="shared" ref="I390" si="868">+((I387/M387)-1)*100</f>
        <v>-28.571428571428569</v>
      </c>
      <c r="J390" s="2">
        <f t="shared" ref="J390:O390" si="869">+((J387/N387)-1)*100</f>
        <v>-37.189542483660134</v>
      </c>
      <c r="K390" s="2">
        <f t="shared" si="869"/>
        <v>-27.611940298507463</v>
      </c>
      <c r="L390" s="2">
        <f t="shared" si="869"/>
        <v>-8.0645161290322616</v>
      </c>
      <c r="M390" s="2">
        <f t="shared" si="869"/>
        <v>16.666666666666675</v>
      </c>
      <c r="N390" s="2">
        <f t="shared" si="869"/>
        <v>88.191881918819192</v>
      </c>
      <c r="O390" s="2">
        <f t="shared" si="869"/>
        <v>63.814180929095365</v>
      </c>
    </row>
    <row r="391" spans="1:43">
      <c r="C391" s="2" t="s">
        <v>130</v>
      </c>
      <c r="D391" s="6">
        <f t="shared" ref="D391:E391" si="870">IF(OR(D388&gt;15,D385&lt;15,D384&lt;4),"NA",(IF(D388&lt;4,3,IF(D388&lt;6,2,IF(D388&lt;10,1,0)))+IF(D385&gt;80,3,IF(D385&gt;40,2,IF(D385&gt;20,1,0)))+IF(D384&gt;20,3,IF(D384&gt;10,2,IF(D384&gt;5,1,0)))))</f>
        <v>9</v>
      </c>
      <c r="E391" t="str">
        <f t="shared" si="870"/>
        <v>NA</v>
      </c>
      <c r="F391" t="str">
        <f t="shared" ref="F391:G391" si="871">IF(OR(F388&gt;15,F385&lt;15,F384&lt;4),"NA",(IF(F388&lt;4,3,IF(F388&lt;6,2,IF(F388&lt;10,1,0)))+IF(F385&gt;80,3,IF(F385&gt;40,2,IF(F385&gt;20,1,0)))+IF(F384&gt;20,3,IF(F384&gt;10,2,IF(F384&gt;5,1,0)))))</f>
        <v>NA</v>
      </c>
      <c r="G391" t="str">
        <f t="shared" si="871"/>
        <v>NA</v>
      </c>
      <c r="H391" t="str">
        <f t="shared" ref="H391:I391" si="872">IF(OR(H388&gt;15,H385&lt;15,H384&lt;4),"NA",(IF(H388&lt;4,3,IF(H388&lt;6,2,IF(H388&lt;10,1,0)))+IF(H385&gt;80,3,IF(H385&gt;40,2,IF(H385&gt;20,1,0)))+IF(H384&gt;20,3,IF(H384&gt;10,2,IF(H384&gt;5,1,0)))))</f>
        <v>NA</v>
      </c>
      <c r="I391" t="str">
        <f t="shared" si="872"/>
        <v>NA</v>
      </c>
      <c r="J391" t="str">
        <f>IF(OR(J388&gt;15,J385&lt;15,J384&lt;4),"NA",(IF(J388&lt;4,3,IF(J388&lt;6,2,IF(J388&lt;10,1,0)))+IF(J385&gt;80,3,IF(J385&gt;40,2,IF(J385&gt;20,1,0)))+IF(J384&gt;20,3,IF(J384&gt;10,2,IF(J384&gt;5,1,0)))))</f>
        <v>NA</v>
      </c>
      <c r="K391" t="str">
        <f>IF(OR(K388&gt;15,K385&lt;15,K384&lt;4),"NA",(IF(K388&lt;4,3,IF(K388&lt;6,2,IF(K388&lt;10,1,0)))+IF(K385&gt;80,3,IF(K385&gt;40,2,IF(K385&gt;20,1,0)))+IF(K384&gt;20,3,IF(K384&gt;10,2,IF(K384&gt;5,1,0)))))</f>
        <v>NA</v>
      </c>
      <c r="L391" t="str">
        <f>IF(OR(L388&gt;15,L385&lt;15,L384&lt;4),"NA",(IF(L388&lt;4,3,IF(L388&lt;6,2,IF(L388&lt;10,1,0)))+IF(L385&gt;80,3,IF(L385&gt;40,2,IF(L385&gt;20,1,0)))+IF(L384&gt;20,3,IF(L384&gt;10,2,IF(L384&gt;5,1,0)))))</f>
        <v>NA</v>
      </c>
      <c r="M391" t="str">
        <f>IF(OR(M388&gt;15,M385&lt;15,M384&lt;4),"NA",(IF(M388&lt;4,3,IF(M388&lt;6,2,IF(M388&lt;10,1,0)))+IF(M385&gt;80,3,IF(M385&gt;40,2,IF(M385&gt;20,1,0)))+IF(M384&gt;20,3,IF(M384&gt;10,2,IF(M384&gt;5,1,0)))))</f>
        <v>NA</v>
      </c>
      <c r="N391" t="str">
        <f>IF(OR(N388&gt;15,N385&lt;15,N384&lt;4),"NA",(IF(N388&lt;4,3,IF(N388&lt;6,2,IF(N388&lt;10,1,0)))+IF(N385&gt;80,3,IF(N385&gt;40,2,IF(N385&gt;20,1,0)))+IF(N384&gt;20,3,IF(N384&gt;10,2,IF(N384&gt;5,1,0)))))</f>
        <v>NA</v>
      </c>
      <c r="O391" t="str">
        <f t="shared" ref="O391:S391" si="873">IF(OR(O388&gt;15,O385&lt;15,O384&lt;4),"NA",(IF(O388&lt;4,3,IF(O388&lt;6,2,IF(O388&lt;10,1,0)))+IF(O385&gt;80,3,IF(O385&gt;40,2,IF(O385&gt;20,1,0)))+IF(O384&gt;20,3,IF(O384&gt;10,2,IF(O384&gt;5,1,0)))))</f>
        <v>NA</v>
      </c>
      <c r="P391" t="str">
        <f t="shared" si="873"/>
        <v>NA</v>
      </c>
      <c r="Q391" t="str">
        <f t="shared" si="873"/>
        <v>NA</v>
      </c>
      <c r="R391" t="str">
        <f t="shared" si="873"/>
        <v>NA</v>
      </c>
      <c r="S391" t="str">
        <f t="shared" si="873"/>
        <v>NA</v>
      </c>
    </row>
    <row r="393" spans="1:43">
      <c r="A393" t="s">
        <v>104</v>
      </c>
      <c r="B393" t="s">
        <v>1</v>
      </c>
      <c r="C393" s="1" t="s">
        <v>2</v>
      </c>
      <c r="D393" s="1" t="s">
        <v>275</v>
      </c>
      <c r="E393" s="1" t="s">
        <v>242</v>
      </c>
      <c r="F393" s="1" t="s">
        <v>232</v>
      </c>
      <c r="G393" s="1" t="s">
        <v>202</v>
      </c>
      <c r="H393" s="1" t="s">
        <v>199</v>
      </c>
      <c r="I393" s="1" t="s">
        <v>196</v>
      </c>
      <c r="J393" s="1" t="s">
        <v>185</v>
      </c>
      <c r="K393" s="1" t="s">
        <v>177</v>
      </c>
      <c r="L393" s="1" t="s">
        <v>149</v>
      </c>
      <c r="M393" s="1" t="s">
        <v>139</v>
      </c>
      <c r="N393" s="1" t="s">
        <v>3</v>
      </c>
      <c r="O393" s="1" t="s">
        <v>4</v>
      </c>
      <c r="P393" s="1" t="s">
        <v>5</v>
      </c>
      <c r="Q393" s="1" t="s">
        <v>6</v>
      </c>
      <c r="R393" s="1" t="s">
        <v>7</v>
      </c>
      <c r="S393" s="1" t="s">
        <v>8</v>
      </c>
      <c r="T393" s="1" t="s">
        <v>9</v>
      </c>
      <c r="U393" s="1" t="s">
        <v>10</v>
      </c>
      <c r="V393" s="1" t="s">
        <v>11</v>
      </c>
      <c r="W393" s="1" t="s">
        <v>12</v>
      </c>
      <c r="X393" s="1" t="s">
        <v>13</v>
      </c>
      <c r="Y393" s="1" t="s">
        <v>14</v>
      </c>
      <c r="Z393" s="1" t="s">
        <v>15</v>
      </c>
      <c r="AA393" s="1" t="s">
        <v>16</v>
      </c>
      <c r="AB393" s="1" t="s">
        <v>17</v>
      </c>
      <c r="AC393" s="1" t="s">
        <v>18</v>
      </c>
      <c r="AD393" s="1" t="s">
        <v>19</v>
      </c>
      <c r="AE393" s="1" t="s">
        <v>20</v>
      </c>
      <c r="AF393" s="1" t="s">
        <v>21</v>
      </c>
      <c r="AG393" s="1" t="s">
        <v>22</v>
      </c>
      <c r="AH393" s="1" t="s">
        <v>23</v>
      </c>
      <c r="AI393" s="1" t="s">
        <v>24</v>
      </c>
      <c r="AJ393" s="1" t="s">
        <v>25</v>
      </c>
      <c r="AK393" s="1" t="s">
        <v>26</v>
      </c>
      <c r="AL393" s="1" t="s">
        <v>27</v>
      </c>
      <c r="AM393" s="1" t="s">
        <v>28</v>
      </c>
      <c r="AN393" s="1" t="s">
        <v>29</v>
      </c>
      <c r="AO393" s="1" t="s">
        <v>30</v>
      </c>
      <c r="AP393" s="1" t="s">
        <v>31</v>
      </c>
    </row>
    <row r="394" spans="1:43">
      <c r="A394" t="s">
        <v>32</v>
      </c>
      <c r="B394" t="s">
        <v>33</v>
      </c>
      <c r="C394" t="s">
        <v>34</v>
      </c>
      <c r="D394">
        <v>5.5750000000000002</v>
      </c>
      <c r="E394">
        <v>4.8525</v>
      </c>
      <c r="F394">
        <v>5.2925000000000004</v>
      </c>
      <c r="G394">
        <v>4.3975</v>
      </c>
      <c r="H394">
        <v>4.6425000000000001</v>
      </c>
      <c r="I394">
        <v>3.1425000000000001</v>
      </c>
      <c r="J394">
        <v>3.9525000000000001</v>
      </c>
      <c r="K394">
        <v>3.34</v>
      </c>
      <c r="L394">
        <v>2.75</v>
      </c>
      <c r="M394">
        <v>2.31</v>
      </c>
      <c r="N394">
        <v>2.8875000000000002</v>
      </c>
      <c r="O394">
        <v>2.54</v>
      </c>
      <c r="P394">
        <v>1.9550000000000001</v>
      </c>
      <c r="Q394">
        <v>1.59</v>
      </c>
      <c r="R394">
        <v>2.41</v>
      </c>
      <c r="S394">
        <v>1.635</v>
      </c>
      <c r="T394">
        <v>1.5725</v>
      </c>
      <c r="U394">
        <v>1.6975</v>
      </c>
      <c r="V394">
        <v>2.1974999999999998</v>
      </c>
    </row>
    <row r="395" spans="1:43">
      <c r="C395" t="s">
        <v>128</v>
      </c>
      <c r="H395">
        <v>4.6425000000000001</v>
      </c>
      <c r="I395">
        <v>3.1425000000000001</v>
      </c>
      <c r="J395">
        <v>3.9525000000000001</v>
      </c>
      <c r="K395">
        <v>3.34</v>
      </c>
      <c r="L395">
        <v>2.75</v>
      </c>
      <c r="M395" s="4">
        <v>2.31</v>
      </c>
      <c r="N395">
        <v>2.8875000000000002</v>
      </c>
      <c r="O395">
        <v>2.54</v>
      </c>
      <c r="P395">
        <v>1.9550000000000001</v>
      </c>
      <c r="Q395">
        <v>1.59</v>
      </c>
      <c r="R395">
        <v>2.41</v>
      </c>
      <c r="S395">
        <v>1.635</v>
      </c>
      <c r="T395">
        <v>1.5725</v>
      </c>
      <c r="U395">
        <v>1.6975</v>
      </c>
      <c r="V395">
        <v>2.2450000000000001</v>
      </c>
      <c r="W395">
        <v>1.7475000000000001</v>
      </c>
      <c r="X395">
        <v>1.61</v>
      </c>
      <c r="Y395">
        <v>1.4850000000000001</v>
      </c>
      <c r="Z395">
        <v>1.3725000000000001</v>
      </c>
    </row>
    <row r="396" spans="1:43">
      <c r="A396">
        <v>3</v>
      </c>
      <c r="B396">
        <v>4</v>
      </c>
      <c r="C396" t="s">
        <v>35</v>
      </c>
      <c r="D396">
        <f t="shared" ref="D396:N396" si="874">+D394+E394+F394+G394</f>
        <v>20.1175</v>
      </c>
      <c r="E396">
        <f t="shared" si="874"/>
        <v>19.185000000000002</v>
      </c>
      <c r="F396">
        <f t="shared" si="874"/>
        <v>17.475000000000001</v>
      </c>
      <c r="G396">
        <f t="shared" si="874"/>
        <v>16.134999999999998</v>
      </c>
      <c r="H396">
        <f t="shared" si="874"/>
        <v>15.077500000000001</v>
      </c>
      <c r="I396">
        <f t="shared" si="874"/>
        <v>13.185</v>
      </c>
      <c r="J396">
        <f t="shared" si="874"/>
        <v>12.352500000000001</v>
      </c>
      <c r="K396">
        <f t="shared" si="874"/>
        <v>11.287500000000001</v>
      </c>
      <c r="L396">
        <f t="shared" si="874"/>
        <v>10.487500000000001</v>
      </c>
      <c r="M396">
        <f t="shared" si="874"/>
        <v>9.692499999999999</v>
      </c>
      <c r="N396">
        <f t="shared" si="874"/>
        <v>8.9725000000000001</v>
      </c>
      <c r="O396">
        <f t="shared" ref="O396:S396" si="875">+O394+P394+Q394+R394</f>
        <v>8.495000000000001</v>
      </c>
      <c r="P396">
        <f t="shared" si="875"/>
        <v>7.59</v>
      </c>
      <c r="Q396">
        <f t="shared" si="875"/>
        <v>7.2074999999999996</v>
      </c>
      <c r="R396">
        <f t="shared" si="875"/>
        <v>7.3149999999999995</v>
      </c>
      <c r="S396">
        <f t="shared" si="875"/>
        <v>7.1025</v>
      </c>
    </row>
    <row r="397" spans="1:43">
      <c r="A397" t="s">
        <v>148</v>
      </c>
      <c r="C397" t="s">
        <v>129</v>
      </c>
      <c r="H397">
        <f t="shared" ref="H397:R397" si="876">+H395+I395+J395+K395</f>
        <v>15.077500000000001</v>
      </c>
      <c r="I397">
        <f t="shared" si="876"/>
        <v>13.185</v>
      </c>
      <c r="J397">
        <f t="shared" si="876"/>
        <v>12.352500000000001</v>
      </c>
      <c r="K397">
        <f t="shared" si="876"/>
        <v>11.287500000000001</v>
      </c>
      <c r="L397">
        <f t="shared" si="876"/>
        <v>10.487500000000001</v>
      </c>
      <c r="M397">
        <f t="shared" si="876"/>
        <v>9.692499999999999</v>
      </c>
      <c r="N397">
        <f t="shared" si="876"/>
        <v>8.9725000000000001</v>
      </c>
      <c r="O397">
        <f t="shared" si="876"/>
        <v>8.495000000000001</v>
      </c>
      <c r="P397">
        <f t="shared" si="876"/>
        <v>7.59</v>
      </c>
      <c r="Q397">
        <f t="shared" si="876"/>
        <v>7.2074999999999996</v>
      </c>
      <c r="R397">
        <f t="shared" si="876"/>
        <v>7.3149999999999995</v>
      </c>
      <c r="S397">
        <f t="shared" ref="S397:W397" si="877">+S395+T395+U395+V395</f>
        <v>7.15</v>
      </c>
      <c r="T397">
        <f t="shared" si="877"/>
        <v>7.2625000000000011</v>
      </c>
      <c r="U397">
        <f t="shared" si="877"/>
        <v>7.3</v>
      </c>
      <c r="V397">
        <f t="shared" si="877"/>
        <v>7.0875000000000004</v>
      </c>
      <c r="W397">
        <f t="shared" si="877"/>
        <v>6.2149999999999999</v>
      </c>
    </row>
    <row r="398" spans="1:43">
      <c r="C398" s="2" t="s">
        <v>36</v>
      </c>
      <c r="D398" s="2">
        <f t="shared" ref="D398:N398" si="878">+((D396/(E394+F394+G394+H395))-1)*100</f>
        <v>4.8605681522022381</v>
      </c>
      <c r="E398" s="2">
        <f t="shared" si="878"/>
        <v>9.7854077253218819</v>
      </c>
      <c r="F398" s="2">
        <f t="shared" si="878"/>
        <v>8.3049271769445543</v>
      </c>
      <c r="G398" s="2">
        <f t="shared" si="878"/>
        <v>7.0137622284861312</v>
      </c>
      <c r="H398" s="2">
        <f t="shared" si="878"/>
        <v>14.353431930223737</v>
      </c>
      <c r="I398" s="2">
        <f t="shared" si="878"/>
        <v>6.7395264116575593</v>
      </c>
      <c r="J398" s="2">
        <f t="shared" si="878"/>
        <v>9.4352159468438437</v>
      </c>
      <c r="K398" s="2">
        <f t="shared" si="878"/>
        <v>7.6281287246722451</v>
      </c>
      <c r="L398" s="2">
        <f t="shared" si="878"/>
        <v>8.2022182099561682</v>
      </c>
      <c r="M398" s="2">
        <f t="shared" si="878"/>
        <v>8.0245193647255455</v>
      </c>
      <c r="N398" s="2">
        <f t="shared" si="878"/>
        <v>5.6209535020600221</v>
      </c>
      <c r="O398" s="2">
        <f t="shared" ref="O398:S398" si="879">+((O396/(P394+Q394+R394+S395))-1)*100</f>
        <v>11.92358366271411</v>
      </c>
      <c r="P398" s="2">
        <f t="shared" si="879"/>
        <v>5.3069719042663888</v>
      </c>
      <c r="Q398" s="2">
        <f t="shared" si="879"/>
        <v>-1.4695830485304207</v>
      </c>
      <c r="R398" s="2">
        <f t="shared" si="879"/>
        <v>2.3076923076922995</v>
      </c>
      <c r="S398" s="2">
        <f t="shared" si="879"/>
        <v>-1.5592515592515621</v>
      </c>
      <c r="T398" s="2"/>
      <c r="U398" s="2"/>
      <c r="V398" s="2"/>
    </row>
    <row r="399" spans="1:43">
      <c r="C399" s="2" t="s">
        <v>37</v>
      </c>
      <c r="D399" s="2">
        <f t="shared" ref="D399:N399" si="880">+((D396/H397)-1)*100</f>
        <v>33.427292322997836</v>
      </c>
      <c r="E399" s="2">
        <f t="shared" si="880"/>
        <v>45.506257110352678</v>
      </c>
      <c r="F399" s="2">
        <f t="shared" si="880"/>
        <v>41.469338190649665</v>
      </c>
      <c r="G399" s="2">
        <f t="shared" si="880"/>
        <v>42.945736434108483</v>
      </c>
      <c r="H399" s="2">
        <f t="shared" si="880"/>
        <v>43.766388557806899</v>
      </c>
      <c r="I399" s="2">
        <f t="shared" si="880"/>
        <v>36.033015217952034</v>
      </c>
      <c r="J399" s="2">
        <f t="shared" si="880"/>
        <v>37.67066035107274</v>
      </c>
      <c r="K399" s="2">
        <f t="shared" si="880"/>
        <v>32.872277810476746</v>
      </c>
      <c r="L399" s="2">
        <f t="shared" si="880"/>
        <v>38.175230566534935</v>
      </c>
      <c r="M399" s="2">
        <f t="shared" si="880"/>
        <v>34.477974332292739</v>
      </c>
      <c r="N399" s="2">
        <f t="shared" si="880"/>
        <v>22.65892002734109</v>
      </c>
      <c r="O399" s="2">
        <f t="shared" ref="O399:S399" si="881">+((O396/S397)-1)*100</f>
        <v>18.811188811188817</v>
      </c>
      <c r="P399" s="2">
        <f t="shared" si="881"/>
        <v>4.5094664371772675</v>
      </c>
      <c r="Q399" s="2">
        <f t="shared" si="881"/>
        <v>-1.2671232876712346</v>
      </c>
      <c r="R399" s="2">
        <f t="shared" si="881"/>
        <v>3.2098765432098553</v>
      </c>
      <c r="S399" s="2">
        <f t="shared" si="881"/>
        <v>14.279967819790841</v>
      </c>
    </row>
    <row r="400" spans="1:43" s="1" customFormat="1">
      <c r="C400" s="1" t="s">
        <v>38</v>
      </c>
      <c r="D400" s="1" t="s">
        <v>274</v>
      </c>
      <c r="E400" s="1" t="s">
        <v>243</v>
      </c>
      <c r="F400" s="1" t="s">
        <v>233</v>
      </c>
      <c r="G400" s="1" t="s">
        <v>230</v>
      </c>
      <c r="H400" s="1" t="s">
        <v>200</v>
      </c>
      <c r="I400" s="1" t="s">
        <v>197</v>
      </c>
      <c r="J400" s="1" t="s">
        <v>186</v>
      </c>
      <c r="K400" s="1" t="s">
        <v>178</v>
      </c>
      <c r="L400" s="1" t="s">
        <v>150</v>
      </c>
      <c r="M400" s="1" t="s">
        <v>141</v>
      </c>
      <c r="N400" s="1" t="s">
        <v>39</v>
      </c>
      <c r="O400" s="1" t="s">
        <v>40</v>
      </c>
      <c r="P400" s="1" t="s">
        <v>41</v>
      </c>
      <c r="Q400" s="1" t="s">
        <v>42</v>
      </c>
      <c r="R400" s="1" t="s">
        <v>43</v>
      </c>
      <c r="S400" s="1" t="s">
        <v>44</v>
      </c>
      <c r="T400" s="1" t="s">
        <v>45</v>
      </c>
      <c r="U400" s="1" t="s">
        <v>46</v>
      </c>
      <c r="V400" s="1" t="s">
        <v>47</v>
      </c>
      <c r="W400" s="1" t="s">
        <v>48</v>
      </c>
      <c r="X400" s="1" t="s">
        <v>49</v>
      </c>
      <c r="Y400" s="1" t="s">
        <v>50</v>
      </c>
      <c r="Z400" s="1" t="s">
        <v>51</v>
      </c>
      <c r="AA400" s="1" t="s">
        <v>52</v>
      </c>
      <c r="AB400" s="1" t="s">
        <v>53</v>
      </c>
      <c r="AC400" s="1" t="s">
        <v>54</v>
      </c>
      <c r="AD400" s="1" t="s">
        <v>55</v>
      </c>
      <c r="AE400" s="1" t="s">
        <v>56</v>
      </c>
      <c r="AF400" s="1" t="s">
        <v>57</v>
      </c>
      <c r="AG400" s="1" t="s">
        <v>58</v>
      </c>
      <c r="AH400" s="1" t="s">
        <v>59</v>
      </c>
      <c r="AI400" s="1" t="s">
        <v>60</v>
      </c>
      <c r="AJ400" s="1" t="s">
        <v>61</v>
      </c>
      <c r="AK400" s="1" t="s">
        <v>62</v>
      </c>
      <c r="AL400" s="1" t="s">
        <v>63</v>
      </c>
      <c r="AM400" s="1" t="s">
        <v>64</v>
      </c>
      <c r="AN400" s="1" t="s">
        <v>65</v>
      </c>
      <c r="AO400" s="1" t="s">
        <v>66</v>
      </c>
      <c r="AP400" s="1" t="s">
        <v>67</v>
      </c>
      <c r="AQ400" s="1" t="s">
        <v>68</v>
      </c>
    </row>
    <row r="401" spans="1:43">
      <c r="C401" t="s">
        <v>69</v>
      </c>
      <c r="D401">
        <v>72</v>
      </c>
      <c r="E401" s="4">
        <v>67.099999999999994</v>
      </c>
      <c r="F401">
        <v>70</v>
      </c>
      <c r="G401">
        <v>58</v>
      </c>
      <c r="H401" s="4">
        <v>59.3</v>
      </c>
      <c r="I401" s="4">
        <v>63.3</v>
      </c>
      <c r="J401" s="4">
        <v>67</v>
      </c>
      <c r="K401">
        <v>59.6</v>
      </c>
      <c r="L401">
        <v>67.8</v>
      </c>
      <c r="M401">
        <v>67</v>
      </c>
      <c r="N401">
        <v>61</v>
      </c>
      <c r="O401">
        <v>47.8</v>
      </c>
      <c r="P401">
        <v>42.9</v>
      </c>
      <c r="Q401">
        <v>45</v>
      </c>
      <c r="R401">
        <v>34</v>
      </c>
      <c r="S401">
        <v>30</v>
      </c>
    </row>
    <row r="402" spans="1:43">
      <c r="C402" s="3" t="s">
        <v>70</v>
      </c>
      <c r="D402" s="19">
        <f t="shared" ref="D402:E402" si="882">+D401/D396</f>
        <v>3.5789735305082639</v>
      </c>
      <c r="E402" s="19">
        <f t="shared" si="882"/>
        <v>3.4975241073755532</v>
      </c>
      <c r="F402" s="19">
        <f t="shared" ref="F402:G402" si="883">+F401/F396</f>
        <v>4.0057224606580828</v>
      </c>
      <c r="G402" s="19">
        <f t="shared" si="883"/>
        <v>3.5946699721103195</v>
      </c>
      <c r="H402" s="19">
        <f t="shared" ref="H402:I402" si="884">+H401/H396</f>
        <v>3.9330127673685951</v>
      </c>
      <c r="I402" s="19">
        <f t="shared" si="884"/>
        <v>4.8009101251422068</v>
      </c>
      <c r="J402" s="3">
        <f t="shared" ref="J402:K402" si="885">+J401/J396</f>
        <v>5.4240032382108883</v>
      </c>
      <c r="K402" s="3">
        <f t="shared" si="885"/>
        <v>5.2801771871539307</v>
      </c>
      <c r="L402" s="3">
        <f t="shared" ref="L402:M402" si="886">+L401/L396</f>
        <v>6.4648390941597134</v>
      </c>
      <c r="M402" s="3">
        <f t="shared" si="886"/>
        <v>6.9125612587051855</v>
      </c>
      <c r="N402" s="3">
        <f t="shared" ref="N402:S402" si="887">+N401/N396</f>
        <v>6.798551128448036</v>
      </c>
      <c r="O402" s="3">
        <f t="shared" si="887"/>
        <v>5.6268393172454374</v>
      </c>
      <c r="P402" s="3">
        <f t="shared" si="887"/>
        <v>5.6521739130434785</v>
      </c>
      <c r="Q402" s="3">
        <f t="shared" si="887"/>
        <v>6.2434963579604581</v>
      </c>
      <c r="R402" s="3">
        <f t="shared" si="887"/>
        <v>4.6479835953520166</v>
      </c>
      <c r="S402" s="3">
        <f t="shared" si="887"/>
        <v>4.2238648363252373</v>
      </c>
    </row>
    <row r="403" spans="1:43">
      <c r="C403" s="2" t="s">
        <v>71</v>
      </c>
      <c r="D403" s="18">
        <f t="shared" ref="D403:N403" si="888">+((D401/E401)-1)*100</f>
        <v>7.3025335320417328</v>
      </c>
      <c r="E403" s="18">
        <f t="shared" si="888"/>
        <v>-4.1428571428571477</v>
      </c>
      <c r="F403" s="18">
        <f t="shared" si="888"/>
        <v>20.68965517241379</v>
      </c>
      <c r="G403" s="18">
        <f t="shared" si="888"/>
        <v>-2.1922428330522714</v>
      </c>
      <c r="H403" s="18">
        <f t="shared" si="888"/>
        <v>-6.3191153238546622</v>
      </c>
      <c r="I403" s="18">
        <f t="shared" si="888"/>
        <v>-5.5223880597015</v>
      </c>
      <c r="J403" s="2">
        <f t="shared" si="888"/>
        <v>12.416107382550322</v>
      </c>
      <c r="K403" s="2">
        <f t="shared" si="888"/>
        <v>-12.094395280235981</v>
      </c>
      <c r="L403" s="2">
        <f t="shared" si="888"/>
        <v>1.1940298507462588</v>
      </c>
      <c r="M403" s="2">
        <f t="shared" si="888"/>
        <v>9.8360655737705027</v>
      </c>
      <c r="N403" s="2">
        <f t="shared" si="888"/>
        <v>27.615062761506294</v>
      </c>
      <c r="O403" s="2">
        <f t="shared" ref="O403:R403" si="889">+((O401/P401)-1)*100</f>
        <v>11.421911421911425</v>
      </c>
      <c r="P403" s="2">
        <f t="shared" si="889"/>
        <v>-4.666666666666675</v>
      </c>
      <c r="Q403" s="2">
        <f t="shared" si="889"/>
        <v>32.352941176470587</v>
      </c>
      <c r="R403" s="2">
        <f t="shared" si="889"/>
        <v>13.33333333333333</v>
      </c>
    </row>
    <row r="404" spans="1:43">
      <c r="C404" s="2" t="s">
        <v>72</v>
      </c>
      <c r="D404" s="18">
        <f t="shared" ref="D404:O404" si="890">+((D401/H401)-1)*100</f>
        <v>21.416526138279934</v>
      </c>
      <c r="E404" s="18">
        <f t="shared" si="890"/>
        <v>6.0031595576619301</v>
      </c>
      <c r="F404" s="18">
        <f t="shared" si="890"/>
        <v>4.4776119402984982</v>
      </c>
      <c r="G404" s="18">
        <f t="shared" si="890"/>
        <v>-2.684563758389269</v>
      </c>
      <c r="H404" s="18">
        <f t="shared" si="890"/>
        <v>-12.536873156342187</v>
      </c>
      <c r="I404" s="18">
        <f t="shared" si="890"/>
        <v>-5.5223880597015</v>
      </c>
      <c r="J404" s="2">
        <f t="shared" si="890"/>
        <v>9.8360655737705027</v>
      </c>
      <c r="K404" s="2">
        <f t="shared" si="890"/>
        <v>24.68619246861925</v>
      </c>
      <c r="L404" s="2">
        <f t="shared" si="890"/>
        <v>58.04195804195804</v>
      </c>
      <c r="M404" s="2">
        <f t="shared" si="890"/>
        <v>48.888888888888893</v>
      </c>
      <c r="N404" s="2">
        <f t="shared" si="890"/>
        <v>79.411764705882362</v>
      </c>
      <c r="O404" s="2">
        <f t="shared" si="890"/>
        <v>59.333333333333329</v>
      </c>
    </row>
    <row r="405" spans="1:43">
      <c r="C405" s="2" t="s">
        <v>130</v>
      </c>
      <c r="D405" s="4">
        <f t="shared" ref="D405" si="891">IF(OR(D402&gt;15,D399&lt;15,D398&lt;4),"NA",(IF(D402&lt;4,3,IF(D402&lt;6,2,IF(D402&lt;10,1,0)))+IF(D399&gt;80,3,IF(D399&gt;40,2,IF(D399&gt;20,1,0)))+IF(D398&gt;20,3,IF(D398&gt;10,2,IF(D398&gt;5,1,0)))))</f>
        <v>4</v>
      </c>
      <c r="E405" s="4">
        <f t="shared" ref="E405:F405" si="892">IF(OR(E402&gt;15,E399&lt;15,E398&lt;4),"NA",(IF(E402&lt;4,3,IF(E402&lt;6,2,IF(E402&lt;10,1,0)))+IF(E399&gt;80,3,IF(E399&gt;40,2,IF(E399&gt;20,1,0)))+IF(E398&gt;20,3,IF(E398&gt;10,2,IF(E398&gt;5,1,0)))))</f>
        <v>6</v>
      </c>
      <c r="F405" s="4">
        <f t="shared" si="892"/>
        <v>5</v>
      </c>
      <c r="G405" s="4">
        <f t="shared" ref="G405:H405" si="893">IF(OR(G402&gt;15,G399&lt;15,G398&lt;4),"NA",(IF(G402&lt;4,3,IF(G402&lt;6,2,IF(G402&lt;10,1,0)))+IF(G399&gt;80,3,IF(G399&gt;40,2,IF(G399&gt;20,1,0)))+IF(G398&gt;20,3,IF(G398&gt;10,2,IF(G398&gt;5,1,0)))))</f>
        <v>6</v>
      </c>
      <c r="H405" s="4">
        <f t="shared" si="893"/>
        <v>7</v>
      </c>
      <c r="I405" s="4">
        <f t="shared" ref="I405:N405" si="894">IF(OR(I402&gt;15,I399&lt;15,I398&lt;4),"NA",(IF(I402&lt;4,3,IF(I402&lt;6,2,IF(I402&lt;10,1,0)))+IF(I399&gt;80,3,IF(I399&gt;40,2,IF(I399&gt;20,1,0)))+IF(I398&gt;20,3,IF(I398&gt;10,2,IF(I398&gt;5,1,0)))))</f>
        <v>4</v>
      </c>
      <c r="J405">
        <f t="shared" si="894"/>
        <v>4</v>
      </c>
      <c r="K405">
        <f t="shared" si="894"/>
        <v>4</v>
      </c>
      <c r="L405">
        <f t="shared" si="894"/>
        <v>3</v>
      </c>
      <c r="M405">
        <f t="shared" si="894"/>
        <v>3</v>
      </c>
      <c r="N405">
        <f t="shared" si="894"/>
        <v>3</v>
      </c>
      <c r="O405">
        <f t="shared" ref="O405:S405" si="895">IF(OR(O402&gt;15,O399&lt;15,O398&lt;4),"NA",(IF(O402&lt;4,3,IF(O402&lt;6,2,IF(O402&lt;10,1,0)))+IF(O399&gt;80,3,IF(O399&gt;40,2,IF(O399&gt;20,1,0)))+IF(O398&gt;20,3,IF(O398&gt;10,2,IF(O398&gt;5,1,0)))))</f>
        <v>4</v>
      </c>
      <c r="P405" t="str">
        <f t="shared" si="895"/>
        <v>NA</v>
      </c>
      <c r="Q405" t="str">
        <f t="shared" si="895"/>
        <v>NA</v>
      </c>
      <c r="R405" t="str">
        <f t="shared" si="895"/>
        <v>NA</v>
      </c>
      <c r="S405" t="str">
        <f t="shared" si="895"/>
        <v>NA</v>
      </c>
    </row>
    <row r="407" spans="1:43">
      <c r="A407" t="s">
        <v>105</v>
      </c>
      <c r="B407" t="s">
        <v>1</v>
      </c>
      <c r="C407" s="1" t="s">
        <v>2</v>
      </c>
      <c r="D407" s="1" t="s">
        <v>275</v>
      </c>
      <c r="E407" s="1" t="s">
        <v>242</v>
      </c>
      <c r="F407" s="1" t="s">
        <v>232</v>
      </c>
      <c r="G407" s="1" t="s">
        <v>202</v>
      </c>
      <c r="H407" s="1" t="s">
        <v>199</v>
      </c>
      <c r="I407" s="1" t="s">
        <v>196</v>
      </c>
      <c r="J407" s="1" t="s">
        <v>185</v>
      </c>
      <c r="K407" s="1" t="s">
        <v>177</v>
      </c>
      <c r="L407" s="1" t="s">
        <v>149</v>
      </c>
      <c r="M407" s="1" t="s">
        <v>139</v>
      </c>
      <c r="N407" s="1" t="s">
        <v>3</v>
      </c>
      <c r="O407" s="1" t="s">
        <v>4</v>
      </c>
      <c r="P407" s="1" t="s">
        <v>5</v>
      </c>
      <c r="Q407" s="1" t="s">
        <v>6</v>
      </c>
      <c r="R407" s="1" t="s">
        <v>7</v>
      </c>
      <c r="S407" s="1" t="s">
        <v>8</v>
      </c>
      <c r="T407" s="1" t="s">
        <v>9</v>
      </c>
      <c r="U407" s="1" t="s">
        <v>10</v>
      </c>
      <c r="V407" s="1" t="s">
        <v>11</v>
      </c>
      <c r="W407" s="1" t="s">
        <v>12</v>
      </c>
      <c r="X407" s="1" t="s">
        <v>13</v>
      </c>
      <c r="Y407" s="1" t="s">
        <v>14</v>
      </c>
      <c r="Z407" s="1" t="s">
        <v>15</v>
      </c>
      <c r="AA407" s="1" t="s">
        <v>16</v>
      </c>
      <c r="AB407" s="1" t="s">
        <v>17</v>
      </c>
      <c r="AC407" s="1" t="s">
        <v>18</v>
      </c>
      <c r="AD407" s="1" t="s">
        <v>19</v>
      </c>
      <c r="AE407" s="1" t="s">
        <v>20</v>
      </c>
      <c r="AF407" s="1" t="s">
        <v>21</v>
      </c>
      <c r="AG407" s="1" t="s">
        <v>22</v>
      </c>
      <c r="AH407" s="1" t="s">
        <v>23</v>
      </c>
      <c r="AI407" s="1" t="s">
        <v>24</v>
      </c>
      <c r="AJ407" s="1" t="s">
        <v>25</v>
      </c>
      <c r="AK407" s="1" t="s">
        <v>26</v>
      </c>
      <c r="AL407" s="1" t="s">
        <v>27</v>
      </c>
      <c r="AM407" s="1" t="s">
        <v>28</v>
      </c>
      <c r="AN407" s="1" t="s">
        <v>29</v>
      </c>
      <c r="AO407" s="1" t="s">
        <v>30</v>
      </c>
      <c r="AP407" s="1" t="s">
        <v>31</v>
      </c>
    </row>
    <row r="408" spans="1:43">
      <c r="A408" t="s">
        <v>32</v>
      </c>
      <c r="B408" t="s">
        <v>33</v>
      </c>
      <c r="C408" t="s">
        <v>34</v>
      </c>
      <c r="D408">
        <v>-0.38</v>
      </c>
      <c r="E408" s="4">
        <v>-0.62</v>
      </c>
      <c r="F408" s="4">
        <v>-1.72</v>
      </c>
      <c r="G408" s="4">
        <v>-0.55000000000000004</v>
      </c>
      <c r="H408" s="4">
        <v>-0.4</v>
      </c>
      <c r="I408" s="4">
        <v>-0.32</v>
      </c>
      <c r="J408" s="4">
        <v>-0.33</v>
      </c>
      <c r="K408" s="4">
        <v>-0.15</v>
      </c>
      <c r="L408" s="4">
        <v>-0.38</v>
      </c>
      <c r="M408" s="4">
        <v>-0.43</v>
      </c>
      <c r="N408" s="4">
        <v>-3.44</v>
      </c>
      <c r="O408">
        <v>-0.52</v>
      </c>
      <c r="P408">
        <v>-0.57999999999999996</v>
      </c>
      <c r="Q408">
        <v>-0.45</v>
      </c>
      <c r="R408">
        <v>0.28000000000000003</v>
      </c>
      <c r="S408">
        <v>-0.13</v>
      </c>
      <c r="T408">
        <v>-0.95</v>
      </c>
      <c r="U408">
        <v>-0.88</v>
      </c>
      <c r="V408">
        <v>-0.38</v>
      </c>
    </row>
    <row r="409" spans="1:43">
      <c r="C409" t="s">
        <v>128</v>
      </c>
      <c r="E409" s="4"/>
      <c r="F409" s="4"/>
      <c r="G409" s="4"/>
      <c r="H409" s="4">
        <v>-0.4</v>
      </c>
      <c r="I409" s="4">
        <v>-0.32</v>
      </c>
      <c r="J409" s="4">
        <v>-0.33</v>
      </c>
      <c r="K409" s="4">
        <v>-0.15</v>
      </c>
      <c r="L409" s="4">
        <v>-0.38</v>
      </c>
      <c r="M409" s="4">
        <v>-0.43</v>
      </c>
      <c r="N409" s="4">
        <v>-3.44</v>
      </c>
      <c r="O409">
        <v>-0.52</v>
      </c>
      <c r="P409">
        <v>-0.57999999999999996</v>
      </c>
      <c r="Q409">
        <v>-0.45</v>
      </c>
      <c r="R409">
        <v>-1.77</v>
      </c>
      <c r="S409">
        <v>-0.13</v>
      </c>
      <c r="T409">
        <v>-0.95</v>
      </c>
      <c r="U409">
        <v>-0.87</v>
      </c>
      <c r="V409">
        <v>-0.41</v>
      </c>
      <c r="W409">
        <v>-0.38</v>
      </c>
      <c r="X409">
        <v>0.68</v>
      </c>
      <c r="Y409">
        <v>0.11</v>
      </c>
      <c r="Z409">
        <v>-2.29</v>
      </c>
    </row>
    <row r="410" spans="1:43">
      <c r="C410" t="s">
        <v>35</v>
      </c>
      <c r="D410" s="4">
        <f t="shared" ref="D410:E410" si="896">+D408+E408+F408+G408</f>
        <v>-3.2699999999999996</v>
      </c>
      <c r="E410" s="4">
        <f t="shared" si="896"/>
        <v>-3.2899999999999996</v>
      </c>
      <c r="F410" s="4">
        <f t="shared" ref="F410" si="897">+F408+G408+H408+I408</f>
        <v>-2.9899999999999998</v>
      </c>
      <c r="G410" s="4">
        <f t="shared" ref="G410" si="898">+G408+H408+I408+J408</f>
        <v>-1.6</v>
      </c>
      <c r="H410" s="4">
        <f t="shared" ref="H410" si="899">+H408+I408+J408+K408</f>
        <v>-1.2</v>
      </c>
      <c r="I410" s="4">
        <f t="shared" ref="H410:I411" si="900">+I408+J408+K408+L408</f>
        <v>-1.1800000000000002</v>
      </c>
      <c r="J410" s="4">
        <f t="shared" ref="J410:J411" si="901">+J408+K408+L408+M408</f>
        <v>-1.29</v>
      </c>
      <c r="K410" s="4">
        <f t="shared" ref="K410:K411" si="902">+K408+L408+M408+N408</f>
        <v>-4.4000000000000004</v>
      </c>
      <c r="L410" s="4">
        <f t="shared" ref="L410:L411" si="903">+L408+M408+N408+O408</f>
        <v>-4.7699999999999996</v>
      </c>
      <c r="M410" s="4">
        <f t="shared" ref="M410:M411" si="904">+M408+N408+O408+P408</f>
        <v>-4.9700000000000006</v>
      </c>
      <c r="N410" s="4">
        <f t="shared" ref="N410:N411" si="905">+N408+O408+P408+Q408</f>
        <v>-4.99</v>
      </c>
      <c r="O410" s="4">
        <f t="shared" ref="O410:O411" si="906">+O408+P408+Q408+R408</f>
        <v>-1.27</v>
      </c>
      <c r="P410" s="4">
        <f t="shared" ref="P410:P411" si="907">+P408+Q408+R408+S408</f>
        <v>-0.88</v>
      </c>
      <c r="Q410" s="4">
        <f t="shared" ref="Q410:Q411" si="908">+Q408+R408+S408+T408</f>
        <v>-1.25</v>
      </c>
      <c r="R410" s="4">
        <f t="shared" ref="R410" si="909">+R408+S408+T408+U408</f>
        <v>-1.68</v>
      </c>
      <c r="S410" s="4">
        <f t="shared" ref="S410:S411" si="910">+S408+T408+U408+V408</f>
        <v>-2.34</v>
      </c>
      <c r="T410" s="4"/>
      <c r="U410" s="4"/>
      <c r="V410" s="4"/>
      <c r="W410" s="6"/>
    </row>
    <row r="411" spans="1:43">
      <c r="C411" t="s">
        <v>129</v>
      </c>
      <c r="E411" s="4"/>
      <c r="F411" s="4"/>
      <c r="G411" s="4"/>
      <c r="H411">
        <f t="shared" si="900"/>
        <v>-1.2</v>
      </c>
      <c r="I411">
        <f t="shared" si="900"/>
        <v>-1.1800000000000002</v>
      </c>
      <c r="J411">
        <f t="shared" si="901"/>
        <v>-1.29</v>
      </c>
      <c r="K411">
        <f t="shared" si="902"/>
        <v>-4.4000000000000004</v>
      </c>
      <c r="L411">
        <f t="shared" si="903"/>
        <v>-4.7699999999999996</v>
      </c>
      <c r="M411">
        <f t="shared" si="904"/>
        <v>-4.9700000000000006</v>
      </c>
      <c r="N411">
        <f t="shared" si="905"/>
        <v>-4.99</v>
      </c>
      <c r="O411">
        <f t="shared" si="906"/>
        <v>-3.3200000000000003</v>
      </c>
      <c r="P411">
        <f t="shared" si="907"/>
        <v>-2.9299999999999997</v>
      </c>
      <c r="Q411">
        <f t="shared" si="908"/>
        <v>-3.3</v>
      </c>
      <c r="R411">
        <f>+R409+S409+T409+U409</f>
        <v>-3.7199999999999998</v>
      </c>
      <c r="S411">
        <f t="shared" si="910"/>
        <v>-2.3600000000000003</v>
      </c>
      <c r="T411">
        <f t="shared" ref="T411:W411" si="911">+T409+U409+V409+W409</f>
        <v>-2.61</v>
      </c>
      <c r="U411">
        <f t="shared" si="911"/>
        <v>-0.98000000000000009</v>
      </c>
      <c r="V411">
        <f t="shared" si="911"/>
        <v>0</v>
      </c>
      <c r="W411">
        <f t="shared" si="911"/>
        <v>-1.88</v>
      </c>
    </row>
    <row r="412" spans="1:43">
      <c r="C412" s="2" t="s">
        <v>36</v>
      </c>
      <c r="D412" s="2">
        <f t="shared" ref="D412:E412" si="912">+((D410/(E408+F408+G408+H409))-1)*100</f>
        <v>-0.60790273556231567</v>
      </c>
      <c r="E412" s="2">
        <f t="shared" si="912"/>
        <v>10.033444816053505</v>
      </c>
      <c r="F412" s="2">
        <f t="shared" ref="F412" si="913">+((F410/(G408+H408+I408+J409))-1)*100</f>
        <v>86.874999999999972</v>
      </c>
      <c r="G412" s="2">
        <f t="shared" ref="G412" si="914">+((G410/(H408+I408+J408+K409))-1)*100</f>
        <v>33.33333333333335</v>
      </c>
      <c r="H412" s="2">
        <f t="shared" ref="H412" si="915">+((H410/(I408+J408+K408+L409))-1)*100</f>
        <v>1.6949152542372614</v>
      </c>
      <c r="I412" s="2">
        <f t="shared" ref="I412" si="916">+((I410/(J408+K408+L408+M409))-1)*100</f>
        <v>-8.5271317829457303</v>
      </c>
      <c r="J412" s="2">
        <f t="shared" ref="J412" si="917">+((J410/(K408+L408+M408+N409))-1)*100</f>
        <v>-70.681818181818173</v>
      </c>
      <c r="K412" s="2">
        <f t="shared" ref="K412" si="918">+((K410/(L408+M408+N408+O409))-1)*100</f>
        <v>-7.7568134171907559</v>
      </c>
      <c r="L412" s="2">
        <f t="shared" ref="L412" si="919">+((L410/(M408+N408+O408+P409))-1)*100</f>
        <v>-4.0241448692153181</v>
      </c>
      <c r="M412" s="2">
        <f t="shared" ref="M412" si="920">+((M410/(N408+O408+P408+Q409))-1)*100</f>
        <v>-0.40080160320640212</v>
      </c>
      <c r="N412" s="2">
        <f t="shared" ref="N412" si="921">+((N410/(O408+P408+Q408+R409))-1)*100</f>
        <v>50.30120481927711</v>
      </c>
      <c r="O412" s="2">
        <f t="shared" ref="O412:S412" si="922">+((O410/(P408+Q408+R408+S409))-1)*100</f>
        <v>44.318181818181813</v>
      </c>
      <c r="P412" s="2">
        <f t="shared" si="922"/>
        <v>-29.600000000000005</v>
      </c>
      <c r="Q412" s="2">
        <f t="shared" si="922"/>
        <v>-25.149700598802394</v>
      </c>
      <c r="R412" s="2">
        <f t="shared" si="922"/>
        <v>-29.113924050632921</v>
      </c>
      <c r="S412" s="2">
        <f t="shared" si="922"/>
        <v>-9.6525096525096554</v>
      </c>
      <c r="T412" s="2"/>
      <c r="U412" s="2"/>
      <c r="V412" s="2"/>
    </row>
    <row r="413" spans="1:43">
      <c r="C413" s="2" t="s">
        <v>37</v>
      </c>
      <c r="D413" s="2">
        <f t="shared" ref="D413:E413" si="923">+((D410/H411)-1)*100</f>
        <v>172.49999999999997</v>
      </c>
      <c r="E413" s="2">
        <f t="shared" si="923"/>
        <v>178.81355932203383</v>
      </c>
      <c r="F413" s="2">
        <f t="shared" ref="F413" si="924">+((F410/J411)-1)*100</f>
        <v>131.78294573643407</v>
      </c>
      <c r="G413" s="2">
        <f t="shared" ref="G413" si="925">+((G410/K411)-1)*100</f>
        <v>-63.636363636363633</v>
      </c>
      <c r="H413" s="2">
        <f t="shared" ref="H413" si="926">+((H410/L411)-1)*100</f>
        <v>-74.842767295597497</v>
      </c>
      <c r="I413" s="2">
        <f t="shared" ref="I413" si="927">+((I410/M411)-1)*100</f>
        <v>-76.25754527162978</v>
      </c>
      <c r="J413" s="2">
        <f t="shared" ref="J413" si="928">+((J410/N411)-1)*100</f>
        <v>-74.148296593186387</v>
      </c>
      <c r="K413" s="2">
        <f t="shared" ref="K413" si="929">+((K410/O411)-1)*100</f>
        <v>32.530120481927717</v>
      </c>
      <c r="L413" s="2">
        <f t="shared" ref="L413" si="930">+((L410/P411)-1)*100</f>
        <v>62.798634812286693</v>
      </c>
      <c r="M413" s="2">
        <f t="shared" ref="M413" si="931">+((M410/Q411)-1)*100</f>
        <v>50.60606060606063</v>
      </c>
      <c r="N413" s="2">
        <f t="shared" ref="N413" si="932">+((N410/R411)-1)*100</f>
        <v>34.139784946236574</v>
      </c>
      <c r="O413" s="2">
        <f t="shared" ref="O413:S413" si="933">+((O410/S411)-1)*100</f>
        <v>-46.186440677966111</v>
      </c>
      <c r="P413" s="2">
        <f t="shared" si="933"/>
        <v>-66.283524904214559</v>
      </c>
      <c r="Q413" s="2">
        <f t="shared" si="933"/>
        <v>27.551020408163261</v>
      </c>
      <c r="R413" s="2" t="e">
        <f t="shared" si="933"/>
        <v>#DIV/0!</v>
      </c>
      <c r="S413" s="2">
        <f t="shared" si="933"/>
        <v>24.468085106382986</v>
      </c>
    </row>
    <row r="414" spans="1:43" s="1" customFormat="1">
      <c r="C414" s="1" t="s">
        <v>38</v>
      </c>
      <c r="D414" s="1" t="s">
        <v>274</v>
      </c>
      <c r="E414" s="1" t="s">
        <v>243</v>
      </c>
      <c r="F414" s="1" t="s">
        <v>233</v>
      </c>
      <c r="G414" s="1" t="s">
        <v>230</v>
      </c>
      <c r="H414" s="1" t="s">
        <v>200</v>
      </c>
      <c r="I414" s="1" t="s">
        <v>197</v>
      </c>
      <c r="J414" s="1" t="s">
        <v>186</v>
      </c>
      <c r="K414" s="1" t="s">
        <v>178</v>
      </c>
      <c r="L414" s="1" t="s">
        <v>150</v>
      </c>
      <c r="M414" s="1" t="s">
        <v>141</v>
      </c>
      <c r="N414" s="1" t="s">
        <v>39</v>
      </c>
      <c r="O414" s="1" t="s">
        <v>40</v>
      </c>
      <c r="P414" s="1" t="s">
        <v>41</v>
      </c>
      <c r="Q414" s="1" t="s">
        <v>42</v>
      </c>
      <c r="R414" s="1" t="s">
        <v>43</v>
      </c>
      <c r="S414" s="1" t="s">
        <v>44</v>
      </c>
      <c r="T414" s="1" t="s">
        <v>45</v>
      </c>
      <c r="U414" s="1" t="s">
        <v>46</v>
      </c>
      <c r="V414" s="1" t="s">
        <v>47</v>
      </c>
      <c r="W414" s="1" t="s">
        <v>48</v>
      </c>
      <c r="X414" s="1" t="s">
        <v>49</v>
      </c>
      <c r="Y414" s="1" t="s">
        <v>50</v>
      </c>
      <c r="Z414" s="1" t="s">
        <v>51</v>
      </c>
      <c r="AA414" s="1" t="s">
        <v>52</v>
      </c>
      <c r="AB414" s="1" t="s">
        <v>53</v>
      </c>
      <c r="AC414" s="1" t="s">
        <v>54</v>
      </c>
      <c r="AD414" s="1" t="s">
        <v>55</v>
      </c>
      <c r="AE414" s="1" t="s">
        <v>56</v>
      </c>
      <c r="AF414" s="1" t="s">
        <v>57</v>
      </c>
      <c r="AG414" s="1" t="s">
        <v>58</v>
      </c>
      <c r="AH414" s="1" t="s">
        <v>59</v>
      </c>
      <c r="AI414" s="1" t="s">
        <v>60</v>
      </c>
      <c r="AJ414" s="1" t="s">
        <v>61</v>
      </c>
      <c r="AK414" s="1" t="s">
        <v>62</v>
      </c>
      <c r="AL414" s="1" t="s">
        <v>63</v>
      </c>
      <c r="AM414" s="1" t="s">
        <v>64</v>
      </c>
      <c r="AN414" s="1" t="s">
        <v>65</v>
      </c>
      <c r="AO414" s="1" t="s">
        <v>66</v>
      </c>
      <c r="AP414" s="1" t="s">
        <v>67</v>
      </c>
      <c r="AQ414" s="1" t="s">
        <v>68</v>
      </c>
    </row>
    <row r="415" spans="1:43">
      <c r="C415" t="s">
        <v>69</v>
      </c>
      <c r="D415">
        <v>14</v>
      </c>
      <c r="E415">
        <v>14.5</v>
      </c>
      <c r="F415">
        <v>17</v>
      </c>
      <c r="G415">
        <v>14.4</v>
      </c>
      <c r="H415">
        <v>18</v>
      </c>
      <c r="I415">
        <v>20.100000000000001</v>
      </c>
      <c r="J415">
        <v>20.100000000000001</v>
      </c>
      <c r="K415">
        <v>14</v>
      </c>
      <c r="L415">
        <v>20.7</v>
      </c>
      <c r="M415">
        <v>27.6</v>
      </c>
      <c r="N415">
        <v>28.5</v>
      </c>
      <c r="O415">
        <v>23.7</v>
      </c>
      <c r="P415">
        <v>26</v>
      </c>
      <c r="Q415">
        <v>22.2</v>
      </c>
      <c r="R415">
        <v>20.6</v>
      </c>
      <c r="S415">
        <v>15.3</v>
      </c>
    </row>
    <row r="416" spans="1:43">
      <c r="C416" s="3" t="s">
        <v>70</v>
      </c>
      <c r="D416" s="3">
        <f t="shared" ref="D416:E416" si="934">+D415/D410</f>
        <v>-4.2813455657492359</v>
      </c>
      <c r="E416" s="3">
        <f t="shared" si="934"/>
        <v>-4.4072948328267483</v>
      </c>
      <c r="F416" s="3">
        <f t="shared" ref="F416:M416" si="935">+F415/F410</f>
        <v>-5.6856187290969906</v>
      </c>
      <c r="G416" s="3">
        <f t="shared" si="935"/>
        <v>-9</v>
      </c>
      <c r="H416" s="3">
        <f t="shared" si="935"/>
        <v>-15</v>
      </c>
      <c r="I416" s="3">
        <f t="shared" si="935"/>
        <v>-17.033898305084744</v>
      </c>
      <c r="J416" s="3">
        <f t="shared" si="935"/>
        <v>-15.58139534883721</v>
      </c>
      <c r="K416" s="3">
        <f t="shared" si="935"/>
        <v>-3.1818181818181817</v>
      </c>
      <c r="L416" s="3">
        <f t="shared" si="935"/>
        <v>-4.3396226415094343</v>
      </c>
      <c r="M416" s="3">
        <f t="shared" si="935"/>
        <v>-5.5533199195171026</v>
      </c>
      <c r="N416" s="3">
        <f t="shared" ref="N416:S416" si="936">+N415/N410</f>
        <v>-5.7114228456913825</v>
      </c>
      <c r="O416" s="3">
        <f t="shared" si="936"/>
        <v>-18.661417322834644</v>
      </c>
      <c r="P416" s="3">
        <f t="shared" si="936"/>
        <v>-29.545454545454547</v>
      </c>
      <c r="Q416" s="3">
        <f t="shared" si="936"/>
        <v>-17.759999999999998</v>
      </c>
      <c r="R416" s="3">
        <f t="shared" si="936"/>
        <v>-12.261904761904763</v>
      </c>
      <c r="S416" s="3">
        <f t="shared" si="936"/>
        <v>-6.5384615384615392</v>
      </c>
    </row>
    <row r="417" spans="1:43">
      <c r="C417" s="2" t="s">
        <v>71</v>
      </c>
      <c r="D417" s="2">
        <f t="shared" ref="D417:M417" si="937">+((D415/E415)-1)*100</f>
        <v>-3.4482758620689613</v>
      </c>
      <c r="E417" s="2">
        <f t="shared" si="937"/>
        <v>-14.705882352941179</v>
      </c>
      <c r="F417" s="2">
        <f t="shared" si="937"/>
        <v>18.055555555555557</v>
      </c>
      <c r="G417" s="2">
        <f t="shared" si="937"/>
        <v>-19.999999999999996</v>
      </c>
      <c r="H417" s="2">
        <f t="shared" si="937"/>
        <v>-10.447761194029859</v>
      </c>
      <c r="I417" s="2">
        <f t="shared" si="937"/>
        <v>0</v>
      </c>
      <c r="J417" s="2">
        <f t="shared" si="937"/>
        <v>43.571428571428569</v>
      </c>
      <c r="K417" s="2">
        <f t="shared" si="937"/>
        <v>-32.367149758454104</v>
      </c>
      <c r="L417" s="2">
        <f t="shared" si="937"/>
        <v>-25.000000000000011</v>
      </c>
      <c r="M417" s="2">
        <f t="shared" si="937"/>
        <v>-3.157894736842104</v>
      </c>
      <c r="N417" s="2">
        <f>+((N415/O415)-1)*100</f>
        <v>20.253164556962023</v>
      </c>
      <c r="O417" s="2">
        <f t="shared" ref="O417:R417" si="938">+((O415/P415)-1)*100</f>
        <v>-8.8461538461538485</v>
      </c>
      <c r="P417" s="2">
        <f t="shared" si="938"/>
        <v>17.117117117117118</v>
      </c>
      <c r="Q417" s="2">
        <f t="shared" si="938"/>
        <v>7.7669902912621325</v>
      </c>
      <c r="R417" s="2">
        <f t="shared" si="938"/>
        <v>34.640522875817005</v>
      </c>
    </row>
    <row r="418" spans="1:43">
      <c r="C418" s="2" t="s">
        <v>72</v>
      </c>
      <c r="D418" s="2">
        <f t="shared" ref="D418:M418" si="939">+((D415/H415)-1)*100</f>
        <v>-22.222222222222221</v>
      </c>
      <c r="E418" s="2">
        <f t="shared" si="939"/>
        <v>-27.86069651741294</v>
      </c>
      <c r="F418" s="2">
        <f t="shared" si="939"/>
        <v>-15.422885572139311</v>
      </c>
      <c r="G418" s="2">
        <f t="shared" si="939"/>
        <v>2.8571428571428692</v>
      </c>
      <c r="H418" s="2">
        <f t="shared" si="939"/>
        <v>-13.043478260869568</v>
      </c>
      <c r="I418" s="2">
        <f t="shared" si="939"/>
        <v>-27.173913043478258</v>
      </c>
      <c r="J418" s="2">
        <f t="shared" si="939"/>
        <v>-29.473684210526308</v>
      </c>
      <c r="K418" s="2">
        <f t="shared" si="939"/>
        <v>-40.928270042194093</v>
      </c>
      <c r="L418" s="2">
        <f t="shared" si="939"/>
        <v>-20.38461538461539</v>
      </c>
      <c r="M418" s="2">
        <f t="shared" si="939"/>
        <v>24.324324324324344</v>
      </c>
      <c r="N418" s="2">
        <f>+((N415/R415)-1)*100</f>
        <v>38.34951456310678</v>
      </c>
      <c r="O418" s="2">
        <f>+((O415/S415)-1)*100</f>
        <v>54.901960784313708</v>
      </c>
    </row>
    <row r="419" spans="1:43">
      <c r="C419" s="2" t="s">
        <v>130</v>
      </c>
      <c r="D419" s="6" t="str">
        <f t="shared" ref="D419:E419" si="940">IF(OR(D416&gt;15,D413&lt;15,D412&lt;4),"NA",(IF(D416&lt;4,3,IF(D416&lt;6,2,IF(D416&lt;10,1,0)))+IF(D413&gt;80,3,IF(D413&gt;40,2,IF(D413&gt;20,1,0)))+IF(D412&gt;20,3,IF(D412&gt;10,2,IF(D412&gt;5,1,0)))))</f>
        <v>NA</v>
      </c>
      <c r="E419" s="6">
        <f t="shared" si="940"/>
        <v>8</v>
      </c>
      <c r="F419" s="6">
        <f t="shared" ref="F419:M419" si="941">IF(OR(F416&gt;15,F413&lt;15,F412&lt;4),"NA",(IF(F416&lt;4,3,IF(F416&lt;6,2,IF(F416&lt;10,1,0)))+IF(F413&gt;80,3,IF(F413&gt;40,2,IF(F413&gt;20,1,0)))+IF(F412&gt;20,3,IF(F412&gt;10,2,IF(F412&gt;5,1,0)))))</f>
        <v>9</v>
      </c>
      <c r="G419" t="str">
        <f t="shared" si="941"/>
        <v>NA</v>
      </c>
      <c r="H419" t="str">
        <f t="shared" si="941"/>
        <v>NA</v>
      </c>
      <c r="I419" t="str">
        <f t="shared" si="941"/>
        <v>NA</v>
      </c>
      <c r="J419" t="str">
        <f t="shared" si="941"/>
        <v>NA</v>
      </c>
      <c r="K419" t="str">
        <f t="shared" si="941"/>
        <v>NA</v>
      </c>
      <c r="L419" t="str">
        <f t="shared" si="941"/>
        <v>NA</v>
      </c>
      <c r="M419" t="str">
        <f t="shared" si="941"/>
        <v>NA</v>
      </c>
      <c r="N419" s="6">
        <f>IF(OR(N416&gt;15,N413&lt;15,N412&lt;4),"NA",(IF(N416&lt;4,3,IF(N416&lt;6,2,IF(N416&lt;10,1,0)))+IF(N413&gt;80,3,IF(N413&gt;40,2,IF(N413&gt;20,1,0)))+IF(N412&gt;20,3,IF(N412&gt;10,2,IF(N412&gt;5,1,0)))))</f>
        <v>7</v>
      </c>
      <c r="O419" t="str">
        <f t="shared" ref="O419:S419" si="942">IF(OR(O416&gt;15,O413&lt;15,O412&lt;4),"NA",(IF(O416&lt;4,3,IF(O416&lt;6,2,IF(O416&lt;10,1,0)))+IF(O413&gt;80,3,IF(O413&gt;40,2,IF(O413&gt;20,1,0)))+IF(O412&gt;20,3,IF(O412&gt;10,2,IF(O412&gt;5,1,0)))))</f>
        <v>NA</v>
      </c>
      <c r="P419" t="str">
        <f t="shared" si="942"/>
        <v>NA</v>
      </c>
      <c r="Q419" t="str">
        <f t="shared" si="942"/>
        <v>NA</v>
      </c>
      <c r="R419" t="e">
        <f t="shared" si="942"/>
        <v>#DIV/0!</v>
      </c>
      <c r="S419" t="str">
        <f t="shared" si="942"/>
        <v>NA</v>
      </c>
    </row>
    <row r="421" spans="1:43">
      <c r="A421" t="s">
        <v>106</v>
      </c>
      <c r="B421" t="s">
        <v>1</v>
      </c>
      <c r="C421" s="1" t="s">
        <v>2</v>
      </c>
      <c r="D421" s="1" t="s">
        <v>275</v>
      </c>
      <c r="E421" s="1" t="s">
        <v>242</v>
      </c>
      <c r="F421" s="1" t="s">
        <v>232</v>
      </c>
      <c r="G421" s="1" t="s">
        <v>202</v>
      </c>
      <c r="H421" s="1" t="s">
        <v>199</v>
      </c>
      <c r="I421" s="1" t="s">
        <v>196</v>
      </c>
      <c r="J421" s="1" t="s">
        <v>185</v>
      </c>
      <c r="K421" s="1" t="s">
        <v>177</v>
      </c>
      <c r="L421" s="1" t="s">
        <v>149</v>
      </c>
      <c r="M421" s="1" t="s">
        <v>139</v>
      </c>
      <c r="N421" s="1" t="s">
        <v>3</v>
      </c>
      <c r="O421" s="1" t="s">
        <v>4</v>
      </c>
      <c r="P421" s="1" t="s">
        <v>5</v>
      </c>
      <c r="Q421" s="1" t="s">
        <v>6</v>
      </c>
      <c r="R421" s="1" t="s">
        <v>7</v>
      </c>
      <c r="S421" s="1" t="s">
        <v>8</v>
      </c>
      <c r="T421" s="1" t="s">
        <v>9</v>
      </c>
      <c r="U421" s="1" t="s">
        <v>10</v>
      </c>
      <c r="V421" s="1" t="s">
        <v>11</v>
      </c>
      <c r="W421" s="1" t="s">
        <v>12</v>
      </c>
      <c r="X421" s="1" t="s">
        <v>13</v>
      </c>
      <c r="Y421" s="1" t="s">
        <v>14</v>
      </c>
      <c r="Z421" s="1" t="s">
        <v>15</v>
      </c>
      <c r="AA421" s="1" t="s">
        <v>16</v>
      </c>
      <c r="AB421" s="1" t="s">
        <v>17</v>
      </c>
      <c r="AC421" s="1" t="s">
        <v>18</v>
      </c>
      <c r="AD421" s="1" t="s">
        <v>19</v>
      </c>
      <c r="AE421" s="1" t="s">
        <v>20</v>
      </c>
      <c r="AF421" s="1" t="s">
        <v>21</v>
      </c>
      <c r="AG421" s="1" t="s">
        <v>22</v>
      </c>
      <c r="AH421" s="1" t="s">
        <v>23</v>
      </c>
      <c r="AI421" s="1" t="s">
        <v>24</v>
      </c>
      <c r="AJ421" s="1" t="s">
        <v>25</v>
      </c>
      <c r="AK421" s="1" t="s">
        <v>26</v>
      </c>
      <c r="AL421" s="1" t="s">
        <v>27</v>
      </c>
      <c r="AM421" s="1" t="s">
        <v>28</v>
      </c>
      <c r="AN421" s="1" t="s">
        <v>29</v>
      </c>
      <c r="AO421" s="1" t="s">
        <v>30</v>
      </c>
      <c r="AP421" s="1" t="s">
        <v>31</v>
      </c>
    </row>
    <row r="422" spans="1:43">
      <c r="A422" t="s">
        <v>32</v>
      </c>
      <c r="B422" t="s">
        <v>33</v>
      </c>
      <c r="C422" t="s">
        <v>34</v>
      </c>
      <c r="D422">
        <v>4.08</v>
      </c>
      <c r="E422">
        <v>1.71</v>
      </c>
      <c r="F422">
        <v>1.65</v>
      </c>
      <c r="G422">
        <v>1.54</v>
      </c>
      <c r="H422">
        <v>1.61</v>
      </c>
      <c r="I422">
        <v>1.53</v>
      </c>
      <c r="J422">
        <v>2.92</v>
      </c>
      <c r="K422">
        <v>2.0099999999999998</v>
      </c>
      <c r="L422">
        <v>1.38</v>
      </c>
      <c r="M422">
        <v>1.08</v>
      </c>
      <c r="N422">
        <v>1.51</v>
      </c>
      <c r="O422">
        <v>1.63</v>
      </c>
      <c r="P422">
        <v>2.31</v>
      </c>
      <c r="Q422">
        <v>0.14000000000000001</v>
      </c>
      <c r="R422">
        <v>1.5</v>
      </c>
      <c r="S422">
        <v>1.07</v>
      </c>
      <c r="T422">
        <v>0.94</v>
      </c>
      <c r="U422">
        <v>0.98</v>
      </c>
      <c r="V422">
        <v>1.73</v>
      </c>
    </row>
    <row r="423" spans="1:43">
      <c r="C423" t="s">
        <v>128</v>
      </c>
      <c r="H423">
        <v>1.61</v>
      </c>
      <c r="I423">
        <v>1.5275000000000001</v>
      </c>
      <c r="J423">
        <v>-2.37</v>
      </c>
      <c r="K423">
        <v>2.0099999999999998</v>
      </c>
      <c r="L423">
        <v>1.38</v>
      </c>
      <c r="M423">
        <v>1.08</v>
      </c>
      <c r="N423">
        <v>1.51</v>
      </c>
      <c r="O423">
        <v>1.63</v>
      </c>
      <c r="P423">
        <v>2.31</v>
      </c>
      <c r="Q423">
        <v>0.14000000000000001</v>
      </c>
      <c r="R423">
        <v>1.45</v>
      </c>
      <c r="S423">
        <v>1.07</v>
      </c>
      <c r="T423">
        <v>0.94</v>
      </c>
      <c r="U423">
        <v>0.98</v>
      </c>
      <c r="V423">
        <v>1.17</v>
      </c>
      <c r="W423">
        <v>1.53</v>
      </c>
      <c r="X423">
        <v>1.24</v>
      </c>
      <c r="Y423">
        <v>0.43</v>
      </c>
      <c r="Z423">
        <v>0.68</v>
      </c>
    </row>
    <row r="424" spans="1:43">
      <c r="A424" t="s">
        <v>136</v>
      </c>
      <c r="B424">
        <v>4</v>
      </c>
      <c r="C424" t="s">
        <v>35</v>
      </c>
      <c r="D424">
        <f t="shared" ref="D424:N424" si="943">+D422+E422+F422+G422</f>
        <v>8.98</v>
      </c>
      <c r="E424">
        <f t="shared" si="943"/>
        <v>6.5100000000000007</v>
      </c>
      <c r="F424">
        <f t="shared" si="943"/>
        <v>6.33</v>
      </c>
      <c r="G424">
        <f t="shared" si="943"/>
        <v>7.6000000000000005</v>
      </c>
      <c r="H424">
        <f t="shared" si="943"/>
        <v>8.07</v>
      </c>
      <c r="I424">
        <f t="shared" si="943"/>
        <v>7.84</v>
      </c>
      <c r="J424">
        <f t="shared" si="943"/>
        <v>7.39</v>
      </c>
      <c r="K424">
        <f t="shared" si="943"/>
        <v>5.9799999999999995</v>
      </c>
      <c r="L424">
        <f t="shared" si="943"/>
        <v>5.6</v>
      </c>
      <c r="M424">
        <f t="shared" si="943"/>
        <v>6.5299999999999994</v>
      </c>
      <c r="N424">
        <f t="shared" si="943"/>
        <v>5.589999999999999</v>
      </c>
      <c r="O424">
        <f t="shared" ref="O424:S424" si="944">+O422+P422+Q422+R422</f>
        <v>5.58</v>
      </c>
      <c r="P424">
        <f t="shared" si="944"/>
        <v>5.0200000000000005</v>
      </c>
      <c r="Q424">
        <f t="shared" si="944"/>
        <v>3.65</v>
      </c>
      <c r="R424">
        <f t="shared" si="944"/>
        <v>4.49</v>
      </c>
      <c r="S424">
        <f t="shared" si="944"/>
        <v>4.72</v>
      </c>
    </row>
    <row r="425" spans="1:43">
      <c r="C425" t="s">
        <v>129</v>
      </c>
      <c r="H425">
        <f t="shared" ref="H425:R425" si="945">+H423+I423+J423+K423</f>
        <v>2.7774999999999999</v>
      </c>
      <c r="I425">
        <f t="shared" si="945"/>
        <v>2.5474999999999994</v>
      </c>
      <c r="J425">
        <f t="shared" si="945"/>
        <v>2.0999999999999996</v>
      </c>
      <c r="K425">
        <f t="shared" si="945"/>
        <v>5.9799999999999995</v>
      </c>
      <c r="L425">
        <f t="shared" si="945"/>
        <v>5.6</v>
      </c>
      <c r="M425">
        <f t="shared" si="945"/>
        <v>6.5299999999999994</v>
      </c>
      <c r="N425">
        <f t="shared" si="945"/>
        <v>5.589999999999999</v>
      </c>
      <c r="O425">
        <f t="shared" si="945"/>
        <v>5.53</v>
      </c>
      <c r="P425">
        <f t="shared" si="945"/>
        <v>4.9700000000000006</v>
      </c>
      <c r="Q425">
        <f t="shared" si="945"/>
        <v>3.6</v>
      </c>
      <c r="R425">
        <f t="shared" si="945"/>
        <v>4.4399999999999995</v>
      </c>
      <c r="S425">
        <f t="shared" ref="S425:W425" si="946">+S423+T423+U423+V423</f>
        <v>4.16</v>
      </c>
      <c r="T425">
        <f t="shared" si="946"/>
        <v>4.62</v>
      </c>
      <c r="U425">
        <f t="shared" si="946"/>
        <v>4.92</v>
      </c>
      <c r="V425">
        <f t="shared" si="946"/>
        <v>4.37</v>
      </c>
      <c r="W425">
        <f t="shared" si="946"/>
        <v>3.8800000000000003</v>
      </c>
    </row>
    <row r="426" spans="1:43">
      <c r="C426" s="2" t="s">
        <v>36</v>
      </c>
      <c r="D426" s="2">
        <f t="shared" ref="D426:N426" si="947">+((D424/(E422+F422+G422+H423))-1)*100</f>
        <v>37.941628264208902</v>
      </c>
      <c r="E426" s="2">
        <f t="shared" si="947"/>
        <v>2.8842354800474368</v>
      </c>
      <c r="F426" s="2">
        <f t="shared" si="947"/>
        <v>174.02597402597397</v>
      </c>
      <c r="G426" s="2">
        <f t="shared" si="947"/>
        <v>-5.8240396530359284</v>
      </c>
      <c r="H426" s="2">
        <f t="shared" si="947"/>
        <v>2.9336734693877542</v>
      </c>
      <c r="I426" s="2">
        <f t="shared" si="947"/>
        <v>6.0893098782138111</v>
      </c>
      <c r="J426" s="2">
        <f t="shared" si="947"/>
        <v>23.57859531772575</v>
      </c>
      <c r="K426" s="2">
        <f t="shared" si="947"/>
        <v>6.7857142857142838</v>
      </c>
      <c r="L426" s="2">
        <f t="shared" si="947"/>
        <v>-14.241960183767223</v>
      </c>
      <c r="M426" s="2">
        <f t="shared" si="947"/>
        <v>16.815742397137747</v>
      </c>
      <c r="N426" s="2">
        <f t="shared" si="947"/>
        <v>1.0849909584086603</v>
      </c>
      <c r="O426" s="2">
        <f t="shared" ref="O426:S426" si="948">+((O424/(P422+Q422+R422+S423))-1)*100</f>
        <v>11.155378486055767</v>
      </c>
      <c r="P426" s="2">
        <f t="shared" si="948"/>
        <v>37.534246575342479</v>
      </c>
      <c r="Q426" s="2">
        <f t="shared" si="948"/>
        <v>-18.70824053452116</v>
      </c>
      <c r="R426" s="2">
        <f t="shared" si="948"/>
        <v>7.9326923076923128</v>
      </c>
      <c r="S426" s="2">
        <f t="shared" si="948"/>
        <v>-8.8803088803088848</v>
      </c>
      <c r="T426" s="2"/>
      <c r="U426" s="2"/>
      <c r="V426" s="2"/>
    </row>
    <row r="427" spans="1:43">
      <c r="C427" s="2" t="s">
        <v>37</v>
      </c>
      <c r="D427" s="2">
        <f t="shared" ref="D427:N427" si="949">+((D424/H425)-1)*100</f>
        <v>223.31233123312333</v>
      </c>
      <c r="E427" s="2">
        <f t="shared" si="949"/>
        <v>155.5446516192346</v>
      </c>
      <c r="F427" s="2">
        <f t="shared" si="949"/>
        <v>201.42857142857147</v>
      </c>
      <c r="G427" s="2">
        <f t="shared" si="949"/>
        <v>27.090301003344507</v>
      </c>
      <c r="H427" s="2">
        <f t="shared" si="949"/>
        <v>44.107142857142875</v>
      </c>
      <c r="I427" s="2">
        <f t="shared" si="949"/>
        <v>20.06125574272588</v>
      </c>
      <c r="J427" s="2">
        <f t="shared" si="949"/>
        <v>32.200357781753141</v>
      </c>
      <c r="K427" s="2">
        <f t="shared" si="949"/>
        <v>8.1374321880650857</v>
      </c>
      <c r="L427" s="2">
        <f t="shared" si="949"/>
        <v>12.676056338028152</v>
      </c>
      <c r="M427" s="2">
        <f t="shared" si="949"/>
        <v>81.388888888888872</v>
      </c>
      <c r="N427" s="2">
        <f t="shared" si="949"/>
        <v>25.900900900900893</v>
      </c>
      <c r="O427" s="2">
        <f t="shared" ref="O427:S427" si="950">+((O424/S425)-1)*100</f>
        <v>34.134615384615373</v>
      </c>
      <c r="P427" s="2">
        <f t="shared" si="950"/>
        <v>8.6580086580086757</v>
      </c>
      <c r="Q427" s="2">
        <f t="shared" si="950"/>
        <v>-25.813008130081304</v>
      </c>
      <c r="R427" s="2">
        <f t="shared" si="950"/>
        <v>2.7459954233409745</v>
      </c>
      <c r="S427" s="2">
        <f t="shared" si="950"/>
        <v>21.649484536082465</v>
      </c>
    </row>
    <row r="428" spans="1:43" s="1" customFormat="1">
      <c r="C428" s="1" t="s">
        <v>38</v>
      </c>
      <c r="D428" s="1" t="s">
        <v>274</v>
      </c>
      <c r="E428" s="1" t="s">
        <v>243</v>
      </c>
      <c r="F428" s="1" t="s">
        <v>233</v>
      </c>
      <c r="G428" s="1" t="s">
        <v>230</v>
      </c>
      <c r="H428" s="1" t="s">
        <v>200</v>
      </c>
      <c r="I428" s="1" t="s">
        <v>197</v>
      </c>
      <c r="J428" s="1" t="s">
        <v>186</v>
      </c>
      <c r="K428" s="1" t="s">
        <v>178</v>
      </c>
      <c r="L428" s="1" t="s">
        <v>150</v>
      </c>
      <c r="M428" s="1" t="s">
        <v>141</v>
      </c>
      <c r="N428" s="1" t="s">
        <v>39</v>
      </c>
      <c r="O428" s="1" t="s">
        <v>40</v>
      </c>
      <c r="P428" s="1" t="s">
        <v>41</v>
      </c>
      <c r="Q428" s="1" t="s">
        <v>42</v>
      </c>
      <c r="R428" s="1" t="s">
        <v>43</v>
      </c>
      <c r="S428" s="1" t="s">
        <v>44</v>
      </c>
      <c r="T428" s="1" t="s">
        <v>45</v>
      </c>
      <c r="U428" s="1" t="s">
        <v>46</v>
      </c>
      <c r="V428" s="1" t="s">
        <v>47</v>
      </c>
      <c r="W428" s="1" t="s">
        <v>48</v>
      </c>
      <c r="X428" s="1" t="s">
        <v>49</v>
      </c>
      <c r="Y428" s="1" t="s">
        <v>50</v>
      </c>
      <c r="Z428" s="1" t="s">
        <v>51</v>
      </c>
      <c r="AA428" s="1" t="s">
        <v>52</v>
      </c>
      <c r="AB428" s="1" t="s">
        <v>53</v>
      </c>
      <c r="AC428" s="1" t="s">
        <v>54</v>
      </c>
      <c r="AD428" s="1" t="s">
        <v>55</v>
      </c>
      <c r="AE428" s="1" t="s">
        <v>56</v>
      </c>
      <c r="AF428" s="1" t="s">
        <v>57</v>
      </c>
      <c r="AG428" s="1" t="s">
        <v>58</v>
      </c>
      <c r="AH428" s="1" t="s">
        <v>59</v>
      </c>
      <c r="AI428" s="1" t="s">
        <v>60</v>
      </c>
      <c r="AJ428" s="1" t="s">
        <v>61</v>
      </c>
      <c r="AK428" s="1" t="s">
        <v>62</v>
      </c>
      <c r="AL428" s="1" t="s">
        <v>63</v>
      </c>
      <c r="AM428" s="1" t="s">
        <v>64</v>
      </c>
      <c r="AN428" s="1" t="s">
        <v>65</v>
      </c>
      <c r="AO428" s="1" t="s">
        <v>66</v>
      </c>
      <c r="AP428" s="1" t="s">
        <v>67</v>
      </c>
      <c r="AQ428" s="1" t="s">
        <v>68</v>
      </c>
    </row>
    <row r="429" spans="1:43">
      <c r="C429" t="s">
        <v>69</v>
      </c>
      <c r="D429">
        <v>37</v>
      </c>
      <c r="E429">
        <v>39</v>
      </c>
      <c r="F429">
        <v>35</v>
      </c>
      <c r="G429">
        <v>30.2</v>
      </c>
      <c r="H429">
        <v>34</v>
      </c>
      <c r="I429" s="4">
        <v>42</v>
      </c>
      <c r="J429">
        <v>43.4</v>
      </c>
      <c r="K429">
        <v>42.4</v>
      </c>
      <c r="L429">
        <v>50</v>
      </c>
      <c r="M429">
        <v>58</v>
      </c>
      <c r="N429">
        <v>52.6</v>
      </c>
      <c r="O429">
        <v>39.5</v>
      </c>
      <c r="P429">
        <v>41</v>
      </c>
      <c r="Q429">
        <v>39.6</v>
      </c>
      <c r="R429">
        <v>37</v>
      </c>
      <c r="S429">
        <v>31.9</v>
      </c>
    </row>
    <row r="430" spans="1:43">
      <c r="C430" s="3" t="s">
        <v>70</v>
      </c>
      <c r="D430" s="19">
        <f t="shared" ref="D430:E430" si="951">+D429/D424</f>
        <v>4.1202672605790642</v>
      </c>
      <c r="E430" s="19">
        <f t="shared" si="951"/>
        <v>5.9907834101382482</v>
      </c>
      <c r="F430" s="19">
        <f t="shared" ref="F430:G430" si="952">+F429/F424</f>
        <v>5.5292259083728279</v>
      </c>
      <c r="G430" s="19">
        <f t="shared" si="952"/>
        <v>3.9736842105263155</v>
      </c>
      <c r="H430" s="19">
        <f t="shared" ref="H430:I430" si="953">+H429/H424</f>
        <v>4.2131350681536555</v>
      </c>
      <c r="I430" s="19">
        <f t="shared" si="953"/>
        <v>5.3571428571428577</v>
      </c>
      <c r="J430" s="3">
        <f t="shared" ref="J430:K430" si="954">+J429/J424</f>
        <v>5.8728010825439787</v>
      </c>
      <c r="K430" s="3">
        <f t="shared" si="954"/>
        <v>7.0903010033444822</v>
      </c>
      <c r="L430" s="3">
        <f t="shared" ref="L430:M430" si="955">+L429/L424</f>
        <v>8.9285714285714288</v>
      </c>
      <c r="M430" s="3">
        <f t="shared" si="955"/>
        <v>8.8820826952526808</v>
      </c>
      <c r="N430" s="3">
        <f t="shared" ref="N430:S430" si="956">+N429/N424</f>
        <v>9.4096601073345276</v>
      </c>
      <c r="O430" s="3">
        <f t="shared" si="956"/>
        <v>7.0788530465949817</v>
      </c>
      <c r="P430" s="3">
        <f t="shared" si="956"/>
        <v>8.1673306772908365</v>
      </c>
      <c r="Q430" s="3">
        <f t="shared" si="956"/>
        <v>10.849315068493151</v>
      </c>
      <c r="R430" s="3">
        <f t="shared" si="956"/>
        <v>8.2405345211581285</v>
      </c>
      <c r="S430" s="3">
        <f t="shared" si="956"/>
        <v>6.7584745762711869</v>
      </c>
    </row>
    <row r="431" spans="1:43">
      <c r="C431" s="2" t="s">
        <v>71</v>
      </c>
      <c r="D431" s="18">
        <f t="shared" ref="D431:F431" si="957">+((D429/E429)-1)*100</f>
        <v>-5.1282051282051322</v>
      </c>
      <c r="E431" s="18">
        <f t="shared" si="957"/>
        <v>11.428571428571432</v>
      </c>
      <c r="F431" s="18">
        <f t="shared" si="957"/>
        <v>15.89403973509933</v>
      </c>
      <c r="G431" s="18">
        <f t="shared" ref="G431" si="958">+((G429/H429)-1)*100</f>
        <v>-11.176470588235299</v>
      </c>
      <c r="H431" s="18">
        <f t="shared" ref="H431:N431" si="959">+((H429/I429)-1)*100</f>
        <v>-19.047619047619047</v>
      </c>
      <c r="I431" s="18">
        <f t="shared" si="959"/>
        <v>-3.2258064516129004</v>
      </c>
      <c r="J431" s="2">
        <f t="shared" si="959"/>
        <v>2.3584905660377409</v>
      </c>
      <c r="K431" s="2">
        <f t="shared" si="959"/>
        <v>-15.200000000000003</v>
      </c>
      <c r="L431" s="2">
        <f t="shared" si="959"/>
        <v>-13.793103448275868</v>
      </c>
      <c r="M431" s="2">
        <f t="shared" si="959"/>
        <v>10.266159695817478</v>
      </c>
      <c r="N431" s="2">
        <f t="shared" si="959"/>
        <v>33.164556962025316</v>
      </c>
      <c r="O431" s="2">
        <f t="shared" ref="O431:R431" si="960">+((O429/P429)-1)*100</f>
        <v>-3.6585365853658569</v>
      </c>
      <c r="P431" s="2">
        <f t="shared" si="960"/>
        <v>3.5353535353535248</v>
      </c>
      <c r="Q431" s="2">
        <f t="shared" si="960"/>
        <v>7.0270270270270219</v>
      </c>
      <c r="R431" s="2">
        <f t="shared" si="960"/>
        <v>15.987460815047028</v>
      </c>
    </row>
    <row r="432" spans="1:43">
      <c r="C432" s="2" t="s">
        <v>72</v>
      </c>
      <c r="D432" s="18">
        <f t="shared" ref="D432:F432" si="961">+((D429/H429)-1)*100</f>
        <v>8.8235294117646959</v>
      </c>
      <c r="E432" s="18">
        <f t="shared" si="961"/>
        <v>-7.1428571428571397</v>
      </c>
      <c r="F432" s="18">
        <f t="shared" si="961"/>
        <v>-19.354838709677413</v>
      </c>
      <c r="G432" s="18">
        <f t="shared" ref="G432" si="962">+((G429/K429)-1)*100</f>
        <v>-28.773584905660378</v>
      </c>
      <c r="H432" s="18">
        <f t="shared" ref="H432:N432" si="963">+((H429/L429)-1)*100</f>
        <v>-31.999999999999996</v>
      </c>
      <c r="I432" s="18">
        <f t="shared" si="963"/>
        <v>-27.586206896551722</v>
      </c>
      <c r="J432" s="2">
        <f t="shared" si="963"/>
        <v>-17.490494296577953</v>
      </c>
      <c r="K432" s="2">
        <f t="shared" si="963"/>
        <v>7.3417721518987289</v>
      </c>
      <c r="L432" s="2">
        <f t="shared" si="963"/>
        <v>21.95121951219512</v>
      </c>
      <c r="M432" s="2">
        <f t="shared" si="963"/>
        <v>46.464646464646449</v>
      </c>
      <c r="N432" s="2">
        <f t="shared" si="963"/>
        <v>42.162162162162176</v>
      </c>
      <c r="O432" s="2">
        <f t="shared" ref="O432" si="964">+((O429/S429)-1)*100</f>
        <v>23.82445141065832</v>
      </c>
      <c r="P432" s="2"/>
      <c r="Q432" s="2"/>
    </row>
    <row r="433" spans="1:43">
      <c r="C433" s="2" t="s">
        <v>130</v>
      </c>
      <c r="D433" s="4">
        <f t="shared" ref="D433:E433" si="965">IF(OR(D430&gt;15,D427&lt;15,D426&lt;4),"NA",(IF(D430&lt;4,3,IF(D430&lt;6,2,IF(D430&lt;10,1,0)))+IF(D427&gt;80,3,IF(D427&gt;40,2,IF(D427&gt;20,1,0)))+IF(D426&gt;20,3,IF(D426&gt;10,2,IF(D426&gt;5,1,0)))))</f>
        <v>8</v>
      </c>
      <c r="E433" s="4" t="str">
        <f t="shared" si="965"/>
        <v>NA</v>
      </c>
      <c r="F433" s="4">
        <f t="shared" ref="F433:H433" si="966">IF(OR(F430&gt;15,F427&lt;15,F426&lt;4),"NA",(IF(F430&lt;4,3,IF(F430&lt;6,2,IF(F430&lt;10,1,0)))+IF(F427&gt;80,3,IF(F427&gt;40,2,IF(F427&gt;20,1,0)))+IF(F426&gt;20,3,IF(F426&gt;10,2,IF(F426&gt;5,1,0)))))</f>
        <v>8</v>
      </c>
      <c r="G433" s="4" t="str">
        <f t="shared" si="966"/>
        <v>NA</v>
      </c>
      <c r="H433" s="4" t="str">
        <f t="shared" si="966"/>
        <v>NA</v>
      </c>
      <c r="I433" s="4">
        <f t="shared" ref="I433:N433" si="967">IF(OR(I430&gt;15,I427&lt;15,I426&lt;4),"NA",(IF(I430&lt;4,3,IF(I430&lt;6,2,IF(I430&lt;10,1,0)))+IF(I427&gt;80,3,IF(I427&gt;40,2,IF(I427&gt;20,1,0)))+IF(I426&gt;20,3,IF(I426&gt;10,2,IF(I426&gt;5,1,0)))))</f>
        <v>4</v>
      </c>
      <c r="J433">
        <f t="shared" si="967"/>
        <v>6</v>
      </c>
      <c r="K433" t="str">
        <f t="shared" si="967"/>
        <v>NA</v>
      </c>
      <c r="L433" t="str">
        <f t="shared" si="967"/>
        <v>NA</v>
      </c>
      <c r="M433">
        <f t="shared" si="967"/>
        <v>6</v>
      </c>
      <c r="N433" t="str">
        <f t="shared" si="967"/>
        <v>NA</v>
      </c>
      <c r="O433">
        <f t="shared" ref="O433:S433" si="968">IF(OR(O430&gt;15,O427&lt;15,O426&lt;4),"NA",(IF(O430&lt;4,3,IF(O430&lt;6,2,IF(O430&lt;10,1,0)))+IF(O427&gt;80,3,IF(O427&gt;40,2,IF(O427&gt;20,1,0)))+IF(O426&gt;20,3,IF(O426&gt;10,2,IF(O426&gt;5,1,0)))))</f>
        <v>4</v>
      </c>
      <c r="P433" t="str">
        <f t="shared" si="968"/>
        <v>NA</v>
      </c>
      <c r="Q433" t="str">
        <f t="shared" si="968"/>
        <v>NA</v>
      </c>
      <c r="R433" t="str">
        <f t="shared" si="968"/>
        <v>NA</v>
      </c>
      <c r="S433" t="str">
        <f t="shared" si="968"/>
        <v>NA</v>
      </c>
    </row>
    <row r="435" spans="1:43">
      <c r="A435" t="s">
        <v>107</v>
      </c>
      <c r="B435" t="s">
        <v>1</v>
      </c>
      <c r="C435" s="1" t="s">
        <v>2</v>
      </c>
      <c r="D435" s="1" t="s">
        <v>275</v>
      </c>
      <c r="E435" s="1" t="s">
        <v>242</v>
      </c>
      <c r="F435" s="1" t="s">
        <v>232</v>
      </c>
      <c r="G435" s="1" t="s">
        <v>202</v>
      </c>
      <c r="H435" s="1" t="s">
        <v>199</v>
      </c>
      <c r="I435" s="1" t="s">
        <v>196</v>
      </c>
      <c r="J435" s="1" t="s">
        <v>185</v>
      </c>
      <c r="K435" s="1" t="s">
        <v>177</v>
      </c>
      <c r="L435" s="1" t="s">
        <v>149</v>
      </c>
      <c r="M435" s="1" t="s">
        <v>139</v>
      </c>
      <c r="N435" s="1" t="s">
        <v>3</v>
      </c>
      <c r="O435" s="1" t="s">
        <v>4</v>
      </c>
      <c r="P435" s="1" t="s">
        <v>5</v>
      </c>
      <c r="Q435" s="1" t="s">
        <v>6</v>
      </c>
      <c r="R435" s="1" t="s">
        <v>7</v>
      </c>
      <c r="S435" s="1" t="s">
        <v>8</v>
      </c>
      <c r="T435" s="1" t="s">
        <v>9</v>
      </c>
      <c r="U435" s="1" t="s">
        <v>10</v>
      </c>
      <c r="V435" s="1" t="s">
        <v>11</v>
      </c>
      <c r="W435" s="1" t="s">
        <v>12</v>
      </c>
      <c r="X435" s="1" t="s">
        <v>13</v>
      </c>
      <c r="Y435" s="1" t="s">
        <v>14</v>
      </c>
      <c r="Z435" s="1" t="s">
        <v>15</v>
      </c>
      <c r="AA435" s="1" t="s">
        <v>16</v>
      </c>
      <c r="AB435" s="1" t="s">
        <v>17</v>
      </c>
      <c r="AC435" s="1" t="s">
        <v>18</v>
      </c>
      <c r="AD435" s="1" t="s">
        <v>19</v>
      </c>
      <c r="AE435" s="1" t="s">
        <v>20</v>
      </c>
      <c r="AF435" s="1" t="s">
        <v>21</v>
      </c>
      <c r="AG435" s="1" t="s">
        <v>22</v>
      </c>
      <c r="AH435" s="1" t="s">
        <v>23</v>
      </c>
      <c r="AI435" s="1" t="s">
        <v>24</v>
      </c>
      <c r="AJ435" s="1" t="s">
        <v>25</v>
      </c>
      <c r="AK435" s="1" t="s">
        <v>26</v>
      </c>
      <c r="AL435" s="1" t="s">
        <v>27</v>
      </c>
      <c r="AM435" s="1" t="s">
        <v>28</v>
      </c>
      <c r="AN435" s="1" t="s">
        <v>29</v>
      </c>
      <c r="AO435" s="1" t="s">
        <v>30</v>
      </c>
      <c r="AP435" s="1" t="s">
        <v>31</v>
      </c>
    </row>
    <row r="436" spans="1:43">
      <c r="A436" t="s">
        <v>32</v>
      </c>
      <c r="B436" t="s">
        <v>33</v>
      </c>
      <c r="C436" t="s">
        <v>34</v>
      </c>
      <c r="D436">
        <v>0.53</v>
      </c>
      <c r="E436">
        <v>0.31</v>
      </c>
      <c r="F436">
        <v>0.71</v>
      </c>
      <c r="G436">
        <v>0.68</v>
      </c>
      <c r="H436">
        <v>0.84</v>
      </c>
      <c r="I436">
        <v>0.56999999999999995</v>
      </c>
      <c r="J436">
        <v>1.23</v>
      </c>
      <c r="K436">
        <v>1.02</v>
      </c>
      <c r="L436">
        <v>0.71</v>
      </c>
      <c r="M436">
        <v>0.31</v>
      </c>
      <c r="N436">
        <v>0.78</v>
      </c>
      <c r="O436">
        <v>0.56999999999999995</v>
      </c>
      <c r="P436">
        <v>0.43</v>
      </c>
      <c r="Q436">
        <v>0.25</v>
      </c>
      <c r="R436">
        <v>0.54</v>
      </c>
      <c r="S436">
        <v>0.46</v>
      </c>
      <c r="T436">
        <v>0.4</v>
      </c>
      <c r="U436">
        <v>0.37</v>
      </c>
      <c r="V436">
        <v>0.49</v>
      </c>
    </row>
    <row r="437" spans="1:43">
      <c r="C437" t="s">
        <v>128</v>
      </c>
      <c r="H437">
        <v>0.84</v>
      </c>
      <c r="I437">
        <v>0.56999999999999995</v>
      </c>
      <c r="J437">
        <v>1.23</v>
      </c>
      <c r="K437">
        <v>1.02</v>
      </c>
      <c r="L437">
        <v>0.71</v>
      </c>
      <c r="M437">
        <v>0.31</v>
      </c>
      <c r="N437">
        <v>0.77</v>
      </c>
      <c r="O437">
        <v>0.56999999999999995</v>
      </c>
      <c r="P437">
        <v>0.43</v>
      </c>
      <c r="Q437">
        <v>0.25</v>
      </c>
      <c r="R437">
        <v>0.54</v>
      </c>
      <c r="S437">
        <v>0.46</v>
      </c>
      <c r="T437">
        <v>0.4</v>
      </c>
      <c r="U437">
        <v>0.37</v>
      </c>
      <c r="V437">
        <v>0.49</v>
      </c>
      <c r="W437">
        <v>0.56000000000000005</v>
      </c>
      <c r="X437">
        <v>0.24</v>
      </c>
      <c r="Y437">
        <v>0.26</v>
      </c>
      <c r="Z437">
        <v>0.33</v>
      </c>
    </row>
    <row r="438" spans="1:43">
      <c r="C438" t="s">
        <v>35</v>
      </c>
      <c r="D438">
        <f t="shared" ref="D438:F438" si="969">+D436+E436+F436+G436</f>
        <v>2.23</v>
      </c>
      <c r="E438">
        <f t="shared" si="969"/>
        <v>2.54</v>
      </c>
      <c r="F438">
        <f t="shared" si="969"/>
        <v>2.8</v>
      </c>
      <c r="G438">
        <f t="shared" ref="G438" si="970">+G436+H436+I436+J436</f>
        <v>3.32</v>
      </c>
      <c r="H438">
        <f t="shared" ref="H438:N439" si="971">+H436+I436+J436+K436</f>
        <v>3.6599999999999997</v>
      </c>
      <c r="I438">
        <f t="shared" si="971"/>
        <v>3.53</v>
      </c>
      <c r="J438">
        <f t="shared" si="971"/>
        <v>3.27</v>
      </c>
      <c r="K438">
        <f t="shared" si="971"/>
        <v>2.8200000000000003</v>
      </c>
      <c r="L438">
        <f t="shared" si="971"/>
        <v>2.37</v>
      </c>
      <c r="M438">
        <f t="shared" si="971"/>
        <v>2.0900000000000003</v>
      </c>
      <c r="N438">
        <f t="shared" si="971"/>
        <v>2.0300000000000002</v>
      </c>
      <c r="O438">
        <f t="shared" ref="O438:S438" si="972">+O436+P436+Q436+R436</f>
        <v>1.79</v>
      </c>
      <c r="P438">
        <f t="shared" si="972"/>
        <v>1.68</v>
      </c>
      <c r="Q438">
        <f t="shared" si="972"/>
        <v>1.65</v>
      </c>
      <c r="R438">
        <f t="shared" si="972"/>
        <v>1.77</v>
      </c>
      <c r="S438">
        <f t="shared" si="972"/>
        <v>1.72</v>
      </c>
    </row>
    <row r="439" spans="1:43">
      <c r="C439" t="s">
        <v>129</v>
      </c>
      <c r="H439">
        <f t="shared" si="971"/>
        <v>3.6599999999999997</v>
      </c>
      <c r="I439">
        <f t="shared" si="971"/>
        <v>3.53</v>
      </c>
      <c r="J439">
        <f t="shared" si="971"/>
        <v>3.27</v>
      </c>
      <c r="K439">
        <f t="shared" si="971"/>
        <v>2.81</v>
      </c>
      <c r="L439">
        <f t="shared" ref="L439:R439" si="973">+L437+M437+N437+O437</f>
        <v>2.36</v>
      </c>
      <c r="M439">
        <f t="shared" si="973"/>
        <v>2.08</v>
      </c>
      <c r="N439">
        <f t="shared" si="973"/>
        <v>2.0199999999999996</v>
      </c>
      <c r="O439">
        <f t="shared" si="973"/>
        <v>1.79</v>
      </c>
      <c r="P439">
        <f t="shared" si="973"/>
        <v>1.68</v>
      </c>
      <c r="Q439">
        <f t="shared" si="973"/>
        <v>1.65</v>
      </c>
      <c r="R439">
        <f t="shared" si="973"/>
        <v>1.77</v>
      </c>
      <c r="S439">
        <f t="shared" ref="S439:W439" si="974">+S437+T437+U437+V437</f>
        <v>1.72</v>
      </c>
      <c r="T439">
        <f t="shared" si="974"/>
        <v>1.82</v>
      </c>
      <c r="U439">
        <f t="shared" si="974"/>
        <v>1.66</v>
      </c>
      <c r="V439">
        <f t="shared" si="974"/>
        <v>1.55</v>
      </c>
      <c r="W439">
        <f t="shared" si="974"/>
        <v>1.3900000000000001</v>
      </c>
    </row>
    <row r="440" spans="1:43">
      <c r="C440" s="2" t="s">
        <v>36</v>
      </c>
      <c r="D440" s="2">
        <f t="shared" ref="D440:F440" si="975">+((D438/(E436+F436+G436+H437))-1)*100</f>
        <v>-12.204724409448819</v>
      </c>
      <c r="E440" s="2">
        <f t="shared" si="975"/>
        <v>-9.285714285714274</v>
      </c>
      <c r="F440" s="2">
        <f t="shared" si="975"/>
        <v>-15.662650602409645</v>
      </c>
      <c r="G440" s="2">
        <f t="shared" ref="G440" si="976">+((G438/(H436+I436+J436+K437))-1)*100</f>
        <v>-9.2896174863387966</v>
      </c>
      <c r="H440" s="2">
        <f t="shared" ref="H440:N440" si="977">+((H438/(I436+J436+K436+L437))-1)*100</f>
        <v>3.6827195467421969</v>
      </c>
      <c r="I440" s="2">
        <f t="shared" si="977"/>
        <v>7.9510703363914415</v>
      </c>
      <c r="J440" s="2">
        <f t="shared" si="977"/>
        <v>16.370106761565829</v>
      </c>
      <c r="K440" s="2">
        <f t="shared" si="977"/>
        <v>18.987341772151911</v>
      </c>
      <c r="L440" s="2">
        <f t="shared" si="977"/>
        <v>13.397129186602852</v>
      </c>
      <c r="M440" s="2">
        <f t="shared" si="977"/>
        <v>2.9556650246305383</v>
      </c>
      <c r="N440" s="2">
        <f t="shared" si="977"/>
        <v>13.407821229050288</v>
      </c>
      <c r="O440" s="2">
        <f t="shared" ref="O440:S440" si="978">+((O438/(P436+Q436+R436+S437))-1)*100</f>
        <v>6.5476190476190466</v>
      </c>
      <c r="P440" s="2">
        <f t="shared" si="978"/>
        <v>1.8181818181818299</v>
      </c>
      <c r="Q440" s="2">
        <f t="shared" si="978"/>
        <v>-6.7796610169491567</v>
      </c>
      <c r="R440" s="2">
        <f t="shared" si="978"/>
        <v>2.9069767441860517</v>
      </c>
      <c r="S440" s="2">
        <f t="shared" si="978"/>
        <v>-5.4945054945054972</v>
      </c>
      <c r="T440" s="2"/>
      <c r="U440" s="2"/>
      <c r="V440" s="2"/>
    </row>
    <row r="441" spans="1:43">
      <c r="C441" s="2" t="s">
        <v>37</v>
      </c>
      <c r="D441" s="2">
        <f t="shared" ref="D441:F441" si="979">+((D438/H439)-1)*100</f>
        <v>-39.071038251366119</v>
      </c>
      <c r="E441" s="2">
        <f t="shared" si="979"/>
        <v>-28.045325779036823</v>
      </c>
      <c r="F441" s="2">
        <f t="shared" si="979"/>
        <v>-14.373088685015301</v>
      </c>
      <c r="G441" s="2">
        <f t="shared" ref="G441" si="980">+((G438/K439)-1)*100</f>
        <v>18.149466192170816</v>
      </c>
      <c r="H441" s="2">
        <f t="shared" ref="H441:N441" si="981">+((H438/L439)-1)*100</f>
        <v>55.084745762711847</v>
      </c>
      <c r="I441" s="2">
        <f t="shared" si="981"/>
        <v>69.711538461538439</v>
      </c>
      <c r="J441" s="2">
        <f t="shared" si="981"/>
        <v>61.881188118811913</v>
      </c>
      <c r="K441" s="2">
        <f t="shared" si="981"/>
        <v>57.541899441340803</v>
      </c>
      <c r="L441" s="2">
        <f t="shared" si="981"/>
        <v>41.071428571428584</v>
      </c>
      <c r="M441" s="2">
        <f t="shared" si="981"/>
        <v>26.666666666666682</v>
      </c>
      <c r="N441" s="2">
        <f t="shared" si="981"/>
        <v>14.689265536723184</v>
      </c>
      <c r="O441" s="2">
        <f t="shared" ref="O441:S441" si="982">+((O438/S439)-1)*100</f>
        <v>4.0697674418604723</v>
      </c>
      <c r="P441" s="2">
        <f t="shared" si="982"/>
        <v>-7.6923076923076987</v>
      </c>
      <c r="Q441" s="2">
        <f t="shared" si="982"/>
        <v>-0.60240963855421326</v>
      </c>
      <c r="R441" s="2">
        <f t="shared" si="982"/>
        <v>14.193548387096765</v>
      </c>
      <c r="S441" s="2">
        <f t="shared" si="982"/>
        <v>23.741007194244588</v>
      </c>
    </row>
    <row r="442" spans="1:43" s="1" customFormat="1">
      <c r="C442" s="1" t="s">
        <v>38</v>
      </c>
      <c r="D442" s="1" t="s">
        <v>274</v>
      </c>
      <c r="E442" s="1" t="s">
        <v>243</v>
      </c>
      <c r="F442" s="1" t="s">
        <v>233</v>
      </c>
      <c r="G442" s="1" t="s">
        <v>230</v>
      </c>
      <c r="H442" s="1" t="s">
        <v>200</v>
      </c>
      <c r="I442" s="1" t="s">
        <v>197</v>
      </c>
      <c r="J442" s="1" t="s">
        <v>186</v>
      </c>
      <c r="K442" s="1" t="s">
        <v>178</v>
      </c>
      <c r="L442" s="1" t="s">
        <v>150</v>
      </c>
      <c r="M442" s="1" t="s">
        <v>141</v>
      </c>
      <c r="N442" s="1" t="s">
        <v>39</v>
      </c>
      <c r="O442" s="1" t="s">
        <v>40</v>
      </c>
      <c r="P442" s="1" t="s">
        <v>41</v>
      </c>
      <c r="Q442" s="1" t="s">
        <v>42</v>
      </c>
      <c r="R442" s="1" t="s">
        <v>43</v>
      </c>
      <c r="S442" s="1" t="s">
        <v>44</v>
      </c>
      <c r="T442" s="1" t="s">
        <v>45</v>
      </c>
      <c r="U442" s="1" t="s">
        <v>46</v>
      </c>
      <c r="V442" s="1" t="s">
        <v>47</v>
      </c>
      <c r="W442" s="1" t="s">
        <v>48</v>
      </c>
      <c r="X442" s="1" t="s">
        <v>49</v>
      </c>
      <c r="Y442" s="1" t="s">
        <v>50</v>
      </c>
      <c r="Z442" s="1" t="s">
        <v>51</v>
      </c>
      <c r="AA442" s="1" t="s">
        <v>52</v>
      </c>
      <c r="AB442" s="1" t="s">
        <v>53</v>
      </c>
      <c r="AC442" s="1" t="s">
        <v>54</v>
      </c>
      <c r="AD442" s="1" t="s">
        <v>55</v>
      </c>
      <c r="AE442" s="1" t="s">
        <v>56</v>
      </c>
      <c r="AF442" s="1" t="s">
        <v>57</v>
      </c>
      <c r="AG442" s="1" t="s">
        <v>58</v>
      </c>
      <c r="AH442" s="1" t="s">
        <v>59</v>
      </c>
      <c r="AI442" s="1" t="s">
        <v>60</v>
      </c>
      <c r="AJ442" s="1" t="s">
        <v>61</v>
      </c>
      <c r="AK442" s="1" t="s">
        <v>62</v>
      </c>
      <c r="AL442" s="1" t="s">
        <v>63</v>
      </c>
      <c r="AM442" s="1" t="s">
        <v>64</v>
      </c>
      <c r="AN442" s="1" t="s">
        <v>65</v>
      </c>
      <c r="AO442" s="1" t="s">
        <v>66</v>
      </c>
      <c r="AP442" s="1" t="s">
        <v>67</v>
      </c>
      <c r="AQ442" s="1" t="s">
        <v>68</v>
      </c>
    </row>
    <row r="443" spans="1:43">
      <c r="C443" t="s">
        <v>69</v>
      </c>
      <c r="D443">
        <v>36.799999999999997</v>
      </c>
      <c r="E443">
        <v>40.200000000000003</v>
      </c>
      <c r="F443">
        <v>41</v>
      </c>
      <c r="G443">
        <v>39.4</v>
      </c>
      <c r="H443">
        <v>43.4</v>
      </c>
      <c r="I443" s="4">
        <v>40.5</v>
      </c>
      <c r="J443" s="4">
        <v>34.299999999999997</v>
      </c>
      <c r="K443">
        <v>30.9</v>
      </c>
      <c r="L443">
        <v>34.799999999999997</v>
      </c>
      <c r="M443">
        <v>32.200000000000003</v>
      </c>
      <c r="N443">
        <v>29.1</v>
      </c>
      <c r="O443">
        <v>24.6</v>
      </c>
      <c r="P443">
        <v>19.899999999999999</v>
      </c>
      <c r="Q443">
        <v>19.3</v>
      </c>
      <c r="R443">
        <v>18.5</v>
      </c>
      <c r="S443">
        <v>15.4</v>
      </c>
    </row>
    <row r="444" spans="1:43">
      <c r="C444" s="3" t="s">
        <v>70</v>
      </c>
      <c r="D444" s="19">
        <f t="shared" ref="D444:E444" si="983">+D443/D438</f>
        <v>16.502242152466366</v>
      </c>
      <c r="E444" s="19">
        <f t="shared" si="983"/>
        <v>15.826771653543307</v>
      </c>
      <c r="F444" s="19">
        <f t="shared" ref="F444:G444" si="984">+F443/F438</f>
        <v>14.642857142857144</v>
      </c>
      <c r="G444" s="19">
        <f t="shared" si="984"/>
        <v>11.867469879518072</v>
      </c>
      <c r="H444" s="19">
        <f t="shared" ref="H444:I444" si="985">+H443/H438</f>
        <v>11.857923497267761</v>
      </c>
      <c r="I444" s="19">
        <f t="shared" si="985"/>
        <v>11.473087818696884</v>
      </c>
      <c r="J444" s="3">
        <f t="shared" ref="J444:K444" si="986">+J443/J438</f>
        <v>10.489296636085626</v>
      </c>
      <c r="K444" s="3">
        <f t="shared" si="986"/>
        <v>10.957446808510637</v>
      </c>
      <c r="L444" s="3">
        <f t="shared" ref="L444:M444" si="987">+L443/L438</f>
        <v>14.683544303797467</v>
      </c>
      <c r="M444" s="3">
        <f t="shared" si="987"/>
        <v>15.406698564593301</v>
      </c>
      <c r="N444" s="3">
        <f t="shared" ref="N444:S444" si="988">+N443/N438</f>
        <v>14.334975369458126</v>
      </c>
      <c r="O444" s="3">
        <f t="shared" si="988"/>
        <v>13.743016759776538</v>
      </c>
      <c r="P444" s="3">
        <f t="shared" si="988"/>
        <v>11.845238095238095</v>
      </c>
      <c r="Q444" s="3">
        <f t="shared" si="988"/>
        <v>11.696969696969697</v>
      </c>
      <c r="R444" s="3">
        <f t="shared" si="988"/>
        <v>10.451977401129943</v>
      </c>
      <c r="S444" s="3">
        <f t="shared" si="988"/>
        <v>8.9534883720930232</v>
      </c>
    </row>
    <row r="445" spans="1:43">
      <c r="C445" s="2" t="s">
        <v>71</v>
      </c>
      <c r="D445" s="18">
        <f t="shared" ref="D445:F445" si="989">+((D443/E443)-1)*100</f>
        <v>-8.4577114427860867</v>
      </c>
      <c r="E445" s="18">
        <f t="shared" si="989"/>
        <v>-1.9512195121951126</v>
      </c>
      <c r="F445" s="18">
        <f t="shared" si="989"/>
        <v>4.0609137055837685</v>
      </c>
      <c r="G445" s="18">
        <f t="shared" ref="G445" si="990">+((G443/H443)-1)*100</f>
        <v>-9.2165898617511566</v>
      </c>
      <c r="H445" s="18">
        <f t="shared" ref="H445:N445" si="991">+((H443/I443)-1)*100</f>
        <v>7.1604938271604857</v>
      </c>
      <c r="I445" s="18">
        <f t="shared" si="991"/>
        <v>18.075801749271147</v>
      </c>
      <c r="J445" s="2">
        <f t="shared" si="991"/>
        <v>11.003236245954696</v>
      </c>
      <c r="K445" s="2">
        <f t="shared" si="991"/>
        <v>-11.206896551724132</v>
      </c>
      <c r="L445" s="2">
        <f t="shared" si="991"/>
        <v>8.0745341614906643</v>
      </c>
      <c r="M445" s="2">
        <f t="shared" si="991"/>
        <v>10.652920962199319</v>
      </c>
      <c r="N445" s="2">
        <f t="shared" si="991"/>
        <v>18.292682926829261</v>
      </c>
      <c r="O445" s="2">
        <f t="shared" ref="O445:R445" si="992">+((O443/P443)-1)*100</f>
        <v>23.618090452261331</v>
      </c>
      <c r="P445" s="2">
        <f t="shared" si="992"/>
        <v>3.1088082901554293</v>
      </c>
      <c r="Q445" s="2">
        <f t="shared" si="992"/>
        <v>4.3243243243243246</v>
      </c>
      <c r="R445" s="2">
        <f t="shared" si="992"/>
        <v>20.129870129870131</v>
      </c>
    </row>
    <row r="446" spans="1:43">
      <c r="C446" s="2" t="s">
        <v>72</v>
      </c>
      <c r="D446" s="18">
        <f t="shared" ref="D446:F446" si="993">+((D443/H443)-1)*100</f>
        <v>-15.207373271889402</v>
      </c>
      <c r="E446" s="18">
        <f t="shared" si="993"/>
        <v>-0.74074074074073071</v>
      </c>
      <c r="F446" s="18">
        <f t="shared" si="993"/>
        <v>19.533527696793019</v>
      </c>
      <c r="G446" s="18">
        <f t="shared" ref="G446" si="994">+((G443/K443)-1)*100</f>
        <v>27.508090614886726</v>
      </c>
      <c r="H446" s="18">
        <f t="shared" ref="H446:O446" si="995">+((H443/L443)-1)*100</f>
        <v>24.71264367816093</v>
      </c>
      <c r="I446" s="18">
        <f t="shared" si="995"/>
        <v>25.77639751552794</v>
      </c>
      <c r="J446" s="2">
        <f t="shared" si="995"/>
        <v>17.869415807560117</v>
      </c>
      <c r="K446" s="2">
        <f t="shared" si="995"/>
        <v>25.609756097560954</v>
      </c>
      <c r="L446" s="2">
        <f t="shared" si="995"/>
        <v>74.874371859296488</v>
      </c>
      <c r="M446" s="2">
        <f t="shared" si="995"/>
        <v>66.839378238341979</v>
      </c>
      <c r="N446" s="2">
        <f t="shared" si="995"/>
        <v>57.297297297297312</v>
      </c>
      <c r="O446" s="2">
        <f t="shared" si="995"/>
        <v>59.740259740259738</v>
      </c>
    </row>
    <row r="447" spans="1:43">
      <c r="C447" s="2" t="s">
        <v>130</v>
      </c>
      <c r="D447" s="4" t="str">
        <f t="shared" ref="D447:E447" si="996">IF(OR(D444&gt;15,D441&lt;15,D440&lt;4),"NA",(IF(D444&lt;4,3,IF(D444&lt;6,2,IF(D444&lt;10,1,0)))+IF(D441&gt;80,3,IF(D441&gt;40,2,IF(D441&gt;20,1,0)))+IF(D440&gt;20,3,IF(D440&gt;10,2,IF(D440&gt;5,1,0)))))</f>
        <v>NA</v>
      </c>
      <c r="E447" s="4" t="str">
        <f t="shared" si="996"/>
        <v>NA</v>
      </c>
      <c r="F447" s="4" t="str">
        <f t="shared" ref="F447:H447" si="997">IF(OR(F444&gt;15,F441&lt;15,F440&lt;4),"NA",(IF(F444&lt;4,3,IF(F444&lt;6,2,IF(F444&lt;10,1,0)))+IF(F441&gt;80,3,IF(F441&gt;40,2,IF(F441&gt;20,1,0)))+IF(F440&gt;20,3,IF(F440&gt;10,2,IF(F440&gt;5,1,0)))))</f>
        <v>NA</v>
      </c>
      <c r="G447" s="4" t="str">
        <f t="shared" si="997"/>
        <v>NA</v>
      </c>
      <c r="H447" s="4" t="str">
        <f t="shared" si="997"/>
        <v>NA</v>
      </c>
      <c r="I447" s="4">
        <f t="shared" ref="I447:N447" si="998">IF(OR(I444&gt;15,I441&lt;15,I440&lt;4),"NA",(IF(I444&lt;4,3,IF(I444&lt;6,2,IF(I444&lt;10,1,0)))+IF(I441&gt;80,3,IF(I441&gt;40,2,IF(I441&gt;20,1,0)))+IF(I440&gt;20,3,IF(I440&gt;10,2,IF(I440&gt;5,1,0)))))</f>
        <v>3</v>
      </c>
      <c r="J447">
        <f t="shared" si="998"/>
        <v>4</v>
      </c>
      <c r="K447">
        <f t="shared" si="998"/>
        <v>4</v>
      </c>
      <c r="L447">
        <f t="shared" si="998"/>
        <v>4</v>
      </c>
      <c r="M447" t="str">
        <f t="shared" si="998"/>
        <v>NA</v>
      </c>
      <c r="N447" t="str">
        <f t="shared" si="998"/>
        <v>NA</v>
      </c>
      <c r="O447" t="str">
        <f t="shared" ref="O447:S447" si="999">IF(OR(O444&gt;15,O441&lt;15,O440&lt;4),"NA",(IF(O444&lt;4,3,IF(O444&lt;6,2,IF(O444&lt;10,1,0)))+IF(O441&gt;80,3,IF(O441&gt;40,2,IF(O441&gt;20,1,0)))+IF(O440&gt;20,3,IF(O440&gt;10,2,IF(O440&gt;5,1,0)))))</f>
        <v>NA</v>
      </c>
      <c r="P447" t="str">
        <f t="shared" si="999"/>
        <v>NA</v>
      </c>
      <c r="Q447" t="str">
        <f t="shared" si="999"/>
        <v>NA</v>
      </c>
      <c r="R447" t="str">
        <f t="shared" si="999"/>
        <v>NA</v>
      </c>
      <c r="S447" t="str">
        <f t="shared" si="999"/>
        <v>NA</v>
      </c>
    </row>
    <row r="449" spans="1:43">
      <c r="A449" t="s">
        <v>108</v>
      </c>
      <c r="B449" t="s">
        <v>82</v>
      </c>
      <c r="C449" s="1" t="s">
        <v>2</v>
      </c>
      <c r="D449" s="1" t="s">
        <v>275</v>
      </c>
      <c r="E449" s="1" t="s">
        <v>242</v>
      </c>
      <c r="F449" s="1" t="s">
        <v>232</v>
      </c>
      <c r="G449" s="1" t="s">
        <v>202</v>
      </c>
      <c r="H449" s="1" t="s">
        <v>199</v>
      </c>
      <c r="I449" s="1" t="s">
        <v>196</v>
      </c>
      <c r="J449" s="1" t="s">
        <v>185</v>
      </c>
      <c r="K449" s="1" t="s">
        <v>177</v>
      </c>
      <c r="L449" s="1" t="s">
        <v>149</v>
      </c>
      <c r="M449" s="1" t="s">
        <v>139</v>
      </c>
      <c r="N449" s="1" t="s">
        <v>3</v>
      </c>
      <c r="O449" s="1" t="s">
        <v>4</v>
      </c>
      <c r="P449" s="1" t="s">
        <v>5</v>
      </c>
      <c r="Q449" s="1" t="s">
        <v>6</v>
      </c>
      <c r="R449" s="1" t="s">
        <v>7</v>
      </c>
      <c r="S449" s="1" t="s">
        <v>8</v>
      </c>
      <c r="T449" s="1" t="s">
        <v>9</v>
      </c>
      <c r="U449" s="1" t="s">
        <v>10</v>
      </c>
      <c r="V449" s="1" t="s">
        <v>11</v>
      </c>
      <c r="W449" s="1" t="s">
        <v>12</v>
      </c>
      <c r="X449" s="1" t="s">
        <v>13</v>
      </c>
      <c r="Y449" s="1" t="s">
        <v>14</v>
      </c>
      <c r="Z449" s="1" t="s">
        <v>15</v>
      </c>
      <c r="AA449" s="1" t="s">
        <v>16</v>
      </c>
      <c r="AB449" s="1" t="s">
        <v>17</v>
      </c>
      <c r="AC449" s="1" t="s">
        <v>18</v>
      </c>
      <c r="AD449" s="1" t="s">
        <v>19</v>
      </c>
      <c r="AE449" s="1" t="s">
        <v>20</v>
      </c>
      <c r="AF449" s="1" t="s">
        <v>21</v>
      </c>
      <c r="AG449" s="1" t="s">
        <v>22</v>
      </c>
      <c r="AH449" s="1" t="s">
        <v>23</v>
      </c>
      <c r="AI449" s="1" t="s">
        <v>24</v>
      </c>
      <c r="AJ449" s="1" t="s">
        <v>25</v>
      </c>
      <c r="AK449" s="1" t="s">
        <v>26</v>
      </c>
      <c r="AL449" s="1" t="s">
        <v>27</v>
      </c>
      <c r="AM449" s="1" t="s">
        <v>28</v>
      </c>
      <c r="AN449" s="1" t="s">
        <v>29</v>
      </c>
      <c r="AO449" s="1" t="s">
        <v>30</v>
      </c>
      <c r="AP449" s="1" t="s">
        <v>31</v>
      </c>
    </row>
    <row r="450" spans="1:43">
      <c r="A450" t="s">
        <v>32</v>
      </c>
      <c r="B450" t="s">
        <v>33</v>
      </c>
      <c r="C450" t="s">
        <v>34</v>
      </c>
      <c r="D450">
        <v>1.93</v>
      </c>
      <c r="E450">
        <v>2.34</v>
      </c>
      <c r="F450">
        <v>2.8</v>
      </c>
      <c r="G450">
        <v>6.15</v>
      </c>
      <c r="H450">
        <v>4.97</v>
      </c>
      <c r="I450">
        <v>4.79</v>
      </c>
      <c r="J450">
        <v>5.54</v>
      </c>
      <c r="K450">
        <v>6.47</v>
      </c>
      <c r="L450">
        <v>3.86</v>
      </c>
      <c r="M450">
        <v>2.59</v>
      </c>
      <c r="N450">
        <v>2.8</v>
      </c>
      <c r="O450">
        <v>1.62</v>
      </c>
      <c r="P450">
        <v>-0.68</v>
      </c>
      <c r="Q450">
        <v>0.51</v>
      </c>
      <c r="R450">
        <v>-0.13</v>
      </c>
      <c r="S450">
        <v>-0.26</v>
      </c>
      <c r="T450">
        <v>0.99</v>
      </c>
      <c r="U450">
        <v>0.97</v>
      </c>
      <c r="V450">
        <v>0.28999999999999998</v>
      </c>
    </row>
    <row r="451" spans="1:43">
      <c r="A451" s="11" t="s">
        <v>235</v>
      </c>
      <c r="C451" t="s">
        <v>128</v>
      </c>
      <c r="H451">
        <v>4.97</v>
      </c>
      <c r="I451">
        <v>4.79</v>
      </c>
      <c r="J451">
        <v>5.54</v>
      </c>
      <c r="K451">
        <v>6.47</v>
      </c>
      <c r="L451">
        <v>3.86</v>
      </c>
      <c r="M451">
        <v>2.59</v>
      </c>
      <c r="N451">
        <v>2.8</v>
      </c>
      <c r="O451">
        <v>1.62</v>
      </c>
      <c r="P451">
        <v>-0.67</v>
      </c>
      <c r="Q451">
        <v>0.52</v>
      </c>
      <c r="R451">
        <v>-0.12</v>
      </c>
      <c r="S451">
        <v>-0.19</v>
      </c>
      <c r="T451">
        <v>1</v>
      </c>
      <c r="U451">
        <v>0.97</v>
      </c>
      <c r="V451">
        <v>0.28999999999999998</v>
      </c>
      <c r="W451">
        <v>-3.72</v>
      </c>
      <c r="X451">
        <v>-1.1200000000000001</v>
      </c>
      <c r="Y451">
        <v>6.07</v>
      </c>
      <c r="Z451">
        <v>0.09</v>
      </c>
    </row>
    <row r="452" spans="1:43">
      <c r="A452">
        <v>6</v>
      </c>
      <c r="C452" t="s">
        <v>35</v>
      </c>
      <c r="D452">
        <f t="shared" ref="D452:N452" si="1000">+D450+E450+F450+G450</f>
        <v>13.219999999999999</v>
      </c>
      <c r="E452">
        <f t="shared" si="1000"/>
        <v>16.259999999999998</v>
      </c>
      <c r="F452">
        <f t="shared" si="1000"/>
        <v>18.709999999999997</v>
      </c>
      <c r="G452">
        <f t="shared" si="1000"/>
        <v>21.45</v>
      </c>
      <c r="H452">
        <f t="shared" si="1000"/>
        <v>21.77</v>
      </c>
      <c r="I452">
        <f t="shared" si="1000"/>
        <v>20.66</v>
      </c>
      <c r="J452">
        <f t="shared" si="1000"/>
        <v>18.46</v>
      </c>
      <c r="K452">
        <f t="shared" si="1000"/>
        <v>15.719999999999999</v>
      </c>
      <c r="L452">
        <f t="shared" si="1000"/>
        <v>10.870000000000001</v>
      </c>
      <c r="M452">
        <f t="shared" si="1000"/>
        <v>6.33</v>
      </c>
      <c r="N452">
        <f t="shared" si="1000"/>
        <v>4.25</v>
      </c>
      <c r="O452">
        <f t="shared" ref="O452:S452" si="1001">+O450+P450+Q450+R450</f>
        <v>1.3200000000000003</v>
      </c>
      <c r="P452">
        <f t="shared" si="1001"/>
        <v>-0.56000000000000005</v>
      </c>
      <c r="Q452">
        <f t="shared" si="1001"/>
        <v>1.1099999999999999</v>
      </c>
      <c r="R452">
        <f t="shared" si="1001"/>
        <v>1.5699999999999998</v>
      </c>
      <c r="S452">
        <f t="shared" si="1001"/>
        <v>1.99</v>
      </c>
    </row>
    <row r="453" spans="1:43">
      <c r="C453" t="s">
        <v>129</v>
      </c>
      <c r="H453">
        <f t="shared" ref="H453:R453" si="1002">+H451+I451+J451+K451</f>
        <v>21.77</v>
      </c>
      <c r="I453">
        <f t="shared" si="1002"/>
        <v>20.66</v>
      </c>
      <c r="J453">
        <f t="shared" si="1002"/>
        <v>18.46</v>
      </c>
      <c r="K453">
        <f t="shared" si="1002"/>
        <v>15.719999999999999</v>
      </c>
      <c r="L453">
        <f t="shared" si="1002"/>
        <v>10.870000000000001</v>
      </c>
      <c r="M453">
        <f t="shared" si="1002"/>
        <v>6.34</v>
      </c>
      <c r="N453">
        <f t="shared" si="1002"/>
        <v>4.2699999999999996</v>
      </c>
      <c r="O453">
        <f t="shared" si="1002"/>
        <v>1.35</v>
      </c>
      <c r="P453">
        <f t="shared" si="1002"/>
        <v>-0.46</v>
      </c>
      <c r="Q453">
        <f t="shared" si="1002"/>
        <v>1.21</v>
      </c>
      <c r="R453">
        <f t="shared" si="1002"/>
        <v>1.66</v>
      </c>
      <c r="S453">
        <f t="shared" ref="S453:W453" si="1003">+S451+T451+U451+V451</f>
        <v>2.0699999999999998</v>
      </c>
      <c r="T453">
        <f t="shared" si="1003"/>
        <v>-1.4600000000000004</v>
      </c>
      <c r="U453">
        <f t="shared" si="1003"/>
        <v>-3.58</v>
      </c>
      <c r="V453">
        <f t="shared" si="1003"/>
        <v>1.5199999999999996</v>
      </c>
      <c r="W453">
        <f t="shared" si="1003"/>
        <v>1.3200000000000005</v>
      </c>
    </row>
    <row r="454" spans="1:43">
      <c r="C454" s="2" t="s">
        <v>36</v>
      </c>
      <c r="D454" s="2">
        <f t="shared" ref="D454:N454" si="1004">+((D452/(E450+F450+G450+H451))-1)*100</f>
        <v>-18.696186961869621</v>
      </c>
      <c r="E454" s="2">
        <f t="shared" si="1004"/>
        <v>-13.09460181721005</v>
      </c>
      <c r="F454" s="2">
        <f t="shared" si="1004"/>
        <v>-12.773892773892781</v>
      </c>
      <c r="G454" s="2">
        <f t="shared" si="1004"/>
        <v>-1.4699127239320209</v>
      </c>
      <c r="H454" s="2">
        <f t="shared" si="1004"/>
        <v>5.3727008712487923</v>
      </c>
      <c r="I454" s="2">
        <f t="shared" si="1004"/>
        <v>11.917659804983739</v>
      </c>
      <c r="J454" s="2">
        <f t="shared" si="1004"/>
        <v>17.430025445292642</v>
      </c>
      <c r="K454" s="2">
        <f t="shared" si="1004"/>
        <v>44.618215271389118</v>
      </c>
      <c r="L454" s="2">
        <f t="shared" si="1004"/>
        <v>71.451104100946395</v>
      </c>
      <c r="M454" s="2">
        <f t="shared" si="1004"/>
        <v>48.591549295774648</v>
      </c>
      <c r="N454" s="2">
        <f t="shared" si="1004"/>
        <v>219.5488721804511</v>
      </c>
      <c r="O454" s="2">
        <f t="shared" ref="O454:S454" si="1005">+((O452/(P450+Q450+R450+S451))-1)*100</f>
        <v>-369.38775510204084</v>
      </c>
      <c r="P454" s="2">
        <f t="shared" si="1005"/>
        <v>-150</v>
      </c>
      <c r="Q454" s="2">
        <f t="shared" si="1005"/>
        <v>-29.299363057324847</v>
      </c>
      <c r="R454" s="2">
        <f t="shared" si="1005"/>
        <v>-21.105527638190956</v>
      </c>
      <c r="S454" s="2">
        <f t="shared" si="1005"/>
        <v>-235.37414965986389</v>
      </c>
      <c r="T454" s="2"/>
      <c r="U454" s="2"/>
      <c r="V454" s="2"/>
    </row>
    <row r="455" spans="1:43">
      <c r="C455" s="2" t="s">
        <v>37</v>
      </c>
      <c r="D455" s="2">
        <f t="shared" ref="D455:N455" si="1006">+((D452/H453)-1)*100</f>
        <v>-39.274230592558567</v>
      </c>
      <c r="E455" s="2">
        <f t="shared" si="1006"/>
        <v>-21.297192642788008</v>
      </c>
      <c r="F455" s="2">
        <f t="shared" si="1006"/>
        <v>1.3542795232935889</v>
      </c>
      <c r="G455" s="2">
        <f t="shared" si="1006"/>
        <v>36.450381679389324</v>
      </c>
      <c r="H455" s="2">
        <f t="shared" si="1006"/>
        <v>100.27598896044157</v>
      </c>
      <c r="I455" s="2">
        <f t="shared" si="1006"/>
        <v>225.86750788643536</v>
      </c>
      <c r="J455" s="2">
        <f t="shared" si="1006"/>
        <v>332.31850117096025</v>
      </c>
      <c r="K455" s="2">
        <f t="shared" si="1006"/>
        <v>1064.4444444444441</v>
      </c>
      <c r="L455" s="2">
        <f t="shared" si="1006"/>
        <v>-2463.0434782608695</v>
      </c>
      <c r="M455" s="2">
        <f t="shared" si="1006"/>
        <v>423.14049586776861</v>
      </c>
      <c r="N455" s="2">
        <f t="shared" si="1006"/>
        <v>156.02409638554221</v>
      </c>
      <c r="O455" s="2">
        <f t="shared" ref="O455:S455" si="1007">+((O452/S453)-1)*100</f>
        <v>-36.231884057971001</v>
      </c>
      <c r="P455" s="2">
        <f t="shared" si="1007"/>
        <v>-61.643835616438359</v>
      </c>
      <c r="Q455" s="2">
        <f t="shared" si="1007"/>
        <v>-131.00558659217879</v>
      </c>
      <c r="R455" s="2">
        <f t="shared" si="1007"/>
        <v>3.2894736842105532</v>
      </c>
      <c r="S455" s="2">
        <f t="shared" si="1007"/>
        <v>50.757575757575694</v>
      </c>
    </row>
    <row r="456" spans="1:43" s="1" customFormat="1">
      <c r="C456" s="1" t="s">
        <v>38</v>
      </c>
      <c r="D456" s="1" t="s">
        <v>274</v>
      </c>
      <c r="E456" s="1" t="s">
        <v>243</v>
      </c>
      <c r="F456" s="1" t="s">
        <v>233</v>
      </c>
      <c r="G456" s="1" t="s">
        <v>230</v>
      </c>
      <c r="H456" s="1" t="s">
        <v>200</v>
      </c>
      <c r="I456" s="1" t="s">
        <v>197</v>
      </c>
      <c r="J456" s="1" t="s">
        <v>186</v>
      </c>
      <c r="K456" s="1" t="s">
        <v>178</v>
      </c>
      <c r="L456" s="1" t="s">
        <v>150</v>
      </c>
      <c r="M456" s="1" t="s">
        <v>141</v>
      </c>
      <c r="N456" s="1" t="s">
        <v>39</v>
      </c>
      <c r="O456" s="1" t="s">
        <v>40</v>
      </c>
      <c r="P456" s="1" t="s">
        <v>41</v>
      </c>
      <c r="Q456" s="1" t="s">
        <v>42</v>
      </c>
      <c r="R456" s="1" t="s">
        <v>43</v>
      </c>
      <c r="S456" s="1" t="s">
        <v>44</v>
      </c>
      <c r="T456" s="1" t="s">
        <v>45</v>
      </c>
      <c r="U456" s="1" t="s">
        <v>46</v>
      </c>
      <c r="V456" s="1" t="s">
        <v>47</v>
      </c>
      <c r="W456" s="1" t="s">
        <v>48</v>
      </c>
      <c r="X456" s="1" t="s">
        <v>49</v>
      </c>
      <c r="Y456" s="1" t="s">
        <v>50</v>
      </c>
      <c r="Z456" s="1" t="s">
        <v>51</v>
      </c>
      <c r="AA456" s="1" t="s">
        <v>52</v>
      </c>
      <c r="AB456" s="1" t="s">
        <v>53</v>
      </c>
      <c r="AC456" s="1" t="s">
        <v>54</v>
      </c>
      <c r="AD456" s="1" t="s">
        <v>55</v>
      </c>
      <c r="AE456" s="1" t="s">
        <v>56</v>
      </c>
      <c r="AF456" s="1" t="s">
        <v>57</v>
      </c>
      <c r="AG456" s="1" t="s">
        <v>58</v>
      </c>
      <c r="AH456" s="1" t="s">
        <v>59</v>
      </c>
      <c r="AI456" s="1" t="s">
        <v>60</v>
      </c>
      <c r="AJ456" s="1" t="s">
        <v>61</v>
      </c>
      <c r="AK456" s="1" t="s">
        <v>62</v>
      </c>
      <c r="AL456" s="1" t="s">
        <v>63</v>
      </c>
      <c r="AM456" s="1" t="s">
        <v>64</v>
      </c>
      <c r="AN456" s="1" t="s">
        <v>65</v>
      </c>
      <c r="AO456" s="1" t="s">
        <v>66</v>
      </c>
      <c r="AP456" s="1" t="s">
        <v>67</v>
      </c>
      <c r="AQ456" s="1" t="s">
        <v>68</v>
      </c>
    </row>
    <row r="457" spans="1:43">
      <c r="C457" t="s">
        <v>69</v>
      </c>
      <c r="D457">
        <v>66.900000000000006</v>
      </c>
      <c r="E457">
        <v>68.900000000000006</v>
      </c>
      <c r="F457">
        <v>69.7</v>
      </c>
      <c r="G457">
        <v>71.599999999999994</v>
      </c>
      <c r="H457" s="32">
        <v>83.9</v>
      </c>
      <c r="I457" s="4">
        <v>92.9</v>
      </c>
      <c r="J457">
        <v>74</v>
      </c>
      <c r="K457">
        <v>77.099999999999994</v>
      </c>
      <c r="L457">
        <v>95</v>
      </c>
      <c r="M457">
        <v>83.3</v>
      </c>
      <c r="N457">
        <v>53</v>
      </c>
      <c r="O457">
        <v>40</v>
      </c>
      <c r="P457">
        <v>41</v>
      </c>
      <c r="Q457">
        <v>43</v>
      </c>
      <c r="R457">
        <v>36.799999999999997</v>
      </c>
      <c r="S457">
        <v>36.4</v>
      </c>
    </row>
    <row r="458" spans="1:43">
      <c r="C458" s="3" t="s">
        <v>70</v>
      </c>
      <c r="D458" s="33">
        <f t="shared" ref="D458:E458" si="1008">+D457/D452</f>
        <v>5.0605143721633894</v>
      </c>
      <c r="E458" s="33">
        <f t="shared" si="1008"/>
        <v>4.2373923739237398</v>
      </c>
      <c r="F458" s="33">
        <f t="shared" ref="F458:G458" si="1009">+F457/F452</f>
        <v>3.7252805986103694</v>
      </c>
      <c r="G458" s="33">
        <f t="shared" si="1009"/>
        <v>3.3379953379953378</v>
      </c>
      <c r="H458" s="33">
        <f t="shared" ref="H458:I458" si="1010">+H457/H452</f>
        <v>3.8539274230592562</v>
      </c>
      <c r="I458" s="19">
        <f t="shared" si="1010"/>
        <v>4.496611810261375</v>
      </c>
      <c r="J458" s="3">
        <f t="shared" ref="J458:K458" si="1011">+J457/J452</f>
        <v>4.0086673889490791</v>
      </c>
      <c r="K458" s="3">
        <f t="shared" si="1011"/>
        <v>4.9045801526717554</v>
      </c>
      <c r="L458" s="3">
        <f t="shared" ref="L458:M458" si="1012">+L457/L452</f>
        <v>8.7396504139834406</v>
      </c>
      <c r="M458" s="3">
        <f t="shared" si="1012"/>
        <v>13.15955766192733</v>
      </c>
      <c r="N458" s="3">
        <f t="shared" ref="N458:S458" si="1013">+N457/N452</f>
        <v>12.470588235294118</v>
      </c>
      <c r="O458" s="3">
        <f t="shared" si="1013"/>
        <v>30.303030303030297</v>
      </c>
      <c r="P458" s="3">
        <f t="shared" si="1013"/>
        <v>-73.214285714285708</v>
      </c>
      <c r="Q458" s="3">
        <f t="shared" si="1013"/>
        <v>38.738738738738746</v>
      </c>
      <c r="R458" s="3">
        <f t="shared" si="1013"/>
        <v>23.439490445859875</v>
      </c>
      <c r="S458" s="3">
        <f t="shared" si="1013"/>
        <v>18.291457286432159</v>
      </c>
    </row>
    <row r="459" spans="1:43">
      <c r="C459" s="2" t="s">
        <v>71</v>
      </c>
      <c r="D459" s="34">
        <f t="shared" ref="D459:N459" si="1014">+((D457/E457)-1)*100</f>
        <v>-2.9027576197387495</v>
      </c>
      <c r="E459" s="34">
        <f t="shared" si="1014"/>
        <v>-1.1477761836441891</v>
      </c>
      <c r="F459" s="34">
        <f t="shared" si="1014"/>
        <v>-2.6536312849161914</v>
      </c>
      <c r="G459" s="34">
        <f t="shared" si="1014"/>
        <v>-14.660309892729451</v>
      </c>
      <c r="H459" s="34">
        <f t="shared" si="1014"/>
        <v>-9.687836383207749</v>
      </c>
      <c r="I459" s="18">
        <f t="shared" si="1014"/>
        <v>25.540540540540558</v>
      </c>
      <c r="J459" s="2">
        <f t="shared" si="1014"/>
        <v>-4.0207522697795035</v>
      </c>
      <c r="K459" s="2">
        <f t="shared" si="1014"/>
        <v>-18.842105263157904</v>
      </c>
      <c r="L459" s="2">
        <f t="shared" si="1014"/>
        <v>14.045618247298929</v>
      </c>
      <c r="M459" s="2">
        <f t="shared" si="1014"/>
        <v>57.169811320754718</v>
      </c>
      <c r="N459" s="2">
        <f t="shared" si="1014"/>
        <v>32.499999999999993</v>
      </c>
      <c r="O459" s="2">
        <f t="shared" ref="O459:R459" si="1015">+((O457/P457)-1)*100</f>
        <v>-2.4390243902439046</v>
      </c>
      <c r="P459" s="2">
        <f t="shared" si="1015"/>
        <v>-4.651162790697672</v>
      </c>
      <c r="Q459" s="2">
        <f t="shared" si="1015"/>
        <v>16.847826086956541</v>
      </c>
      <c r="R459" s="2">
        <f t="shared" si="1015"/>
        <v>1.098901098901095</v>
      </c>
    </row>
    <row r="460" spans="1:43">
      <c r="C460" s="2" t="s">
        <v>72</v>
      </c>
      <c r="D460" s="34">
        <f t="shared" ref="D460:O460" si="1016">+((D457/H457)-1)*100</f>
        <v>-20.262216924910604</v>
      </c>
      <c r="E460" s="34">
        <f t="shared" si="1016"/>
        <v>-25.834230355220665</v>
      </c>
      <c r="F460" s="34">
        <f t="shared" si="1016"/>
        <v>-5.810810810810807</v>
      </c>
      <c r="G460" s="34">
        <f t="shared" si="1016"/>
        <v>-7.133592736705574</v>
      </c>
      <c r="H460" s="34">
        <f t="shared" si="1016"/>
        <v>-11.684210526315786</v>
      </c>
      <c r="I460" s="18">
        <f t="shared" si="1016"/>
        <v>11.524609843937593</v>
      </c>
      <c r="J460" s="2">
        <f t="shared" si="1016"/>
        <v>39.622641509433954</v>
      </c>
      <c r="K460" s="2">
        <f t="shared" si="1016"/>
        <v>92.749999999999972</v>
      </c>
      <c r="L460" s="2">
        <f t="shared" si="1016"/>
        <v>131.70731707317071</v>
      </c>
      <c r="M460" s="2">
        <f t="shared" si="1016"/>
        <v>93.720930232558146</v>
      </c>
      <c r="N460" s="2">
        <f t="shared" si="1016"/>
        <v>44.021739130434788</v>
      </c>
      <c r="O460" s="2">
        <f t="shared" si="1016"/>
        <v>9.8901098901098994</v>
      </c>
    </row>
    <row r="461" spans="1:43">
      <c r="C461" s="2" t="s">
        <v>130</v>
      </c>
      <c r="D461" s="32" t="str">
        <f t="shared" ref="D461" si="1017">IF(OR(D458&gt;15,D455&lt;15,D454&lt;4),"NA",(IF(D458&lt;4,3,IF(D458&lt;6,2,IF(D458&lt;10,1,0)))+IF(D455&gt;80,3,IF(D455&gt;40,2,IF(D455&gt;20,1,0)))+IF(D454&gt;20,3,IF(D454&gt;10,2,IF(D454&gt;5,1,0)))))</f>
        <v>NA</v>
      </c>
      <c r="E461" s="32" t="str">
        <f t="shared" ref="E461:F461" si="1018">IF(OR(E458&gt;15,E455&lt;15,E454&lt;4),"NA",(IF(E458&lt;4,3,IF(E458&lt;6,2,IF(E458&lt;10,1,0)))+IF(E455&gt;80,3,IF(E455&gt;40,2,IF(E455&gt;20,1,0)))+IF(E454&gt;20,3,IF(E454&gt;10,2,IF(E454&gt;5,1,0)))))</f>
        <v>NA</v>
      </c>
      <c r="F461" s="32" t="str">
        <f t="shared" si="1018"/>
        <v>NA</v>
      </c>
      <c r="G461" s="32" t="str">
        <f t="shared" ref="G461:H461" si="1019">IF(OR(G458&gt;15,G455&lt;15,G454&lt;4),"NA",(IF(G458&lt;4,3,IF(G458&lt;6,2,IF(G458&lt;10,1,0)))+IF(G455&gt;80,3,IF(G455&gt;40,2,IF(G455&gt;20,1,0)))+IF(G454&gt;20,3,IF(G454&gt;10,2,IF(G454&gt;5,1,0)))))</f>
        <v>NA</v>
      </c>
      <c r="H461" s="32">
        <f t="shared" si="1019"/>
        <v>7</v>
      </c>
      <c r="I461" s="4">
        <f t="shared" ref="I461:N461" si="1020">IF(OR(I458&gt;15,I455&lt;15,I454&lt;4),"NA",(IF(I458&lt;4,3,IF(I458&lt;6,2,IF(I458&lt;10,1,0)))+IF(I455&gt;80,3,IF(I455&gt;40,2,IF(I455&gt;20,1,0)))+IF(I454&gt;20,3,IF(I454&gt;10,2,IF(I454&gt;5,1,0)))))</f>
        <v>7</v>
      </c>
      <c r="J461">
        <f t="shared" si="1020"/>
        <v>7</v>
      </c>
      <c r="K461">
        <f t="shared" si="1020"/>
        <v>8</v>
      </c>
      <c r="L461" t="str">
        <f t="shared" si="1020"/>
        <v>NA</v>
      </c>
      <c r="M461">
        <f t="shared" si="1020"/>
        <v>6</v>
      </c>
      <c r="N461">
        <f t="shared" si="1020"/>
        <v>6</v>
      </c>
      <c r="O461" t="str">
        <f t="shared" ref="O461:S461" si="1021">IF(OR(O458&gt;15,O455&lt;15,O454&lt;4),"NA",(IF(O458&lt;4,3,IF(O458&lt;6,2,IF(O458&lt;10,1,0)))+IF(O455&gt;80,3,IF(O455&gt;40,2,IF(O455&gt;20,1,0)))+IF(O454&gt;20,3,IF(O454&gt;10,2,IF(O454&gt;5,1,0)))))</f>
        <v>NA</v>
      </c>
      <c r="P461" t="str">
        <f t="shared" si="1021"/>
        <v>NA</v>
      </c>
      <c r="Q461" t="str">
        <f t="shared" si="1021"/>
        <v>NA</v>
      </c>
      <c r="R461" t="str">
        <f t="shared" si="1021"/>
        <v>NA</v>
      </c>
      <c r="S461" t="str">
        <f t="shared" si="1021"/>
        <v>NA</v>
      </c>
    </row>
    <row r="462" spans="1:43">
      <c r="L462" s="6" t="s">
        <v>182</v>
      </c>
    </row>
    <row r="463" spans="1:43">
      <c r="A463" t="s">
        <v>109</v>
      </c>
      <c r="B463" t="s">
        <v>82</v>
      </c>
      <c r="C463" s="1" t="s">
        <v>2</v>
      </c>
      <c r="D463" s="1" t="s">
        <v>275</v>
      </c>
      <c r="E463" s="1" t="s">
        <v>242</v>
      </c>
      <c r="F463" s="1" t="s">
        <v>232</v>
      </c>
      <c r="G463" s="1" t="s">
        <v>202</v>
      </c>
      <c r="H463" s="1" t="s">
        <v>199</v>
      </c>
      <c r="I463" s="1" t="s">
        <v>196</v>
      </c>
      <c r="J463" s="1" t="s">
        <v>185</v>
      </c>
      <c r="K463" s="1" t="s">
        <v>177</v>
      </c>
      <c r="L463" s="1" t="s">
        <v>149</v>
      </c>
      <c r="M463" s="1" t="s">
        <v>139</v>
      </c>
      <c r="N463" s="1" t="s">
        <v>3</v>
      </c>
      <c r="O463" s="1" t="s">
        <v>4</v>
      </c>
      <c r="P463" s="1" t="s">
        <v>5</v>
      </c>
      <c r="Q463" s="1" t="s">
        <v>6</v>
      </c>
      <c r="R463" s="1" t="s">
        <v>7</v>
      </c>
      <c r="S463" s="1" t="s">
        <v>8</v>
      </c>
      <c r="T463" s="1" t="s">
        <v>9</v>
      </c>
      <c r="U463" s="1" t="s">
        <v>10</v>
      </c>
      <c r="V463" s="1" t="s">
        <v>11</v>
      </c>
      <c r="W463" s="1" t="s">
        <v>12</v>
      </c>
      <c r="X463" s="1" t="s">
        <v>13</v>
      </c>
      <c r="Y463" s="1" t="s">
        <v>14</v>
      </c>
      <c r="Z463" s="1" t="s">
        <v>15</v>
      </c>
      <c r="AA463" s="1" t="s">
        <v>16</v>
      </c>
      <c r="AB463" s="1" t="s">
        <v>17</v>
      </c>
      <c r="AC463" s="1" t="s">
        <v>18</v>
      </c>
      <c r="AD463" s="1" t="s">
        <v>19</v>
      </c>
      <c r="AE463" s="1" t="s">
        <v>20</v>
      </c>
      <c r="AF463" s="1" t="s">
        <v>21</v>
      </c>
      <c r="AG463" s="1" t="s">
        <v>22</v>
      </c>
      <c r="AH463" s="1" t="s">
        <v>23</v>
      </c>
      <c r="AI463" s="1" t="s">
        <v>24</v>
      </c>
      <c r="AJ463" s="1" t="s">
        <v>25</v>
      </c>
      <c r="AK463" s="1" t="s">
        <v>26</v>
      </c>
      <c r="AL463" s="1" t="s">
        <v>27</v>
      </c>
      <c r="AM463" s="1" t="s">
        <v>28</v>
      </c>
      <c r="AN463" s="1" t="s">
        <v>29</v>
      </c>
      <c r="AO463" s="1" t="s">
        <v>30</v>
      </c>
      <c r="AP463" s="1" t="s">
        <v>31</v>
      </c>
    </row>
    <row r="464" spans="1:43">
      <c r="A464" t="s">
        <v>32</v>
      </c>
      <c r="B464" t="s">
        <v>33</v>
      </c>
      <c r="C464" t="s">
        <v>34</v>
      </c>
      <c r="D464">
        <v>4.58</v>
      </c>
      <c r="E464">
        <v>6.99</v>
      </c>
      <c r="F464">
        <v>8.0299999999999994</v>
      </c>
      <c r="G464">
        <v>9.52</v>
      </c>
      <c r="H464">
        <v>7.69</v>
      </c>
      <c r="I464">
        <v>6.22</v>
      </c>
      <c r="J464">
        <v>8.77</v>
      </c>
      <c r="K464">
        <v>8.64</v>
      </c>
      <c r="L464">
        <v>6.83</v>
      </c>
      <c r="M464">
        <v>4.5599999999999996</v>
      </c>
      <c r="N464">
        <v>3.35</v>
      </c>
      <c r="O464">
        <v>2.04</v>
      </c>
      <c r="P464">
        <v>2.79</v>
      </c>
      <c r="Q464">
        <v>-0.67</v>
      </c>
      <c r="R464">
        <v>2.86</v>
      </c>
      <c r="S464">
        <v>2.2999999999999998</v>
      </c>
      <c r="T464">
        <v>3.34</v>
      </c>
      <c r="U464">
        <v>0.84</v>
      </c>
      <c r="V464">
        <v>0.92</v>
      </c>
    </row>
    <row r="465" spans="1:43">
      <c r="C465" t="s">
        <v>128</v>
      </c>
      <c r="H465">
        <v>7.69</v>
      </c>
      <c r="I465">
        <v>6.22</v>
      </c>
      <c r="J465">
        <v>8.77</v>
      </c>
      <c r="K465">
        <v>8.64</v>
      </c>
      <c r="L465">
        <v>6.83</v>
      </c>
      <c r="M465">
        <v>4.5599999999999996</v>
      </c>
      <c r="N465">
        <v>3.35</v>
      </c>
      <c r="O465">
        <v>1.88</v>
      </c>
      <c r="P465">
        <v>2.84</v>
      </c>
      <c r="Q465">
        <v>-0.63</v>
      </c>
      <c r="R465">
        <v>2.93</v>
      </c>
      <c r="S465">
        <v>2.59</v>
      </c>
      <c r="T465">
        <v>3.13</v>
      </c>
      <c r="U465">
        <v>0.84</v>
      </c>
      <c r="V465">
        <v>0.92</v>
      </c>
      <c r="W465">
        <v>-1.1399999999999999</v>
      </c>
      <c r="X465">
        <v>-0.05</v>
      </c>
      <c r="Y465">
        <v>-0.02</v>
      </c>
      <c r="Z465">
        <v>2.72</v>
      </c>
    </row>
    <row r="466" spans="1:43">
      <c r="C466" t="s">
        <v>35</v>
      </c>
      <c r="D466">
        <f t="shared" ref="D466:F466" si="1022">+D464+E464+F464+G464</f>
        <v>29.12</v>
      </c>
      <c r="E466">
        <f t="shared" si="1022"/>
        <v>32.229999999999997</v>
      </c>
      <c r="F466">
        <f t="shared" si="1022"/>
        <v>31.459999999999997</v>
      </c>
      <c r="G466">
        <f t="shared" ref="G466" si="1023">+G464+H464+I464+J464</f>
        <v>32.200000000000003</v>
      </c>
      <c r="H466">
        <f t="shared" ref="H466:N467" si="1024">+H464+I464+J464+K464</f>
        <v>31.32</v>
      </c>
      <c r="I466">
        <f t="shared" si="1024"/>
        <v>30.46</v>
      </c>
      <c r="J466">
        <f t="shared" si="1024"/>
        <v>28.8</v>
      </c>
      <c r="K466">
        <f t="shared" si="1024"/>
        <v>23.380000000000003</v>
      </c>
      <c r="L466">
        <f t="shared" si="1024"/>
        <v>16.78</v>
      </c>
      <c r="M466">
        <f t="shared" si="1024"/>
        <v>12.739999999999998</v>
      </c>
      <c r="N466">
        <f t="shared" si="1024"/>
        <v>7.51</v>
      </c>
      <c r="O466">
        <f t="shared" ref="L466:S467" si="1025">+O464+P464+Q464+R464</f>
        <v>7.02</v>
      </c>
      <c r="P466">
        <f t="shared" si="1025"/>
        <v>7.28</v>
      </c>
      <c r="Q466">
        <f t="shared" si="1025"/>
        <v>7.83</v>
      </c>
      <c r="R466">
        <f t="shared" si="1025"/>
        <v>9.34</v>
      </c>
      <c r="S466">
        <f t="shared" si="1025"/>
        <v>7.3999999999999995</v>
      </c>
    </row>
    <row r="467" spans="1:43">
      <c r="C467" t="s">
        <v>129</v>
      </c>
      <c r="H467">
        <f t="shared" si="1024"/>
        <v>31.32</v>
      </c>
      <c r="I467">
        <f t="shared" si="1024"/>
        <v>30.46</v>
      </c>
      <c r="J467">
        <f t="shared" si="1024"/>
        <v>28.8</v>
      </c>
      <c r="K467">
        <f t="shared" si="1024"/>
        <v>23.380000000000003</v>
      </c>
      <c r="L467">
        <f t="shared" si="1025"/>
        <v>16.62</v>
      </c>
      <c r="M467">
        <f t="shared" si="1025"/>
        <v>12.629999999999999</v>
      </c>
      <c r="N467">
        <f t="shared" si="1025"/>
        <v>7.44</v>
      </c>
      <c r="O467">
        <f t="shared" si="1025"/>
        <v>7.02</v>
      </c>
      <c r="P467">
        <f t="shared" si="1025"/>
        <v>7.73</v>
      </c>
      <c r="Q467">
        <f t="shared" si="1025"/>
        <v>8.02</v>
      </c>
      <c r="R467">
        <f t="shared" si="1025"/>
        <v>9.4899999999999984</v>
      </c>
      <c r="S467">
        <f t="shared" ref="S467" si="1026">+S465+T465+U465+V465</f>
        <v>7.4799999999999995</v>
      </c>
      <c r="T467">
        <f t="shared" ref="T467" si="1027">+T465+U465+V465+W465</f>
        <v>3.75</v>
      </c>
      <c r="U467">
        <f t="shared" ref="U467" si="1028">+U465+V465+W465+X465</f>
        <v>0.57000000000000006</v>
      </c>
      <c r="V467">
        <f t="shared" ref="V467" si="1029">+V465+W465+X465+Y465</f>
        <v>-0.28999999999999987</v>
      </c>
      <c r="W467">
        <f t="shared" ref="W467" si="1030">+W465+X465+Y465+Z465</f>
        <v>1.5100000000000002</v>
      </c>
    </row>
    <row r="468" spans="1:43">
      <c r="C468" s="2" t="s">
        <v>36</v>
      </c>
      <c r="D468" s="2">
        <f t="shared" ref="D468:F468" si="1031">+((D466/(E464+F464+G464+H465))-1)*100</f>
        <v>-9.6493949736270466</v>
      </c>
      <c r="E468" s="2">
        <f t="shared" si="1031"/>
        <v>2.4475524475524368</v>
      </c>
      <c r="F468" s="2">
        <f t="shared" si="1031"/>
        <v>-2.298136645962745</v>
      </c>
      <c r="G468" s="2">
        <f t="shared" ref="G468" si="1032">+((G466/(H464+I464+J464+K465))-1)*100</f>
        <v>2.8097062579821364</v>
      </c>
      <c r="H468" s="2">
        <f t="shared" ref="H468:N468" si="1033">+((H466/(I464+J464+K464+L465))-1)*100</f>
        <v>2.8233749179251477</v>
      </c>
      <c r="I468" s="2">
        <f t="shared" si="1033"/>
        <v>5.7638888888888795</v>
      </c>
      <c r="J468" s="2">
        <f t="shared" si="1033"/>
        <v>23.182207014542342</v>
      </c>
      <c r="K468" s="2">
        <f t="shared" si="1033"/>
        <v>40.673886883273184</v>
      </c>
      <c r="L468" s="2">
        <f t="shared" si="1033"/>
        <v>31.196247068021911</v>
      </c>
      <c r="M468" s="2">
        <f t="shared" si="1033"/>
        <v>68.741721854304629</v>
      </c>
      <c r="N468" s="2">
        <f t="shared" si="1033"/>
        <v>5.9238363892806678</v>
      </c>
      <c r="O468" s="2">
        <f t="shared" ref="O468:S468" si="1034">+((O466/(P464+Q464+R464+S465))-1)*100</f>
        <v>-7.2655217965654</v>
      </c>
      <c r="P468" s="2">
        <f t="shared" si="1034"/>
        <v>-4.461942257217844</v>
      </c>
      <c r="Q468" s="2">
        <f t="shared" si="1034"/>
        <v>-16.167023554603855</v>
      </c>
      <c r="R468" s="2">
        <f t="shared" si="1034"/>
        <v>26.216216216216214</v>
      </c>
      <c r="S468" s="2">
        <f t="shared" si="1034"/>
        <v>86.868686868686851</v>
      </c>
      <c r="T468" s="2"/>
      <c r="U468" s="2"/>
      <c r="V468" s="2"/>
    </row>
    <row r="469" spans="1:43">
      <c r="C469" s="2" t="s">
        <v>37</v>
      </c>
      <c r="D469" s="2">
        <f t="shared" ref="D469:F469" si="1035">+((D466/H467)-1)*100</f>
        <v>-7.024265644955296</v>
      </c>
      <c r="E469" s="2">
        <f t="shared" si="1035"/>
        <v>5.8108995403808095</v>
      </c>
      <c r="F469" s="2">
        <f t="shared" si="1035"/>
        <v>9.2361111111110894</v>
      </c>
      <c r="G469" s="2">
        <f t="shared" ref="G469" si="1036">+((G466/K467)-1)*100</f>
        <v>37.724550898203589</v>
      </c>
      <c r="H469" s="2">
        <f t="shared" ref="H469:N469" si="1037">+((H466/L467)-1)*100</f>
        <v>88.44765342960288</v>
      </c>
      <c r="I469" s="2">
        <f t="shared" si="1037"/>
        <v>141.17181314330961</v>
      </c>
      <c r="J469" s="2">
        <f t="shared" si="1037"/>
        <v>287.09677419354836</v>
      </c>
      <c r="K469" s="2">
        <f t="shared" si="1037"/>
        <v>233.04843304843311</v>
      </c>
      <c r="L469" s="2">
        <f t="shared" si="1037"/>
        <v>117.07632600258732</v>
      </c>
      <c r="M469" s="2">
        <f t="shared" si="1037"/>
        <v>58.852867830423939</v>
      </c>
      <c r="N469" s="2">
        <f t="shared" si="1037"/>
        <v>-20.864067439409894</v>
      </c>
      <c r="O469" s="2">
        <f t="shared" ref="O469:S469" si="1038">+((O466/S467)-1)*100</f>
        <v>-6.149732620320858</v>
      </c>
      <c r="P469" s="2">
        <f t="shared" si="1038"/>
        <v>94.13333333333334</v>
      </c>
      <c r="Q469" s="2">
        <f t="shared" si="1038"/>
        <v>1273.6842105263156</v>
      </c>
      <c r="R469" s="2">
        <f t="shared" si="1038"/>
        <v>-3320.6896551724149</v>
      </c>
      <c r="S469" s="2">
        <f t="shared" si="1038"/>
        <v>390.06622516556286</v>
      </c>
    </row>
    <row r="470" spans="1:43" s="1" customFormat="1">
      <c r="C470" s="1" t="s">
        <v>38</v>
      </c>
      <c r="D470" s="1" t="s">
        <v>274</v>
      </c>
      <c r="E470" s="1" t="s">
        <v>243</v>
      </c>
      <c r="F470" s="1" t="s">
        <v>233</v>
      </c>
      <c r="G470" s="1" t="s">
        <v>230</v>
      </c>
      <c r="H470" s="1" t="s">
        <v>200</v>
      </c>
      <c r="I470" s="1" t="s">
        <v>197</v>
      </c>
      <c r="J470" s="1" t="s">
        <v>186</v>
      </c>
      <c r="K470" s="1" t="s">
        <v>178</v>
      </c>
      <c r="L470" s="1" t="s">
        <v>150</v>
      </c>
      <c r="M470" s="1" t="s">
        <v>141</v>
      </c>
      <c r="N470" s="1" t="s">
        <v>39</v>
      </c>
      <c r="O470" s="1" t="s">
        <v>40</v>
      </c>
      <c r="P470" s="1" t="s">
        <v>41</v>
      </c>
      <c r="Q470" s="1" t="s">
        <v>42</v>
      </c>
      <c r="R470" s="1" t="s">
        <v>43</v>
      </c>
      <c r="S470" s="1" t="s">
        <v>44</v>
      </c>
      <c r="T470" s="1" t="s">
        <v>45</v>
      </c>
      <c r="U470" s="1" t="s">
        <v>46</v>
      </c>
      <c r="V470" s="1" t="s">
        <v>47</v>
      </c>
      <c r="W470" s="1" t="s">
        <v>48</v>
      </c>
      <c r="X470" s="1" t="s">
        <v>49</v>
      </c>
      <c r="Y470" s="1" t="s">
        <v>50</v>
      </c>
      <c r="Z470" s="1" t="s">
        <v>51</v>
      </c>
      <c r="AA470" s="1" t="s">
        <v>52</v>
      </c>
      <c r="AB470" s="1" t="s">
        <v>53</v>
      </c>
      <c r="AC470" s="1" t="s">
        <v>54</v>
      </c>
      <c r="AD470" s="1" t="s">
        <v>55</v>
      </c>
      <c r="AE470" s="1" t="s">
        <v>56</v>
      </c>
      <c r="AF470" s="1" t="s">
        <v>57</v>
      </c>
      <c r="AG470" s="1" t="s">
        <v>58</v>
      </c>
      <c r="AH470" s="1" t="s">
        <v>59</v>
      </c>
      <c r="AI470" s="1" t="s">
        <v>60</v>
      </c>
      <c r="AJ470" s="1" t="s">
        <v>61</v>
      </c>
      <c r="AK470" s="1" t="s">
        <v>62</v>
      </c>
      <c r="AL470" s="1" t="s">
        <v>63</v>
      </c>
      <c r="AM470" s="1" t="s">
        <v>64</v>
      </c>
      <c r="AN470" s="1" t="s">
        <v>65</v>
      </c>
      <c r="AO470" s="1" t="s">
        <v>66</v>
      </c>
      <c r="AP470" s="1" t="s">
        <v>67</v>
      </c>
      <c r="AQ470" s="1" t="s">
        <v>68</v>
      </c>
    </row>
    <row r="471" spans="1:43">
      <c r="C471" t="s">
        <v>69</v>
      </c>
      <c r="D471">
        <v>112</v>
      </c>
      <c r="E471">
        <v>122</v>
      </c>
      <c r="F471">
        <v>119</v>
      </c>
      <c r="G471">
        <v>126</v>
      </c>
      <c r="H471" s="32">
        <v>133.4</v>
      </c>
      <c r="I471" s="4">
        <v>143</v>
      </c>
      <c r="J471">
        <v>123</v>
      </c>
      <c r="K471">
        <v>102</v>
      </c>
      <c r="L471">
        <v>128</v>
      </c>
      <c r="M471">
        <v>126</v>
      </c>
      <c r="N471">
        <v>60.8</v>
      </c>
      <c r="O471">
        <v>51</v>
      </c>
      <c r="P471">
        <v>48.5</v>
      </c>
      <c r="Q471">
        <v>49.6</v>
      </c>
      <c r="R471">
        <v>48.5</v>
      </c>
      <c r="S471">
        <v>37</v>
      </c>
    </row>
    <row r="472" spans="1:43">
      <c r="C472" s="3" t="s">
        <v>70</v>
      </c>
      <c r="D472" s="33">
        <f t="shared" ref="D472:E472" si="1039">+D471/D466</f>
        <v>3.8461538461538458</v>
      </c>
      <c r="E472" s="33">
        <f t="shared" si="1039"/>
        <v>3.7852932050884274</v>
      </c>
      <c r="F472" s="33">
        <f t="shared" ref="F472:G472" si="1040">+F471/F466</f>
        <v>3.7825810553083286</v>
      </c>
      <c r="G472" s="33">
        <f t="shared" si="1040"/>
        <v>3.9130434782608692</v>
      </c>
      <c r="H472" s="33">
        <f t="shared" ref="H472:I472" si="1041">+H471/H466</f>
        <v>4.2592592592592595</v>
      </c>
      <c r="I472" s="19">
        <f t="shared" si="1041"/>
        <v>4.694681549573211</v>
      </c>
      <c r="J472" s="3">
        <f t="shared" ref="J472:K472" si="1042">+J471/J466</f>
        <v>4.270833333333333</v>
      </c>
      <c r="K472" s="3">
        <f t="shared" si="1042"/>
        <v>4.3627031650983739</v>
      </c>
      <c r="L472" s="3">
        <f t="shared" ref="L472:M472" si="1043">+L471/L466</f>
        <v>7.6281287246722282</v>
      </c>
      <c r="M472" s="3">
        <f t="shared" si="1043"/>
        <v>9.8901098901098905</v>
      </c>
      <c r="N472" s="3">
        <f t="shared" ref="N472:S472" si="1044">+N471/N466</f>
        <v>8.0958721704394137</v>
      </c>
      <c r="O472" s="3">
        <f t="shared" si="1044"/>
        <v>7.2649572649572658</v>
      </c>
      <c r="P472" s="3">
        <f t="shared" si="1044"/>
        <v>6.6620879120879115</v>
      </c>
      <c r="Q472" s="3">
        <f t="shared" si="1044"/>
        <v>6.3346104725415069</v>
      </c>
      <c r="R472" s="3">
        <f t="shared" si="1044"/>
        <v>5.1927194860813701</v>
      </c>
      <c r="S472" s="3">
        <f t="shared" si="1044"/>
        <v>5</v>
      </c>
    </row>
    <row r="473" spans="1:43">
      <c r="C473" s="2" t="s">
        <v>71</v>
      </c>
      <c r="D473" s="34">
        <f t="shared" ref="D473:F473" si="1045">+((D471/E471)-1)*100</f>
        <v>-8.1967213114754074</v>
      </c>
      <c r="E473" s="34">
        <f t="shared" si="1045"/>
        <v>2.5210084033613356</v>
      </c>
      <c r="F473" s="34">
        <f t="shared" si="1045"/>
        <v>-5.555555555555558</v>
      </c>
      <c r="G473" s="34">
        <f t="shared" ref="G473" si="1046">+((G471/H471)-1)*100</f>
        <v>-5.547226386806603</v>
      </c>
      <c r="H473" s="34">
        <f t="shared" ref="H473:N473" si="1047">+((H471/I471)-1)*100</f>
        <v>-6.7132867132867151</v>
      </c>
      <c r="I473" s="18">
        <f t="shared" si="1047"/>
        <v>16.260162601626014</v>
      </c>
      <c r="J473" s="2">
        <f t="shared" si="1047"/>
        <v>20.588235294117641</v>
      </c>
      <c r="K473" s="2">
        <f t="shared" si="1047"/>
        <v>-20.3125</v>
      </c>
      <c r="L473" s="2">
        <f t="shared" si="1047"/>
        <v>1.5873015873015817</v>
      </c>
      <c r="M473" s="2">
        <f t="shared" si="1047"/>
        <v>107.23684210526318</v>
      </c>
      <c r="N473" s="2">
        <f t="shared" si="1047"/>
        <v>19.215686274509803</v>
      </c>
      <c r="O473" s="2">
        <f t="shared" ref="O473:R473" si="1048">+((O471/P471)-1)*100</f>
        <v>5.1546391752577359</v>
      </c>
      <c r="P473" s="2">
        <f t="shared" si="1048"/>
        <v>-2.2177419354838745</v>
      </c>
      <c r="Q473" s="2">
        <f t="shared" si="1048"/>
        <v>2.268041237113394</v>
      </c>
      <c r="R473" s="2">
        <f t="shared" si="1048"/>
        <v>31.081081081081074</v>
      </c>
    </row>
    <row r="474" spans="1:43">
      <c r="C474" s="2" t="s">
        <v>72</v>
      </c>
      <c r="D474" s="34">
        <f t="shared" ref="D474:F474" si="1049">+((D471/H471)-1)*100</f>
        <v>-16.041979010494757</v>
      </c>
      <c r="E474" s="34">
        <f t="shared" si="1049"/>
        <v>-14.685314685314687</v>
      </c>
      <c r="F474" s="34">
        <f t="shared" si="1049"/>
        <v>-3.2520325203251987</v>
      </c>
      <c r="G474" s="34">
        <f t="shared" ref="G474" si="1050">+((G471/K471)-1)*100</f>
        <v>23.529411764705888</v>
      </c>
      <c r="H474" s="34">
        <f t="shared" ref="H474:O474" si="1051">+((H471/L471)-1)*100</f>
        <v>4.2187500000000044</v>
      </c>
      <c r="I474" s="18">
        <f t="shared" si="1051"/>
        <v>13.492063492063489</v>
      </c>
      <c r="J474" s="2">
        <f t="shared" si="1051"/>
        <v>102.30263157894738</v>
      </c>
      <c r="K474" s="2">
        <f t="shared" si="1051"/>
        <v>100</v>
      </c>
      <c r="L474" s="2">
        <f t="shared" si="1051"/>
        <v>163.91752577319588</v>
      </c>
      <c r="M474" s="2">
        <f t="shared" si="1051"/>
        <v>154.0322580645161</v>
      </c>
      <c r="N474" s="2">
        <f t="shared" si="1051"/>
        <v>25.36082474226804</v>
      </c>
      <c r="O474" s="2">
        <f t="shared" si="1051"/>
        <v>37.837837837837832</v>
      </c>
    </row>
    <row r="475" spans="1:43">
      <c r="C475" s="2" t="s">
        <v>130</v>
      </c>
      <c r="D475" s="32" t="str">
        <f t="shared" ref="D475:E475" si="1052">IF(OR(D472&gt;15,D469&lt;15,D468&lt;4),"NA",(IF(D472&lt;4,3,IF(D472&lt;6,2,IF(D472&lt;10,1,0)))+IF(D469&gt;80,3,IF(D469&gt;40,2,IF(D469&gt;20,1,0)))+IF(D468&gt;20,3,IF(D468&gt;10,2,IF(D468&gt;5,1,0)))))</f>
        <v>NA</v>
      </c>
      <c r="E475" s="32" t="str">
        <f t="shared" si="1052"/>
        <v>NA</v>
      </c>
      <c r="F475" s="32" t="str">
        <f t="shared" ref="F475:H475" si="1053">IF(OR(F472&gt;15,F469&lt;15,F468&lt;4),"NA",(IF(F472&lt;4,3,IF(F472&lt;6,2,IF(F472&lt;10,1,0)))+IF(F469&gt;80,3,IF(F469&gt;40,2,IF(F469&gt;20,1,0)))+IF(F468&gt;20,3,IF(F468&gt;10,2,IF(F468&gt;5,1,0)))))</f>
        <v>NA</v>
      </c>
      <c r="G475" s="32" t="str">
        <f t="shared" si="1053"/>
        <v>NA</v>
      </c>
      <c r="H475" s="32" t="str">
        <f t="shared" si="1053"/>
        <v>NA</v>
      </c>
      <c r="I475" s="4">
        <f t="shared" ref="I475:N475" si="1054">IF(OR(I472&gt;15,I469&lt;15,I468&lt;4),"NA",(IF(I472&lt;4,3,IF(I472&lt;6,2,IF(I472&lt;10,1,0)))+IF(I469&gt;80,3,IF(I469&gt;40,2,IF(I469&gt;20,1,0)))+IF(I468&gt;20,3,IF(I468&gt;10,2,IF(I468&gt;5,1,0)))))</f>
        <v>6</v>
      </c>
      <c r="J475">
        <f t="shared" si="1054"/>
        <v>8</v>
      </c>
      <c r="K475">
        <f t="shared" si="1054"/>
        <v>8</v>
      </c>
      <c r="L475">
        <f t="shared" si="1054"/>
        <v>7</v>
      </c>
      <c r="M475">
        <f t="shared" si="1054"/>
        <v>6</v>
      </c>
      <c r="N475" t="str">
        <f t="shared" si="1054"/>
        <v>NA</v>
      </c>
      <c r="O475" t="str">
        <f t="shared" ref="O475:S475" si="1055">IF(OR(O472&gt;15,O469&lt;15,O468&lt;4),"NA",(IF(O472&lt;4,3,IF(O472&lt;6,2,IF(O472&lt;10,1,0)))+IF(O469&gt;80,3,IF(O469&gt;40,2,IF(O469&gt;20,1,0)))+IF(O468&gt;20,3,IF(O468&gt;10,2,IF(O468&gt;5,1,0)))))</f>
        <v>NA</v>
      </c>
      <c r="P475" t="str">
        <f t="shared" si="1055"/>
        <v>NA</v>
      </c>
      <c r="Q475" t="str">
        <f t="shared" si="1055"/>
        <v>NA</v>
      </c>
      <c r="R475" t="str">
        <f t="shared" si="1055"/>
        <v>NA</v>
      </c>
      <c r="S475">
        <f t="shared" si="1055"/>
        <v>8</v>
      </c>
    </row>
    <row r="477" spans="1:43">
      <c r="A477" t="s">
        <v>110</v>
      </c>
      <c r="B477" t="s">
        <v>1</v>
      </c>
      <c r="C477" s="1" t="s">
        <v>2</v>
      </c>
      <c r="D477" s="1" t="s">
        <v>275</v>
      </c>
      <c r="E477" s="1" t="s">
        <v>242</v>
      </c>
      <c r="F477" s="1" t="s">
        <v>232</v>
      </c>
      <c r="G477" s="1" t="s">
        <v>202</v>
      </c>
      <c r="H477" s="1" t="s">
        <v>199</v>
      </c>
      <c r="I477" s="1" t="s">
        <v>196</v>
      </c>
      <c r="J477" s="1" t="s">
        <v>185</v>
      </c>
      <c r="K477" s="1" t="s">
        <v>177</v>
      </c>
      <c r="L477" s="1" t="s">
        <v>149</v>
      </c>
      <c r="M477" s="1" t="s">
        <v>139</v>
      </c>
      <c r="N477" s="1" t="s">
        <v>3</v>
      </c>
      <c r="O477" s="1" t="s">
        <v>4</v>
      </c>
      <c r="P477" s="1" t="s">
        <v>5</v>
      </c>
      <c r="Q477" s="1" t="s">
        <v>6</v>
      </c>
      <c r="R477" s="1" t="s">
        <v>7</v>
      </c>
      <c r="S477" s="1" t="s">
        <v>8</v>
      </c>
      <c r="T477" s="1" t="s">
        <v>9</v>
      </c>
      <c r="U477" s="1" t="s">
        <v>10</v>
      </c>
      <c r="V477" s="1" t="s">
        <v>11</v>
      </c>
      <c r="W477" s="1" t="s">
        <v>12</v>
      </c>
      <c r="X477" s="1" t="s">
        <v>13</v>
      </c>
      <c r="Y477" s="1" t="s">
        <v>14</v>
      </c>
      <c r="Z477" s="1" t="s">
        <v>15</v>
      </c>
      <c r="AA477" s="1" t="s">
        <v>16</v>
      </c>
      <c r="AB477" s="1" t="s">
        <v>17</v>
      </c>
      <c r="AC477" s="1" t="s">
        <v>18</v>
      </c>
      <c r="AD477" s="1" t="s">
        <v>19</v>
      </c>
      <c r="AE477" s="1" t="s">
        <v>20</v>
      </c>
      <c r="AF477" s="1" t="s">
        <v>21</v>
      </c>
      <c r="AG477" s="1" t="s">
        <v>22</v>
      </c>
      <c r="AH477" s="1" t="s">
        <v>23</v>
      </c>
      <c r="AI477" s="1" t="s">
        <v>24</v>
      </c>
      <c r="AJ477" s="1" t="s">
        <v>25</v>
      </c>
      <c r="AK477" s="1" t="s">
        <v>26</v>
      </c>
      <c r="AL477" s="1" t="s">
        <v>27</v>
      </c>
      <c r="AM477" s="1" t="s">
        <v>28</v>
      </c>
      <c r="AN477" s="1" t="s">
        <v>29</v>
      </c>
      <c r="AO477" s="1" t="s">
        <v>30</v>
      </c>
      <c r="AP477" s="1" t="s">
        <v>31</v>
      </c>
    </row>
    <row r="478" spans="1:43">
      <c r="A478" t="s">
        <v>32</v>
      </c>
      <c r="B478" t="s">
        <v>33</v>
      </c>
      <c r="C478" t="s">
        <v>34</v>
      </c>
      <c r="D478">
        <v>2.31</v>
      </c>
      <c r="E478">
        <v>1.1299999999999999</v>
      </c>
      <c r="F478">
        <v>2.59</v>
      </c>
      <c r="G478">
        <v>2.2400000000000002</v>
      </c>
      <c r="H478">
        <v>3.4</v>
      </c>
      <c r="I478">
        <v>2.93</v>
      </c>
      <c r="J478">
        <v>2.23</v>
      </c>
      <c r="K478">
        <v>5.57</v>
      </c>
      <c r="L478">
        <v>5.41</v>
      </c>
      <c r="M478">
        <v>3.48</v>
      </c>
      <c r="N478">
        <v>5.35</v>
      </c>
      <c r="O478">
        <v>3.19</v>
      </c>
      <c r="P478">
        <v>2.0699999999999998</v>
      </c>
      <c r="Q478">
        <v>2.86</v>
      </c>
      <c r="R478">
        <v>2.79</v>
      </c>
      <c r="S478">
        <v>4.96</v>
      </c>
      <c r="T478">
        <v>7.07</v>
      </c>
      <c r="U478">
        <v>9.07</v>
      </c>
      <c r="V478">
        <v>8.0299999999999994</v>
      </c>
    </row>
    <row r="479" spans="1:43">
      <c r="C479" t="s">
        <v>128</v>
      </c>
      <c r="H479">
        <v>3.4</v>
      </c>
      <c r="I479">
        <v>2.93</v>
      </c>
      <c r="J479">
        <v>2.23</v>
      </c>
      <c r="K479">
        <v>5.75</v>
      </c>
      <c r="L479">
        <v>5.41</v>
      </c>
      <c r="M479">
        <v>3.48</v>
      </c>
      <c r="N479">
        <v>5.35</v>
      </c>
      <c r="O479">
        <v>3.19</v>
      </c>
      <c r="P479">
        <v>2.0699999999999998</v>
      </c>
      <c r="Q479">
        <v>1.91</v>
      </c>
      <c r="R479">
        <v>1.86</v>
      </c>
      <c r="S479">
        <v>3.3</v>
      </c>
      <c r="T479">
        <v>4.72</v>
      </c>
      <c r="U479">
        <v>9.07</v>
      </c>
      <c r="V479">
        <v>8.0299999999999994</v>
      </c>
      <c r="W479">
        <v>2.71</v>
      </c>
      <c r="X479">
        <v>4.6399999999999997</v>
      </c>
      <c r="Y479">
        <v>14.55</v>
      </c>
      <c r="Z479">
        <v>10.35</v>
      </c>
    </row>
    <row r="480" spans="1:43">
      <c r="A480" t="s">
        <v>137</v>
      </c>
      <c r="C480" t="s">
        <v>35</v>
      </c>
      <c r="D480">
        <f t="shared" ref="D480:N480" si="1056">+D478+E478+F478+G478</f>
        <v>8.27</v>
      </c>
      <c r="E480">
        <f t="shared" si="1056"/>
        <v>9.36</v>
      </c>
      <c r="F480">
        <f t="shared" si="1056"/>
        <v>11.16</v>
      </c>
      <c r="G480">
        <f t="shared" si="1056"/>
        <v>10.8</v>
      </c>
      <c r="H480">
        <f t="shared" si="1056"/>
        <v>14.13</v>
      </c>
      <c r="I480">
        <f t="shared" si="1056"/>
        <v>16.14</v>
      </c>
      <c r="J480">
        <f t="shared" si="1056"/>
        <v>16.690000000000001</v>
      </c>
      <c r="K480">
        <f t="shared" si="1056"/>
        <v>19.810000000000002</v>
      </c>
      <c r="L480">
        <f t="shared" si="1056"/>
        <v>17.43</v>
      </c>
      <c r="M480">
        <f t="shared" si="1056"/>
        <v>14.09</v>
      </c>
      <c r="N480">
        <f t="shared" si="1056"/>
        <v>13.469999999999999</v>
      </c>
      <c r="O480">
        <f t="shared" ref="H480:S481" si="1057">+O478+P478+Q478+R478</f>
        <v>10.91</v>
      </c>
      <c r="P480">
        <f t="shared" si="1057"/>
        <v>12.68</v>
      </c>
      <c r="Q480">
        <f t="shared" si="1057"/>
        <v>17.68</v>
      </c>
      <c r="R480">
        <f t="shared" si="1057"/>
        <v>23.89</v>
      </c>
      <c r="S480">
        <f t="shared" si="1057"/>
        <v>29.130000000000003</v>
      </c>
    </row>
    <row r="481" spans="1:43">
      <c r="A481" s="11" t="s">
        <v>236</v>
      </c>
      <c r="C481" t="s">
        <v>129</v>
      </c>
      <c r="H481">
        <f t="shared" si="1057"/>
        <v>14.31</v>
      </c>
      <c r="I481">
        <f t="shared" si="1057"/>
        <v>16.32</v>
      </c>
      <c r="J481">
        <f t="shared" si="1057"/>
        <v>16.87</v>
      </c>
      <c r="K481">
        <f t="shared" si="1057"/>
        <v>19.990000000000002</v>
      </c>
      <c r="L481">
        <f t="shared" si="1057"/>
        <v>17.43</v>
      </c>
      <c r="M481">
        <f t="shared" si="1057"/>
        <v>14.09</v>
      </c>
      <c r="N481">
        <f t="shared" si="1057"/>
        <v>12.52</v>
      </c>
      <c r="O481">
        <f t="shared" si="1057"/>
        <v>9.0299999999999994</v>
      </c>
      <c r="P481">
        <f t="shared" si="1057"/>
        <v>9.14</v>
      </c>
      <c r="Q481">
        <f t="shared" si="1057"/>
        <v>11.79</v>
      </c>
      <c r="R481">
        <f t="shared" si="1057"/>
        <v>18.95</v>
      </c>
      <c r="S481">
        <f t="shared" ref="S481" si="1058">+S479+T479+U479+V479</f>
        <v>25.119999999999997</v>
      </c>
      <c r="T481">
        <f t="shared" ref="T481" si="1059">+T479+U479+V479+W479</f>
        <v>24.53</v>
      </c>
      <c r="U481">
        <f t="shared" ref="U481" si="1060">+U479+V479+W479+X479</f>
        <v>24.450000000000003</v>
      </c>
      <c r="V481">
        <f t="shared" ref="V481" si="1061">+V479+W479+X479+Y479</f>
        <v>29.93</v>
      </c>
      <c r="W481">
        <f t="shared" ref="W481" si="1062">+W479+X479+Y479+Z479</f>
        <v>32.25</v>
      </c>
    </row>
    <row r="482" spans="1:43">
      <c r="C482" s="2" t="s">
        <v>36</v>
      </c>
      <c r="D482" s="2">
        <f t="shared" ref="D482:N482" si="1063">+((D480/(E478+F478+G478+H479))-1)*100</f>
        <v>-11.645299145299148</v>
      </c>
      <c r="E482" s="2">
        <f t="shared" si="1063"/>
        <v>-16.129032258064523</v>
      </c>
      <c r="F482" s="2">
        <f t="shared" si="1063"/>
        <v>3.3333333333333215</v>
      </c>
      <c r="G482" s="2">
        <f t="shared" si="1063"/>
        <v>-24.528301886792448</v>
      </c>
      <c r="H482" s="2">
        <f t="shared" si="1063"/>
        <v>-12.453531598513013</v>
      </c>
      <c r="I482" s="2">
        <f t="shared" si="1063"/>
        <v>-3.2953864589574611</v>
      </c>
      <c r="J482" s="2">
        <f t="shared" si="1063"/>
        <v>-15.749621403331648</v>
      </c>
      <c r="K482" s="2">
        <f t="shared" si="1063"/>
        <v>13.654618473895596</v>
      </c>
      <c r="L482" s="2">
        <f t="shared" si="1063"/>
        <v>23.704755145493262</v>
      </c>
      <c r="M482" s="2">
        <f t="shared" si="1063"/>
        <v>12.539936102236426</v>
      </c>
      <c r="N482" s="2">
        <f t="shared" si="1063"/>
        <v>34.969939879759515</v>
      </c>
      <c r="O482" s="2">
        <f t="shared" ref="O482:S482" si="1064">+((O480/(P478+Q478+R478+S479))-1)*100</f>
        <v>-0.99818511796733178</v>
      </c>
      <c r="P482" s="2">
        <f t="shared" si="1064"/>
        <v>-17.286366601435088</v>
      </c>
      <c r="Q482" s="2">
        <f t="shared" si="1064"/>
        <v>-25.994139807450821</v>
      </c>
      <c r="R482" s="2">
        <f t="shared" si="1064"/>
        <v>-17.988328184002754</v>
      </c>
      <c r="S482" s="2">
        <f t="shared" si="1064"/>
        <v>8.3705357142857206</v>
      </c>
      <c r="T482" s="2"/>
      <c r="U482" s="2"/>
      <c r="V482" s="2"/>
    </row>
    <row r="483" spans="1:43">
      <c r="C483" s="2" t="s">
        <v>37</v>
      </c>
      <c r="D483" s="2">
        <f t="shared" ref="D483:N483" si="1065">+((D480/H481)-1)*100</f>
        <v>-42.208245981830892</v>
      </c>
      <c r="E483" s="2">
        <f t="shared" si="1065"/>
        <v>-42.647058823529413</v>
      </c>
      <c r="F483" s="2">
        <f t="shared" si="1065"/>
        <v>-33.847065797273267</v>
      </c>
      <c r="G483" s="2">
        <f t="shared" si="1065"/>
        <v>-45.972986493246623</v>
      </c>
      <c r="H483" s="2">
        <f t="shared" si="1065"/>
        <v>-18.93287435456109</v>
      </c>
      <c r="I483" s="2">
        <f t="shared" si="1065"/>
        <v>14.549325762952448</v>
      </c>
      <c r="J483" s="2">
        <f t="shared" si="1065"/>
        <v>33.306709265175741</v>
      </c>
      <c r="K483" s="2">
        <f t="shared" si="1065"/>
        <v>119.37984496124034</v>
      </c>
      <c r="L483" s="2">
        <f t="shared" si="1065"/>
        <v>90.700218818380733</v>
      </c>
      <c r="M483" s="2">
        <f t="shared" si="1065"/>
        <v>19.508057675996614</v>
      </c>
      <c r="N483" s="2">
        <f t="shared" si="1065"/>
        <v>-28.918205804749341</v>
      </c>
      <c r="O483" s="2">
        <f t="shared" ref="O483:S483" si="1066">+((O480/S481)-1)*100</f>
        <v>-56.568471337579609</v>
      </c>
      <c r="P483" s="2">
        <f t="shared" si="1066"/>
        <v>-48.308194048104369</v>
      </c>
      <c r="Q483" s="2">
        <f t="shared" si="1066"/>
        <v>-27.689161554192243</v>
      </c>
      <c r="R483" s="2">
        <f t="shared" si="1066"/>
        <v>-20.180420982292013</v>
      </c>
      <c r="S483" s="2">
        <f t="shared" si="1066"/>
        <v>-9.6744186046511587</v>
      </c>
    </row>
    <row r="484" spans="1:43" s="1" customFormat="1">
      <c r="C484" s="1" t="s">
        <v>38</v>
      </c>
      <c r="D484" s="1" t="s">
        <v>274</v>
      </c>
      <c r="E484" s="1" t="s">
        <v>243</v>
      </c>
      <c r="F484" s="1" t="s">
        <v>233</v>
      </c>
      <c r="G484" s="1" t="s">
        <v>230</v>
      </c>
      <c r="H484" s="1" t="s">
        <v>200</v>
      </c>
      <c r="I484" s="1" t="s">
        <v>197</v>
      </c>
      <c r="J484" s="1" t="s">
        <v>186</v>
      </c>
      <c r="K484" s="1" t="s">
        <v>178</v>
      </c>
      <c r="L484" s="1" t="s">
        <v>150</v>
      </c>
      <c r="M484" s="1" t="s">
        <v>141</v>
      </c>
      <c r="N484" s="1" t="s">
        <v>39</v>
      </c>
      <c r="O484" s="1" t="s">
        <v>40</v>
      </c>
      <c r="P484" s="1" t="s">
        <v>41</v>
      </c>
      <c r="Q484" s="1" t="s">
        <v>42</v>
      </c>
      <c r="R484" s="1" t="s">
        <v>43</v>
      </c>
      <c r="S484" s="1" t="s">
        <v>44</v>
      </c>
      <c r="T484" s="1" t="s">
        <v>45</v>
      </c>
      <c r="U484" s="1" t="s">
        <v>46</v>
      </c>
      <c r="V484" s="1" t="s">
        <v>47</v>
      </c>
      <c r="W484" s="1" t="s">
        <v>48</v>
      </c>
      <c r="X484" s="1" t="s">
        <v>49</v>
      </c>
      <c r="Y484" s="1" t="s">
        <v>50</v>
      </c>
      <c r="Z484" s="1" t="s">
        <v>51</v>
      </c>
      <c r="AA484" s="1" t="s">
        <v>52</v>
      </c>
      <c r="AB484" s="1" t="s">
        <v>53</v>
      </c>
      <c r="AC484" s="1" t="s">
        <v>54</v>
      </c>
      <c r="AD484" s="1" t="s">
        <v>55</v>
      </c>
      <c r="AE484" s="1" t="s">
        <v>56</v>
      </c>
      <c r="AF484" s="1" t="s">
        <v>57</v>
      </c>
      <c r="AG484" s="1" t="s">
        <v>58</v>
      </c>
      <c r="AH484" s="1" t="s">
        <v>59</v>
      </c>
      <c r="AI484" s="1" t="s">
        <v>60</v>
      </c>
      <c r="AJ484" s="1" t="s">
        <v>61</v>
      </c>
      <c r="AK484" s="1" t="s">
        <v>62</v>
      </c>
      <c r="AL484" s="1" t="s">
        <v>63</v>
      </c>
      <c r="AM484" s="1" t="s">
        <v>64</v>
      </c>
      <c r="AN484" s="1" t="s">
        <v>65</v>
      </c>
      <c r="AO484" s="1" t="s">
        <v>66</v>
      </c>
      <c r="AP484" s="1" t="s">
        <v>67</v>
      </c>
      <c r="AQ484" s="1" t="s">
        <v>68</v>
      </c>
    </row>
    <row r="485" spans="1:43">
      <c r="C485" t="s">
        <v>69</v>
      </c>
      <c r="D485">
        <v>78.099999999999994</v>
      </c>
      <c r="E485">
        <v>74.3</v>
      </c>
      <c r="F485">
        <v>78.3</v>
      </c>
      <c r="G485">
        <v>83</v>
      </c>
      <c r="H485">
        <v>90</v>
      </c>
      <c r="I485">
        <v>92.1</v>
      </c>
      <c r="J485">
        <v>89.8</v>
      </c>
      <c r="K485">
        <v>88.2</v>
      </c>
      <c r="L485">
        <v>94</v>
      </c>
      <c r="M485">
        <v>110</v>
      </c>
      <c r="N485">
        <v>106.5</v>
      </c>
      <c r="O485">
        <v>98.5</v>
      </c>
      <c r="P485">
        <v>100</v>
      </c>
      <c r="Q485">
        <v>98.9</v>
      </c>
      <c r="R485">
        <v>125</v>
      </c>
      <c r="S485">
        <v>122</v>
      </c>
    </row>
    <row r="486" spans="1:43">
      <c r="C486" s="3" t="s">
        <v>70</v>
      </c>
      <c r="D486" s="3">
        <f t="shared" ref="D486:E486" si="1067">+D485/D480</f>
        <v>9.443772672309553</v>
      </c>
      <c r="E486" s="3">
        <f t="shared" si="1067"/>
        <v>7.9380341880341883</v>
      </c>
      <c r="F486" s="3">
        <f t="shared" ref="F486:G486" si="1068">+F485/F480</f>
        <v>7.0161290322580641</v>
      </c>
      <c r="G486" s="3">
        <f t="shared" si="1068"/>
        <v>7.6851851851851851</v>
      </c>
      <c r="H486" s="3">
        <f t="shared" ref="H486:I486" si="1069">+H485/H480</f>
        <v>6.3694267515923562</v>
      </c>
      <c r="I486" s="3">
        <f t="shared" si="1069"/>
        <v>5.7063197026022303</v>
      </c>
      <c r="J486" s="3">
        <f t="shared" ref="J486:K486" si="1070">+J485/J480</f>
        <v>5.3804673457159966</v>
      </c>
      <c r="K486" s="3">
        <f t="shared" si="1070"/>
        <v>4.4522968197879855</v>
      </c>
      <c r="L486" s="3">
        <f t="shared" ref="L486:M486" si="1071">+L485/L480</f>
        <v>5.393000573723465</v>
      </c>
      <c r="M486" s="3">
        <f t="shared" si="1071"/>
        <v>7.8069552874378996</v>
      </c>
      <c r="N486" s="3">
        <f t="shared" ref="N486:S486" si="1072">+N485/N480</f>
        <v>7.906458797327395</v>
      </c>
      <c r="O486" s="3">
        <f t="shared" si="1072"/>
        <v>9.0284142988084319</v>
      </c>
      <c r="P486" s="3">
        <f t="shared" si="1072"/>
        <v>7.8864353312302837</v>
      </c>
      <c r="Q486" s="3">
        <f t="shared" si="1072"/>
        <v>5.5938914027149327</v>
      </c>
      <c r="R486" s="3">
        <f t="shared" si="1072"/>
        <v>5.2323147760569277</v>
      </c>
      <c r="S486" s="3">
        <f t="shared" si="1072"/>
        <v>4.1881222107792651</v>
      </c>
    </row>
    <row r="487" spans="1:43">
      <c r="C487" s="2" t="s">
        <v>71</v>
      </c>
      <c r="D487" s="2">
        <f t="shared" ref="D487:F487" si="1073">+((D485/E485)-1)*100</f>
        <v>5.1144010767160131</v>
      </c>
      <c r="E487" s="2">
        <f t="shared" si="1073"/>
        <v>-5.1085568326947666</v>
      </c>
      <c r="F487" s="2">
        <f t="shared" si="1073"/>
        <v>-5.6626506024096468</v>
      </c>
      <c r="G487" s="2">
        <f t="shared" ref="G487" si="1074">+((G485/H485)-1)*100</f>
        <v>-7.7777777777777724</v>
      </c>
      <c r="H487" s="2">
        <f t="shared" ref="H487:I487" si="1075">+((H485/I485)-1)*100</f>
        <v>-2.280130293159599</v>
      </c>
      <c r="I487" s="2">
        <f t="shared" si="1075"/>
        <v>2.5612472160356337</v>
      </c>
      <c r="J487" s="2">
        <f>+((J485/K485)-1)*100</f>
        <v>1.814058956916087</v>
      </c>
      <c r="K487" s="2">
        <f>+((K485/L485)-1)*100</f>
        <v>-6.1702127659574391</v>
      </c>
      <c r="L487" s="2">
        <f>+((L485/M485)-1)*100</f>
        <v>-14.54545454545455</v>
      </c>
      <c r="M487" s="2">
        <f>+((M485/N485)-1)*100</f>
        <v>3.2863849765258246</v>
      </c>
      <c r="N487" s="2">
        <f>+((N485/O485)-1)*100</f>
        <v>8.1218274111675157</v>
      </c>
      <c r="O487" s="2">
        <f t="shared" ref="O487:R487" si="1076">+((O485/P485)-1)*100</f>
        <v>-1.5000000000000013</v>
      </c>
      <c r="P487" s="2">
        <f t="shared" si="1076"/>
        <v>1.1122345803842304</v>
      </c>
      <c r="Q487" s="2">
        <f t="shared" si="1076"/>
        <v>-20.88</v>
      </c>
      <c r="R487" s="2">
        <f t="shared" si="1076"/>
        <v>2.4590163934426146</v>
      </c>
    </row>
    <row r="488" spans="1:43">
      <c r="C488" s="2" t="s">
        <v>72</v>
      </c>
      <c r="D488" s="2">
        <f t="shared" ref="D488:F488" si="1077">+((D485/H485)-1)*100</f>
        <v>-13.222222222222225</v>
      </c>
      <c r="E488" s="2">
        <f t="shared" si="1077"/>
        <v>-19.326818675352875</v>
      </c>
      <c r="F488" s="2">
        <f t="shared" si="1077"/>
        <v>-12.806236080178179</v>
      </c>
      <c r="G488" s="2">
        <f t="shared" ref="G488" si="1078">+((G485/K485)-1)*100</f>
        <v>-5.8956916099773267</v>
      </c>
      <c r="H488" s="2">
        <f t="shared" ref="H488" si="1079">+((H485/L485)-1)*100</f>
        <v>-4.2553191489361648</v>
      </c>
      <c r="I488" s="2">
        <f t="shared" ref="I488" si="1080">+((I485/M485)-1)*100</f>
        <v>-16.272727272727284</v>
      </c>
      <c r="J488" s="2">
        <f t="shared" ref="J488:O488" si="1081">+((J485/N485)-1)*100</f>
        <v>-15.680751173708918</v>
      </c>
      <c r="K488" s="2">
        <f t="shared" si="1081"/>
        <v>-10.456852791878168</v>
      </c>
      <c r="L488" s="2">
        <f t="shared" si="1081"/>
        <v>-6.0000000000000053</v>
      </c>
      <c r="M488" s="2">
        <f t="shared" si="1081"/>
        <v>11.22345803842264</v>
      </c>
      <c r="N488" s="2">
        <f t="shared" si="1081"/>
        <v>-14.800000000000002</v>
      </c>
      <c r="O488" s="2">
        <f t="shared" si="1081"/>
        <v>-19.262295081967217</v>
      </c>
    </row>
    <row r="489" spans="1:43">
      <c r="C489" s="2" t="s">
        <v>130</v>
      </c>
      <c r="D489" t="str">
        <f t="shared" ref="D489:E489" si="1082">IF(OR(D486&gt;15,D483&lt;15,D482&lt;4),"NA",(IF(D486&lt;4,3,IF(D486&lt;6,2,IF(D486&lt;10,1,0)))+IF(D483&gt;80,3,IF(D483&gt;40,2,IF(D483&gt;20,1,0)))+IF(D482&gt;20,3,IF(D482&gt;10,2,IF(D482&gt;5,1,0)))))</f>
        <v>NA</v>
      </c>
      <c r="E489" t="str">
        <f t="shared" si="1082"/>
        <v>NA</v>
      </c>
      <c r="F489" t="str">
        <f t="shared" ref="F489:G489" si="1083">IF(OR(F486&gt;15,F483&lt;15,F482&lt;4),"NA",(IF(F486&lt;4,3,IF(F486&lt;6,2,IF(F486&lt;10,1,0)))+IF(F483&gt;80,3,IF(F483&gt;40,2,IF(F483&gt;20,1,0)))+IF(F482&gt;20,3,IF(F482&gt;10,2,IF(F482&gt;5,1,0)))))</f>
        <v>NA</v>
      </c>
      <c r="G489" t="str">
        <f t="shared" si="1083"/>
        <v>NA</v>
      </c>
      <c r="H489" t="str">
        <f t="shared" ref="H489:I489" si="1084">IF(OR(H486&gt;15,H483&lt;15,H482&lt;4),"NA",(IF(H486&lt;4,3,IF(H486&lt;6,2,IF(H486&lt;10,1,0)))+IF(H483&gt;80,3,IF(H483&gt;40,2,IF(H483&gt;20,1,0)))+IF(H482&gt;20,3,IF(H482&gt;10,2,IF(H482&gt;5,1,0)))))</f>
        <v>NA</v>
      </c>
      <c r="I489" t="str">
        <f t="shared" si="1084"/>
        <v>NA</v>
      </c>
      <c r="J489" t="str">
        <f>IF(OR(J486&gt;15,J483&lt;15,J482&lt;4),"NA",(IF(J486&lt;4,3,IF(J486&lt;6,2,IF(J486&lt;10,1,0)))+IF(J483&gt;80,3,IF(J483&gt;40,2,IF(J483&gt;20,1,0)))+IF(J482&gt;20,3,IF(J482&gt;10,2,IF(J482&gt;5,1,0)))))</f>
        <v>NA</v>
      </c>
      <c r="K489">
        <f>IF(OR(K486&gt;15,K483&lt;15,K482&lt;4),"NA",(IF(K486&lt;4,3,IF(K486&lt;6,2,IF(K486&lt;10,1,0)))+IF(K483&gt;80,3,IF(K483&gt;40,2,IF(K483&gt;20,1,0)))+IF(K482&gt;20,3,IF(K482&gt;10,2,IF(K482&gt;5,1,0)))))</f>
        <v>7</v>
      </c>
      <c r="L489">
        <f>IF(OR(L486&gt;15,L483&lt;15,L482&lt;4),"NA",(IF(L486&lt;4,3,IF(L486&lt;6,2,IF(L486&lt;10,1,0)))+IF(L483&gt;80,3,IF(L483&gt;40,2,IF(L483&gt;20,1,0)))+IF(L482&gt;20,3,IF(L482&gt;10,2,IF(L482&gt;5,1,0)))))</f>
        <v>8</v>
      </c>
      <c r="M489">
        <f>IF(OR(M486&gt;15,M483&lt;15,M482&lt;4),"NA",(IF(M486&lt;4,3,IF(M486&lt;6,2,IF(M486&lt;10,1,0)))+IF(M483&gt;80,3,IF(M483&gt;40,2,IF(M483&gt;20,1,0)))+IF(M482&gt;20,3,IF(M482&gt;10,2,IF(M482&gt;5,1,0)))))</f>
        <v>3</v>
      </c>
      <c r="N489" t="str">
        <f>IF(OR(N486&gt;15,N483&lt;15,N482&lt;4),"NA",(IF(N486&lt;4,3,IF(N486&lt;6,2,IF(N486&lt;10,1,0)))+IF(N483&gt;80,3,IF(N483&gt;40,2,IF(N483&gt;20,1,0)))+IF(N482&gt;20,3,IF(N482&gt;10,2,IF(N482&gt;5,1,0)))))</f>
        <v>NA</v>
      </c>
      <c r="O489" t="str">
        <f t="shared" ref="O489:S489" si="1085">IF(OR(O486&gt;15,O483&lt;15,O482&lt;4),"NA",(IF(O486&lt;4,3,IF(O486&lt;6,2,IF(O486&lt;10,1,0)))+IF(O483&gt;80,3,IF(O483&gt;40,2,IF(O483&gt;20,1,0)))+IF(O482&gt;20,3,IF(O482&gt;10,2,IF(O482&gt;5,1,0)))))</f>
        <v>NA</v>
      </c>
      <c r="P489" t="str">
        <f t="shared" si="1085"/>
        <v>NA</v>
      </c>
      <c r="Q489" t="str">
        <f t="shared" si="1085"/>
        <v>NA</v>
      </c>
      <c r="R489" t="str">
        <f t="shared" si="1085"/>
        <v>NA</v>
      </c>
      <c r="S489" t="str">
        <f t="shared" si="1085"/>
        <v>NA</v>
      </c>
    </row>
    <row r="491" spans="1:43">
      <c r="A491" t="s">
        <v>111</v>
      </c>
      <c r="B491" t="s">
        <v>1</v>
      </c>
      <c r="C491" s="1" t="s">
        <v>2</v>
      </c>
      <c r="D491" s="1" t="s">
        <v>275</v>
      </c>
      <c r="E491" s="1" t="s">
        <v>242</v>
      </c>
      <c r="F491" s="1" t="s">
        <v>232</v>
      </c>
      <c r="G491" s="1" t="s">
        <v>202</v>
      </c>
      <c r="H491" s="1" t="s">
        <v>199</v>
      </c>
      <c r="I491" s="1" t="s">
        <v>196</v>
      </c>
      <c r="J491" s="1" t="s">
        <v>185</v>
      </c>
      <c r="K491" s="1" t="s">
        <v>177</v>
      </c>
      <c r="L491" s="1" t="s">
        <v>149</v>
      </c>
      <c r="M491" s="1" t="s">
        <v>139</v>
      </c>
      <c r="N491" s="1" t="s">
        <v>3</v>
      </c>
      <c r="O491" s="1" t="s">
        <v>4</v>
      </c>
      <c r="P491" s="1" t="s">
        <v>5</v>
      </c>
      <c r="Q491" s="1" t="s">
        <v>6</v>
      </c>
      <c r="R491" s="1" t="s">
        <v>7</v>
      </c>
      <c r="S491" s="1" t="s">
        <v>8</v>
      </c>
      <c r="T491" s="1" t="s">
        <v>9</v>
      </c>
      <c r="U491" s="1" t="s">
        <v>10</v>
      </c>
      <c r="V491" s="1" t="s">
        <v>11</v>
      </c>
      <c r="W491" s="1" t="s">
        <v>12</v>
      </c>
      <c r="X491" s="1" t="s">
        <v>13</v>
      </c>
      <c r="Y491" s="1" t="s">
        <v>14</v>
      </c>
      <c r="Z491" s="1" t="s">
        <v>15</v>
      </c>
      <c r="AA491" s="1" t="s">
        <v>16</v>
      </c>
      <c r="AB491" s="1" t="s">
        <v>17</v>
      </c>
      <c r="AC491" s="1" t="s">
        <v>18</v>
      </c>
      <c r="AD491" s="1" t="s">
        <v>19</v>
      </c>
      <c r="AE491" s="1" t="s">
        <v>20</v>
      </c>
      <c r="AF491" s="1" t="s">
        <v>21</v>
      </c>
      <c r="AG491" s="1" t="s">
        <v>22</v>
      </c>
      <c r="AH491" s="1" t="s">
        <v>23</v>
      </c>
      <c r="AI491" s="1" t="s">
        <v>24</v>
      </c>
      <c r="AJ491" s="1" t="s">
        <v>25</v>
      </c>
      <c r="AK491" s="1" t="s">
        <v>26</v>
      </c>
      <c r="AL491" s="1" t="s">
        <v>27</v>
      </c>
      <c r="AM491" s="1" t="s">
        <v>28</v>
      </c>
      <c r="AN491" s="1" t="s">
        <v>29</v>
      </c>
      <c r="AO491" s="1" t="s">
        <v>30</v>
      </c>
      <c r="AP491" s="1" t="s">
        <v>31</v>
      </c>
    </row>
    <row r="492" spans="1:43">
      <c r="A492" t="s">
        <v>32</v>
      </c>
      <c r="B492" t="s">
        <v>33</v>
      </c>
      <c r="C492" t="s">
        <v>34</v>
      </c>
      <c r="D492">
        <v>2.2400000000000002</v>
      </c>
      <c r="E492">
        <v>-2</v>
      </c>
      <c r="F492">
        <v>17.63</v>
      </c>
      <c r="G492">
        <v>7.08</v>
      </c>
      <c r="H492">
        <v>7.67</v>
      </c>
      <c r="I492">
        <v>4.7300000000000004</v>
      </c>
      <c r="J492">
        <v>17.57</v>
      </c>
      <c r="K492">
        <v>7.12</v>
      </c>
      <c r="L492">
        <v>8.39</v>
      </c>
      <c r="M492">
        <v>6.97</v>
      </c>
      <c r="N492">
        <v>11.83</v>
      </c>
      <c r="O492">
        <v>9.81</v>
      </c>
      <c r="P492">
        <v>7.89</v>
      </c>
      <c r="Q492">
        <v>4.8899999999999997</v>
      </c>
      <c r="R492">
        <v>7.77</v>
      </c>
      <c r="S492">
        <v>4.51</v>
      </c>
      <c r="T492">
        <v>6.25</v>
      </c>
      <c r="U492">
        <v>5.58</v>
      </c>
      <c r="V492">
        <v>6.54</v>
      </c>
    </row>
    <row r="493" spans="1:43">
      <c r="A493" s="11" t="s">
        <v>276</v>
      </c>
      <c r="C493" t="s">
        <v>128</v>
      </c>
      <c r="H493">
        <v>7.69</v>
      </c>
      <c r="I493">
        <v>4.75</v>
      </c>
      <c r="J493">
        <v>19.09</v>
      </c>
      <c r="K493">
        <v>7.12</v>
      </c>
      <c r="L493">
        <v>8.39</v>
      </c>
      <c r="M493">
        <v>6.97</v>
      </c>
      <c r="N493">
        <v>11.83</v>
      </c>
      <c r="O493">
        <v>9.81</v>
      </c>
      <c r="P493">
        <v>7.89</v>
      </c>
      <c r="Q493">
        <v>4.8899999999999997</v>
      </c>
      <c r="R493">
        <v>7.77</v>
      </c>
      <c r="S493">
        <v>4.51</v>
      </c>
      <c r="T493">
        <v>6.25</v>
      </c>
      <c r="U493">
        <v>5.58</v>
      </c>
      <c r="V493">
        <v>6.03</v>
      </c>
      <c r="W493">
        <v>8.83</v>
      </c>
      <c r="X493">
        <v>4.91</v>
      </c>
      <c r="Y493">
        <v>3.71</v>
      </c>
      <c r="Z493">
        <v>1.78</v>
      </c>
    </row>
    <row r="494" spans="1:43">
      <c r="A494">
        <v>4</v>
      </c>
      <c r="B494">
        <v>4</v>
      </c>
      <c r="C494" t="s">
        <v>35</v>
      </c>
      <c r="D494">
        <f t="shared" ref="D494:F494" si="1086">+D492+E492+F492+G492</f>
        <v>24.949999999999996</v>
      </c>
      <c r="E494">
        <f t="shared" si="1086"/>
        <v>30.380000000000003</v>
      </c>
      <c r="F494">
        <f t="shared" si="1086"/>
        <v>37.11</v>
      </c>
      <c r="G494">
        <f t="shared" ref="G494" si="1087">+G492+H492+I492+J492</f>
        <v>37.049999999999997</v>
      </c>
      <c r="H494">
        <f t="shared" ref="H494:N495" si="1088">+H492+I492+J492+K492</f>
        <v>37.089999999999996</v>
      </c>
      <c r="I494">
        <f t="shared" si="1088"/>
        <v>37.81</v>
      </c>
      <c r="J494">
        <f t="shared" si="1088"/>
        <v>40.049999999999997</v>
      </c>
      <c r="K494">
        <f t="shared" si="1088"/>
        <v>34.31</v>
      </c>
      <c r="L494">
        <f t="shared" si="1088"/>
        <v>37</v>
      </c>
      <c r="M494">
        <f t="shared" si="1088"/>
        <v>36.5</v>
      </c>
      <c r="N494">
        <f t="shared" si="1088"/>
        <v>34.42</v>
      </c>
      <c r="O494">
        <f t="shared" ref="L494:S495" si="1089">+O492+P492+Q492+R492</f>
        <v>30.36</v>
      </c>
      <c r="P494">
        <f t="shared" si="1089"/>
        <v>25.059999999999995</v>
      </c>
      <c r="Q494">
        <f t="shared" si="1089"/>
        <v>23.42</v>
      </c>
      <c r="R494">
        <f t="shared" si="1089"/>
        <v>24.11</v>
      </c>
      <c r="S494">
        <f t="shared" si="1089"/>
        <v>22.88</v>
      </c>
    </row>
    <row r="495" spans="1:43">
      <c r="C495" t="s">
        <v>129</v>
      </c>
      <c r="H495">
        <f t="shared" si="1088"/>
        <v>38.65</v>
      </c>
      <c r="I495">
        <f t="shared" si="1088"/>
        <v>39.35</v>
      </c>
      <c r="J495">
        <f t="shared" si="1088"/>
        <v>41.57</v>
      </c>
      <c r="K495">
        <f t="shared" si="1088"/>
        <v>34.31</v>
      </c>
      <c r="L495">
        <f t="shared" si="1089"/>
        <v>37</v>
      </c>
      <c r="M495">
        <f t="shared" si="1089"/>
        <v>36.5</v>
      </c>
      <c r="N495">
        <f t="shared" si="1089"/>
        <v>34.42</v>
      </c>
      <c r="O495">
        <f t="shared" si="1089"/>
        <v>30.36</v>
      </c>
      <c r="P495">
        <f t="shared" si="1089"/>
        <v>25.059999999999995</v>
      </c>
      <c r="Q495">
        <f t="shared" si="1089"/>
        <v>23.42</v>
      </c>
      <c r="R495">
        <f t="shared" si="1089"/>
        <v>24.11</v>
      </c>
      <c r="S495">
        <f t="shared" ref="S495" si="1090">+S493+T493+U493+V493</f>
        <v>22.37</v>
      </c>
      <c r="T495">
        <f t="shared" ref="T495" si="1091">+T493+U493+V493+W493</f>
        <v>26.689999999999998</v>
      </c>
      <c r="U495">
        <f t="shared" ref="U495" si="1092">+U493+V493+W493+X493</f>
        <v>25.349999999999998</v>
      </c>
      <c r="V495">
        <f t="shared" ref="V495" si="1093">+V493+W493+X493+Y493</f>
        <v>23.48</v>
      </c>
      <c r="W495">
        <f t="shared" ref="W495" si="1094">+W493+X493+Y493+Z493</f>
        <v>19.23</v>
      </c>
    </row>
    <row r="496" spans="1:43">
      <c r="C496" s="2" t="s">
        <v>36</v>
      </c>
      <c r="D496" s="2">
        <f t="shared" ref="D496:F496" si="1095">+((D494/(E492+F492+G492+H493))-1)*100</f>
        <v>-17.927631578947391</v>
      </c>
      <c r="E496" s="2">
        <f t="shared" si="1095"/>
        <v>-18.179369781847566</v>
      </c>
      <c r="F496" s="2">
        <f t="shared" si="1095"/>
        <v>-3.7853253824215782</v>
      </c>
      <c r="G496" s="2">
        <f t="shared" ref="G496" si="1096">+((G494/(H492+I492+J492+K493))-1)*100</f>
        <v>-0.10784578053383287</v>
      </c>
      <c r="H496" s="2">
        <f t="shared" ref="H496:N496" si="1097">+((H494/(I492+J492+K492+L493))-1)*100</f>
        <v>-1.904258132769121</v>
      </c>
      <c r="I496" s="2">
        <f t="shared" si="1097"/>
        <v>-5.5930087390761436</v>
      </c>
      <c r="J496" s="2">
        <f t="shared" si="1097"/>
        <v>16.729816380064101</v>
      </c>
      <c r="K496" s="2">
        <f t="shared" si="1097"/>
        <v>-7.2702702702702631</v>
      </c>
      <c r="L496" s="2">
        <f t="shared" si="1097"/>
        <v>1.3698630136986356</v>
      </c>
      <c r="M496" s="2">
        <f t="shared" si="1097"/>
        <v>6.0429982568274143</v>
      </c>
      <c r="N496" s="2">
        <f t="shared" si="1097"/>
        <v>13.372859025032934</v>
      </c>
      <c r="O496" s="2">
        <f t="shared" ref="O496:S496" si="1098">+((O494/(P492+Q492+R492+S493))-1)*100</f>
        <v>21.149241819632891</v>
      </c>
      <c r="P496" s="2">
        <f t="shared" si="1098"/>
        <v>7.0025619128949224</v>
      </c>
      <c r="Q496" s="2">
        <f t="shared" si="1098"/>
        <v>-2.8618830360846004</v>
      </c>
      <c r="R496" s="2">
        <f t="shared" si="1098"/>
        <v>7.7782744747429522</v>
      </c>
      <c r="S496" s="2">
        <f t="shared" si="1098"/>
        <v>-15.882352941176482</v>
      </c>
      <c r="T496" s="2"/>
      <c r="U496" s="2"/>
      <c r="V496" s="2"/>
    </row>
    <row r="497" spans="1:43">
      <c r="C497" s="2" t="s">
        <v>37</v>
      </c>
      <c r="D497" s="2">
        <f t="shared" ref="D497:F497" si="1099">+((D494/H495)-1)*100</f>
        <v>-35.446313065976717</v>
      </c>
      <c r="E497" s="2">
        <f t="shared" si="1099"/>
        <v>-22.795425667090207</v>
      </c>
      <c r="F497" s="2">
        <f t="shared" si="1099"/>
        <v>-10.728891027183064</v>
      </c>
      <c r="G497" s="2">
        <f t="shared" ref="G497" si="1100">+((G494/K495)-1)*100</f>
        <v>7.9860099096473069</v>
      </c>
      <c r="H497" s="2">
        <f t="shared" ref="H497:N497" si="1101">+((H494/L495)-1)*100</f>
        <v>0.24324324324322966</v>
      </c>
      <c r="I497" s="2">
        <f t="shared" si="1101"/>
        <v>3.5890410958904218</v>
      </c>
      <c r="J497" s="2">
        <f t="shared" si="1101"/>
        <v>16.356769320162677</v>
      </c>
      <c r="K497" s="2">
        <f t="shared" si="1101"/>
        <v>13.010540184453244</v>
      </c>
      <c r="L497" s="2">
        <f t="shared" si="1101"/>
        <v>47.645650438946554</v>
      </c>
      <c r="M497" s="2">
        <f t="shared" si="1101"/>
        <v>55.84970111016225</v>
      </c>
      <c r="N497" s="2">
        <f t="shared" si="1101"/>
        <v>42.76233927830777</v>
      </c>
      <c r="O497" s="2">
        <f t="shared" ref="O497:S497" si="1102">+((O494/S495)-1)*100</f>
        <v>35.717478766204721</v>
      </c>
      <c r="P497" s="2">
        <f t="shared" si="1102"/>
        <v>-6.1071562382915001</v>
      </c>
      <c r="Q497" s="2">
        <f t="shared" si="1102"/>
        <v>-7.6134122287968342</v>
      </c>
      <c r="R497" s="2">
        <f t="shared" si="1102"/>
        <v>2.6831345826235031</v>
      </c>
      <c r="S497" s="2">
        <f t="shared" si="1102"/>
        <v>18.980759230369216</v>
      </c>
    </row>
    <row r="498" spans="1:43" s="1" customFormat="1">
      <c r="C498" s="1" t="s">
        <v>38</v>
      </c>
      <c r="D498" s="1" t="s">
        <v>274</v>
      </c>
      <c r="E498" s="1" t="s">
        <v>243</v>
      </c>
      <c r="F498" s="1" t="s">
        <v>233</v>
      </c>
      <c r="G498" s="1" t="s">
        <v>230</v>
      </c>
      <c r="H498" s="1" t="s">
        <v>200</v>
      </c>
      <c r="I498" s="1" t="s">
        <v>197</v>
      </c>
      <c r="J498" s="1" t="s">
        <v>186</v>
      </c>
      <c r="K498" s="1" t="s">
        <v>178</v>
      </c>
      <c r="L498" s="1" t="s">
        <v>150</v>
      </c>
      <c r="M498" s="1" t="s">
        <v>141</v>
      </c>
      <c r="N498" s="1" t="s">
        <v>39</v>
      </c>
      <c r="O498" s="1" t="s">
        <v>40</v>
      </c>
      <c r="P498" s="1" t="s">
        <v>41</v>
      </c>
      <c r="Q498" s="1" t="s">
        <v>42</v>
      </c>
      <c r="R498" s="1" t="s">
        <v>43</v>
      </c>
      <c r="S498" s="1" t="s">
        <v>44</v>
      </c>
      <c r="T498" s="1" t="s">
        <v>45</v>
      </c>
      <c r="U498" s="1" t="s">
        <v>46</v>
      </c>
      <c r="V498" s="1" t="s">
        <v>47</v>
      </c>
      <c r="W498" s="1" t="s">
        <v>48</v>
      </c>
      <c r="X498" s="1" t="s">
        <v>49</v>
      </c>
      <c r="Y498" s="1" t="s">
        <v>50</v>
      </c>
      <c r="Z498" s="1" t="s">
        <v>51</v>
      </c>
      <c r="AA498" s="1" t="s">
        <v>52</v>
      </c>
      <c r="AB498" s="1" t="s">
        <v>53</v>
      </c>
      <c r="AC498" s="1" t="s">
        <v>54</v>
      </c>
      <c r="AD498" s="1" t="s">
        <v>55</v>
      </c>
      <c r="AE498" s="1" t="s">
        <v>56</v>
      </c>
      <c r="AF498" s="1" t="s">
        <v>57</v>
      </c>
      <c r="AG498" s="1" t="s">
        <v>58</v>
      </c>
      <c r="AH498" s="1" t="s">
        <v>59</v>
      </c>
      <c r="AI498" s="1" t="s">
        <v>60</v>
      </c>
      <c r="AJ498" s="1" t="s">
        <v>61</v>
      </c>
      <c r="AK498" s="1" t="s">
        <v>62</v>
      </c>
      <c r="AL498" s="1" t="s">
        <v>63</v>
      </c>
      <c r="AM498" s="1" t="s">
        <v>64</v>
      </c>
      <c r="AN498" s="1" t="s">
        <v>65</v>
      </c>
      <c r="AO498" s="1" t="s">
        <v>66</v>
      </c>
      <c r="AP498" s="1" t="s">
        <v>67</v>
      </c>
      <c r="AQ498" s="1" t="s">
        <v>68</v>
      </c>
    </row>
    <row r="499" spans="1:43">
      <c r="C499" t="s">
        <v>69</v>
      </c>
      <c r="D499">
        <v>259</v>
      </c>
      <c r="E499">
        <v>280</v>
      </c>
      <c r="F499">
        <v>287</v>
      </c>
      <c r="G499">
        <v>265</v>
      </c>
      <c r="H499">
        <v>256</v>
      </c>
      <c r="I499">
        <v>283</v>
      </c>
      <c r="J499">
        <v>290</v>
      </c>
      <c r="K499">
        <v>270</v>
      </c>
      <c r="L499">
        <v>320</v>
      </c>
      <c r="M499">
        <v>350</v>
      </c>
      <c r="N499">
        <v>355</v>
      </c>
      <c r="O499">
        <v>339</v>
      </c>
      <c r="P499">
        <v>360</v>
      </c>
      <c r="Q499">
        <v>310</v>
      </c>
      <c r="R499">
        <v>290</v>
      </c>
      <c r="S499">
        <v>288</v>
      </c>
    </row>
    <row r="500" spans="1:43">
      <c r="C500" s="3" t="s">
        <v>70</v>
      </c>
      <c r="D500" s="3">
        <f t="shared" ref="D500:E500" si="1103">+D499/D494</f>
        <v>10.380761523046093</v>
      </c>
      <c r="E500" s="3">
        <f t="shared" si="1103"/>
        <v>9.2165898617511512</v>
      </c>
      <c r="F500" s="3">
        <f t="shared" ref="F500:G500" si="1104">+F499/F494</f>
        <v>7.7337644839665858</v>
      </c>
      <c r="G500" s="3">
        <f t="shared" si="1104"/>
        <v>7.1524966261808371</v>
      </c>
      <c r="H500" s="3">
        <f t="shared" ref="H500:I500" si="1105">+H499/H494</f>
        <v>6.9021299541655443</v>
      </c>
      <c r="I500" s="3">
        <f t="shared" si="1105"/>
        <v>7.4847923829674681</v>
      </c>
      <c r="J500" s="3">
        <f t="shared" ref="J500:K500" si="1106">+J499/J494</f>
        <v>7.2409488139825227</v>
      </c>
      <c r="K500" s="3">
        <f t="shared" si="1106"/>
        <v>7.8694258233751091</v>
      </c>
      <c r="L500" s="3">
        <f t="shared" ref="L500:M500" si="1107">+L499/L494</f>
        <v>8.6486486486486491</v>
      </c>
      <c r="M500" s="3">
        <f t="shared" si="1107"/>
        <v>9.5890410958904102</v>
      </c>
      <c r="N500" s="3">
        <f t="shared" ref="N500:S500" si="1108">+N499/N494</f>
        <v>10.31377106333527</v>
      </c>
      <c r="O500" s="3">
        <f t="shared" si="1108"/>
        <v>11.16600790513834</v>
      </c>
      <c r="P500" s="3">
        <f t="shared" si="1108"/>
        <v>14.365522745411017</v>
      </c>
      <c r="Q500" s="3">
        <f t="shared" si="1108"/>
        <v>13.236549957301451</v>
      </c>
      <c r="R500" s="3">
        <f t="shared" si="1108"/>
        <v>12.028204064703443</v>
      </c>
      <c r="S500" s="3">
        <f t="shared" si="1108"/>
        <v>12.587412587412588</v>
      </c>
    </row>
    <row r="501" spans="1:43">
      <c r="C501" s="2" t="s">
        <v>71</v>
      </c>
      <c r="D501" s="2">
        <f t="shared" ref="D501:F501" si="1109">+((D499/E499)-1)*100</f>
        <v>-7.4999999999999956</v>
      </c>
      <c r="E501" s="2">
        <f t="shared" si="1109"/>
        <v>-2.4390243902439046</v>
      </c>
      <c r="F501" s="2">
        <f t="shared" si="1109"/>
        <v>8.3018867924528283</v>
      </c>
      <c r="G501" s="2">
        <f t="shared" ref="G501" si="1110">+((G499/H499)-1)*100</f>
        <v>3.515625</v>
      </c>
      <c r="H501" s="2">
        <f t="shared" ref="H501:I501" si="1111">+((H499/I499)-1)*100</f>
        <v>-9.5406360424028271</v>
      </c>
      <c r="I501" s="2">
        <f t="shared" si="1111"/>
        <v>-2.4137931034482807</v>
      </c>
      <c r="J501" s="2">
        <f>+((J499/K499)-1)*100</f>
        <v>7.4074074074074181</v>
      </c>
      <c r="K501" s="2">
        <f>+((K499/L499)-1)*100</f>
        <v>-15.625</v>
      </c>
      <c r="L501" s="2">
        <f>+((L499/M499)-1)*100</f>
        <v>-8.5714285714285747</v>
      </c>
      <c r="M501" s="2">
        <f>+((M499/N499)-1)*100</f>
        <v>-1.4084507042253502</v>
      </c>
      <c r="N501" s="2">
        <f>+((N499/O499)-1)*100</f>
        <v>4.71976401179941</v>
      </c>
      <c r="O501" s="2">
        <f t="shared" ref="O501:R501" si="1112">+((O499/P499)-1)*100</f>
        <v>-5.8333333333333348</v>
      </c>
      <c r="P501" s="2">
        <f t="shared" si="1112"/>
        <v>16.129032258064523</v>
      </c>
      <c r="Q501" s="2">
        <f t="shared" si="1112"/>
        <v>6.8965517241379226</v>
      </c>
      <c r="R501" s="2">
        <f t="shared" si="1112"/>
        <v>0.69444444444444198</v>
      </c>
    </row>
    <row r="502" spans="1:43">
      <c r="C502" s="2" t="s">
        <v>72</v>
      </c>
      <c r="D502" s="2">
        <f t="shared" ref="D502:F502" si="1113">+((D499/H499)-1)*100</f>
        <v>1.171875</v>
      </c>
      <c r="E502" s="2">
        <f t="shared" si="1113"/>
        <v>-1.0600706713780883</v>
      </c>
      <c r="F502" s="2">
        <f t="shared" si="1113"/>
        <v>-1.0344827586206917</v>
      </c>
      <c r="G502" s="2">
        <f t="shared" ref="G502" si="1114">+((G499/K499)-1)*100</f>
        <v>-1.851851851851849</v>
      </c>
      <c r="H502" s="2">
        <f t="shared" ref="H502" si="1115">+((H499/L499)-1)*100</f>
        <v>-19.999999999999996</v>
      </c>
      <c r="I502" s="2">
        <f t="shared" ref="I502" si="1116">+((I499/M499)-1)*100</f>
        <v>-19.142857142857139</v>
      </c>
      <c r="J502" s="2">
        <f t="shared" ref="J502:O502" si="1117">+((J499/N499)-1)*100</f>
        <v>-18.309859154929576</v>
      </c>
      <c r="K502" s="2">
        <f t="shared" si="1117"/>
        <v>-20.353982300884955</v>
      </c>
      <c r="L502" s="2">
        <f t="shared" si="1117"/>
        <v>-11.111111111111116</v>
      </c>
      <c r="M502" s="2">
        <f t="shared" si="1117"/>
        <v>12.903225806451623</v>
      </c>
      <c r="N502" s="2">
        <f t="shared" si="1117"/>
        <v>22.413793103448263</v>
      </c>
      <c r="O502" s="2">
        <f t="shared" si="1117"/>
        <v>17.708333333333325</v>
      </c>
    </row>
    <row r="503" spans="1:43">
      <c r="C503" s="2" t="s">
        <v>130</v>
      </c>
      <c r="D503" t="str">
        <f t="shared" ref="D503:E503" si="1118">IF(OR(D500&gt;15,D497&lt;15,D496&lt;4),"NA",(IF(D500&lt;4,3,IF(D500&lt;6,2,IF(D500&lt;10,1,0)))+IF(D497&gt;80,3,IF(D497&gt;40,2,IF(D497&gt;20,1,0)))+IF(D496&gt;20,3,IF(D496&gt;10,2,IF(D496&gt;5,1,0)))))</f>
        <v>NA</v>
      </c>
      <c r="E503" t="str">
        <f t="shared" si="1118"/>
        <v>NA</v>
      </c>
      <c r="F503" t="str">
        <f t="shared" ref="F503:G503" si="1119">IF(OR(F500&gt;15,F497&lt;15,F496&lt;4),"NA",(IF(F500&lt;4,3,IF(F500&lt;6,2,IF(F500&lt;10,1,0)))+IF(F497&gt;80,3,IF(F497&gt;40,2,IF(F497&gt;20,1,0)))+IF(F496&gt;20,3,IF(F496&gt;10,2,IF(F496&gt;5,1,0)))))</f>
        <v>NA</v>
      </c>
      <c r="G503" t="str">
        <f t="shared" si="1119"/>
        <v>NA</v>
      </c>
      <c r="H503" t="str">
        <f t="shared" ref="H503:I503" si="1120">IF(OR(H500&gt;15,H497&lt;15,H496&lt;4),"NA",(IF(H500&lt;4,3,IF(H500&lt;6,2,IF(H500&lt;10,1,0)))+IF(H497&gt;80,3,IF(H497&gt;40,2,IF(H497&gt;20,1,0)))+IF(H496&gt;20,3,IF(H496&gt;10,2,IF(H496&gt;5,1,0)))))</f>
        <v>NA</v>
      </c>
      <c r="I503" t="str">
        <f t="shared" si="1120"/>
        <v>NA</v>
      </c>
      <c r="J503">
        <f>IF(OR(J500&gt;15,J497&lt;15,J496&lt;4),"NA",(IF(J500&lt;4,3,IF(J500&lt;6,2,IF(J500&lt;10,1,0)))+IF(J497&gt;80,3,IF(J497&gt;40,2,IF(J497&gt;20,1,0)))+IF(J496&gt;20,3,IF(J496&gt;10,2,IF(J496&gt;5,1,0)))))</f>
        <v>3</v>
      </c>
      <c r="K503" t="str">
        <f>IF(OR(K500&gt;15,K497&lt;15,K496&lt;4),"NA",(IF(K500&lt;4,3,IF(K500&lt;6,2,IF(K500&lt;10,1,0)))+IF(K497&gt;80,3,IF(K497&gt;40,2,IF(K497&gt;20,1,0)))+IF(K496&gt;20,3,IF(K496&gt;10,2,IF(K496&gt;5,1,0)))))</f>
        <v>NA</v>
      </c>
      <c r="L503" t="str">
        <f>IF(OR(L500&gt;15,L497&lt;15,L496&lt;4),"NA",(IF(L500&lt;4,3,IF(L500&lt;6,2,IF(L500&lt;10,1,0)))+IF(L497&gt;80,3,IF(L497&gt;40,2,IF(L497&gt;20,1,0)))+IF(L496&gt;20,3,IF(L496&gt;10,2,IF(L496&gt;5,1,0)))))</f>
        <v>NA</v>
      </c>
      <c r="M503">
        <f>IF(OR(M500&gt;15,M497&lt;15,M496&lt;4),"NA",(IF(M500&lt;4,3,IF(M500&lt;6,2,IF(M500&lt;10,1,0)))+IF(M497&gt;80,3,IF(M497&gt;40,2,IF(M497&gt;20,1,0)))+IF(M496&gt;20,3,IF(M496&gt;10,2,IF(M496&gt;5,1,0)))))</f>
        <v>4</v>
      </c>
      <c r="N503">
        <f>IF(OR(N500&gt;15,N497&lt;15,N496&lt;4),"NA",(IF(N500&lt;4,3,IF(N500&lt;6,2,IF(N500&lt;10,1,0)))+IF(N497&gt;80,3,IF(N497&gt;40,2,IF(N497&gt;20,1,0)))+IF(N496&gt;20,3,IF(N496&gt;10,2,IF(N496&gt;5,1,0)))))</f>
        <v>4</v>
      </c>
      <c r="O503">
        <f t="shared" ref="O503:S503" si="1121">IF(OR(O500&gt;15,O497&lt;15,O496&lt;4),"NA",(IF(O500&lt;4,3,IF(O500&lt;6,2,IF(O500&lt;10,1,0)))+IF(O497&gt;80,3,IF(O497&gt;40,2,IF(O497&gt;20,1,0)))+IF(O496&gt;20,3,IF(O496&gt;10,2,IF(O496&gt;5,1,0)))))</f>
        <v>4</v>
      </c>
      <c r="P503" t="str">
        <f t="shared" si="1121"/>
        <v>NA</v>
      </c>
      <c r="Q503" t="str">
        <f t="shared" si="1121"/>
        <v>NA</v>
      </c>
      <c r="R503" t="str">
        <f t="shared" si="1121"/>
        <v>NA</v>
      </c>
      <c r="S503" t="str">
        <f t="shared" si="1121"/>
        <v>NA</v>
      </c>
    </row>
    <row r="505" spans="1:43">
      <c r="A505" t="s">
        <v>112</v>
      </c>
      <c r="B505" t="s">
        <v>82</v>
      </c>
      <c r="C505" s="1" t="s">
        <v>2</v>
      </c>
      <c r="D505" s="1" t="s">
        <v>275</v>
      </c>
      <c r="E505" s="1" t="s">
        <v>242</v>
      </c>
      <c r="F505" s="1" t="s">
        <v>232</v>
      </c>
      <c r="G505" s="1" t="s">
        <v>202</v>
      </c>
      <c r="H505" s="1" t="s">
        <v>199</v>
      </c>
      <c r="I505" s="1" t="s">
        <v>196</v>
      </c>
      <c r="J505" s="1" t="s">
        <v>185</v>
      </c>
      <c r="K505" s="1" t="s">
        <v>177</v>
      </c>
      <c r="L505" s="1" t="s">
        <v>149</v>
      </c>
      <c r="M505" s="1" t="s">
        <v>139</v>
      </c>
      <c r="N505" s="1" t="s">
        <v>3</v>
      </c>
      <c r="O505" s="1" t="s">
        <v>4</v>
      </c>
      <c r="P505" s="1" t="s">
        <v>5</v>
      </c>
      <c r="Q505" s="1" t="s">
        <v>6</v>
      </c>
      <c r="R505" s="1" t="s">
        <v>7</v>
      </c>
      <c r="S505" s="1" t="s">
        <v>8</v>
      </c>
      <c r="T505" s="1" t="s">
        <v>9</v>
      </c>
      <c r="U505" s="1" t="s">
        <v>10</v>
      </c>
      <c r="V505" s="1" t="s">
        <v>11</v>
      </c>
      <c r="W505" s="1" t="s">
        <v>12</v>
      </c>
      <c r="X505" s="1" t="s">
        <v>13</v>
      </c>
      <c r="Y505" s="1" t="s">
        <v>14</v>
      </c>
      <c r="Z505" s="1" t="s">
        <v>15</v>
      </c>
      <c r="AA505" s="1" t="s">
        <v>16</v>
      </c>
      <c r="AB505" s="1" t="s">
        <v>17</v>
      </c>
      <c r="AC505" s="1" t="s">
        <v>18</v>
      </c>
      <c r="AD505" s="1" t="s">
        <v>19</v>
      </c>
      <c r="AE505" s="1" t="s">
        <v>20</v>
      </c>
      <c r="AF505" s="1" t="s">
        <v>21</v>
      </c>
      <c r="AG505" s="1" t="s">
        <v>22</v>
      </c>
      <c r="AH505" s="1" t="s">
        <v>23</v>
      </c>
      <c r="AI505" s="1" t="s">
        <v>24</v>
      </c>
      <c r="AJ505" s="1" t="s">
        <v>25</v>
      </c>
      <c r="AK505" s="1" t="s">
        <v>26</v>
      </c>
      <c r="AL505" s="1" t="s">
        <v>27</v>
      </c>
      <c r="AM505" s="1" t="s">
        <v>28</v>
      </c>
      <c r="AN505" s="1" t="s">
        <v>29</v>
      </c>
      <c r="AO505" s="1" t="s">
        <v>30</v>
      </c>
      <c r="AP505" s="1" t="s">
        <v>31</v>
      </c>
    </row>
    <row r="506" spans="1:43">
      <c r="A506" t="s">
        <v>32</v>
      </c>
      <c r="B506" t="s">
        <v>33</v>
      </c>
      <c r="C506" t="s">
        <v>34</v>
      </c>
      <c r="D506">
        <v>-0.01</v>
      </c>
      <c r="E506">
        <v>0.72</v>
      </c>
      <c r="F506">
        <v>0.12</v>
      </c>
      <c r="G506">
        <v>-0.08</v>
      </c>
      <c r="H506">
        <v>0.88</v>
      </c>
      <c r="I506">
        <v>0.62</v>
      </c>
      <c r="J506">
        <v>0.56999999999999995</v>
      </c>
      <c r="K506">
        <v>1.51</v>
      </c>
      <c r="L506">
        <v>0.28000000000000003</v>
      </c>
      <c r="M506">
        <v>0.13999999999999999</v>
      </c>
      <c r="N506">
        <v>0.53400000000000003</v>
      </c>
      <c r="O506">
        <v>0.59400000000000008</v>
      </c>
      <c r="P506">
        <v>0.51400000000000001</v>
      </c>
      <c r="Q506">
        <v>0.23700000000000002</v>
      </c>
      <c r="R506">
        <v>0.66700000000000004</v>
      </c>
      <c r="S506">
        <v>1.282</v>
      </c>
      <c r="T506">
        <v>-0.26200000000000001</v>
      </c>
      <c r="U506">
        <v>-0.151</v>
      </c>
      <c r="V506">
        <v>9.7000000000000003E-2</v>
      </c>
    </row>
    <row r="507" spans="1:43">
      <c r="A507" t="s">
        <v>238</v>
      </c>
      <c r="C507" t="s">
        <v>128</v>
      </c>
      <c r="H507">
        <v>0.88</v>
      </c>
      <c r="I507">
        <v>0.83</v>
      </c>
      <c r="J507" s="6">
        <v>0.56999999999999995</v>
      </c>
      <c r="K507">
        <v>1.66</v>
      </c>
      <c r="L507">
        <v>0.28999999999999998</v>
      </c>
      <c r="M507">
        <v>0.14000000000000001</v>
      </c>
      <c r="N507">
        <v>0.53</v>
      </c>
      <c r="O507">
        <v>0.59399999999999997</v>
      </c>
      <c r="P507">
        <v>0.51500000000000001</v>
      </c>
      <c r="Q507">
        <v>0.23700000000000002</v>
      </c>
      <c r="R507">
        <v>0.66700000000000004</v>
      </c>
      <c r="S507">
        <v>1.282</v>
      </c>
      <c r="T507">
        <v>-0.26200000000000001</v>
      </c>
      <c r="U507">
        <v>-0.151</v>
      </c>
      <c r="V507">
        <v>9.7000000000000003E-2</v>
      </c>
      <c r="W507">
        <v>0.37</v>
      </c>
      <c r="X507">
        <v>-0.10700000000000001</v>
      </c>
      <c r="Y507">
        <v>-3.5999999999999997E-2</v>
      </c>
      <c r="Z507">
        <v>-3.2000000000000001E-2</v>
      </c>
    </row>
    <row r="508" spans="1:43">
      <c r="A508">
        <v>2</v>
      </c>
      <c r="B508">
        <v>4</v>
      </c>
      <c r="C508" t="s">
        <v>35</v>
      </c>
      <c r="D508">
        <f t="shared" ref="D508:H508" si="1122">+D506+E506+F506+G506</f>
        <v>0.75</v>
      </c>
      <c r="E508">
        <f t="shared" si="1122"/>
        <v>1.6400000000000001</v>
      </c>
      <c r="F508">
        <f t="shared" si="1122"/>
        <v>1.54</v>
      </c>
      <c r="G508">
        <f t="shared" si="1122"/>
        <v>1.9899999999999998</v>
      </c>
      <c r="H508">
        <f t="shared" si="1122"/>
        <v>3.58</v>
      </c>
      <c r="I508">
        <f t="shared" ref="I508" si="1123">+I506+J506+K506+L506</f>
        <v>2.9800000000000004</v>
      </c>
      <c r="J508">
        <f t="shared" ref="J508" si="1124">+J506+K506+L506+M506</f>
        <v>2.5000000000000004</v>
      </c>
      <c r="K508">
        <f t="shared" ref="H508:S509" si="1125">+K506+L506+M506+N506</f>
        <v>2.464</v>
      </c>
      <c r="L508">
        <f t="shared" si="1125"/>
        <v>1.548</v>
      </c>
      <c r="M508">
        <f t="shared" si="1125"/>
        <v>1.7820000000000003</v>
      </c>
      <c r="N508">
        <f t="shared" si="1125"/>
        <v>1.8790000000000002</v>
      </c>
      <c r="O508">
        <f t="shared" si="1125"/>
        <v>2.0120000000000005</v>
      </c>
      <c r="P508">
        <f t="shared" si="1125"/>
        <v>2.7</v>
      </c>
      <c r="Q508">
        <f t="shared" si="1125"/>
        <v>1.9239999999999999</v>
      </c>
      <c r="R508">
        <f t="shared" si="1125"/>
        <v>1.536</v>
      </c>
      <c r="S508">
        <f t="shared" si="1125"/>
        <v>0.96599999999999997</v>
      </c>
    </row>
    <row r="509" spans="1:43">
      <c r="A509" t="s">
        <v>239</v>
      </c>
      <c r="C509" t="s">
        <v>129</v>
      </c>
      <c r="H509">
        <f t="shared" si="1125"/>
        <v>3.9399999999999995</v>
      </c>
      <c r="I509">
        <f t="shared" si="1125"/>
        <v>3.3499999999999996</v>
      </c>
      <c r="J509">
        <f t="shared" si="1125"/>
        <v>2.66</v>
      </c>
      <c r="K509">
        <f t="shared" si="1125"/>
        <v>2.62</v>
      </c>
      <c r="L509">
        <f t="shared" si="1125"/>
        <v>1.5539999999999998</v>
      </c>
      <c r="M509">
        <f t="shared" si="1125"/>
        <v>1.7789999999999999</v>
      </c>
      <c r="N509">
        <f t="shared" si="1125"/>
        <v>1.8760000000000003</v>
      </c>
      <c r="O509">
        <f t="shared" ref="O509:R509" si="1126">+O507+P507+Q507+R507</f>
        <v>2.0129999999999999</v>
      </c>
      <c r="P509">
        <f t="shared" si="1126"/>
        <v>2.7010000000000001</v>
      </c>
      <c r="Q509">
        <f t="shared" si="1126"/>
        <v>1.9239999999999999</v>
      </c>
      <c r="R509">
        <f t="shared" si="1126"/>
        <v>1.536</v>
      </c>
      <c r="S509">
        <f t="shared" ref="S509" si="1127">+S507+T507+U507+V507</f>
        <v>0.96599999999999997</v>
      </c>
      <c r="T509">
        <f t="shared" ref="T509" si="1128">+T507+U507+V507+W507</f>
        <v>5.3999999999999937E-2</v>
      </c>
      <c r="U509">
        <f t="shared" ref="U509" si="1129">+U507+V507+W507+X507</f>
        <v>0.20899999999999999</v>
      </c>
      <c r="V509">
        <f t="shared" ref="V509" si="1130">+V507+W507+X507+Y507</f>
        <v>0.32400000000000001</v>
      </c>
      <c r="W509">
        <f t="shared" ref="W509" si="1131">+W507+X507+Y507+Z507</f>
        <v>0.19500000000000001</v>
      </c>
    </row>
    <row r="510" spans="1:43">
      <c r="C510" s="2" t="s">
        <v>36</v>
      </c>
      <c r="D510" s="2">
        <f t="shared" ref="D510:H510" si="1132">+((D508/(E506+F506+G506+H507))-1)*100</f>
        <v>-54.268292682926834</v>
      </c>
      <c r="E510" s="2">
        <f t="shared" si="1132"/>
        <v>-6.2857142857142829</v>
      </c>
      <c r="F510" s="2">
        <f t="shared" si="1132"/>
        <v>-22.613065326633151</v>
      </c>
      <c r="G510" s="2">
        <f t="shared" si="1132"/>
        <v>-46.648793565683647</v>
      </c>
      <c r="H510" s="2">
        <f t="shared" si="1132"/>
        <v>19.732441471571892</v>
      </c>
      <c r="I510" s="2">
        <f t="shared" ref="I510" si="1133">+((I508/(J506+K506+L506+M507))-1)*100</f>
        <v>19.199999999999996</v>
      </c>
      <c r="J510" s="2">
        <f t="shared" ref="J510" si="1134">+((J508/(K506+L506+M506+N507))-1)*100</f>
        <v>1.6260162601626105</v>
      </c>
      <c r="K510" s="2">
        <f t="shared" ref="K510:S510" si="1135">+((K508/(L506+M506+N506+O507))-1)*100</f>
        <v>59.173126614987083</v>
      </c>
      <c r="L510" s="2">
        <f t="shared" si="1135"/>
        <v>-13.180033651149758</v>
      </c>
      <c r="M510" s="2">
        <f t="shared" si="1135"/>
        <v>-5.1623203831825393</v>
      </c>
      <c r="N510" s="2">
        <f t="shared" si="1135"/>
        <v>-6.610337972167013</v>
      </c>
      <c r="O510" s="2">
        <f t="shared" si="1135"/>
        <v>-25.48148148148147</v>
      </c>
      <c r="P510" s="2">
        <f t="shared" si="1135"/>
        <v>40.332640332640345</v>
      </c>
      <c r="Q510" s="2">
        <f t="shared" si="1135"/>
        <v>25.26041666666665</v>
      </c>
      <c r="R510" s="2">
        <f t="shared" si="1135"/>
        <v>59.006211180124232</v>
      </c>
      <c r="S510" s="2">
        <f t="shared" si="1135"/>
        <v>1688.888888888891</v>
      </c>
      <c r="T510" s="2"/>
      <c r="U510" s="2"/>
      <c r="V510" s="2"/>
    </row>
    <row r="511" spans="1:43">
      <c r="C511" s="2" t="s">
        <v>37</v>
      </c>
      <c r="D511" s="2">
        <f t="shared" ref="D511:J511" si="1136">+((D508/H509)-1)*100</f>
        <v>-80.964467005076131</v>
      </c>
      <c r="E511" s="2">
        <f t="shared" si="1136"/>
        <v>-51.044776119402968</v>
      </c>
      <c r="F511" s="2">
        <f t="shared" si="1136"/>
        <v>-42.105263157894733</v>
      </c>
      <c r="G511" s="2">
        <f t="shared" si="1136"/>
        <v>-24.045801526717568</v>
      </c>
      <c r="H511" s="2">
        <f t="shared" si="1136"/>
        <v>130.3732303732304</v>
      </c>
      <c r="I511" s="2">
        <f t="shared" si="1136"/>
        <v>67.509836987071424</v>
      </c>
      <c r="J511" s="2">
        <f t="shared" si="1136"/>
        <v>33.262260127931768</v>
      </c>
      <c r="K511" s="2">
        <f>+((K508/O509)-1)*100</f>
        <v>22.404371584699454</v>
      </c>
      <c r="L511" s="2">
        <f>+((L508/P509)-1)*100</f>
        <v>-42.687893372824881</v>
      </c>
      <c r="M511" s="2">
        <f>+((M508/Q509)-1)*100</f>
        <v>-7.3804573804573614</v>
      </c>
      <c r="N511" s="2">
        <f>+((N508/R509)-1)*100</f>
        <v>22.330729166666675</v>
      </c>
      <c r="O511" s="2">
        <f t="shared" ref="O511:S511" si="1137">+((O508/S509)-1)*100</f>
        <v>108.28157349896487</v>
      </c>
      <c r="P511" s="2">
        <f t="shared" si="1137"/>
        <v>4900.0000000000064</v>
      </c>
      <c r="Q511" s="2">
        <f t="shared" si="1137"/>
        <v>820.57416267942585</v>
      </c>
      <c r="R511" s="2">
        <f t="shared" si="1137"/>
        <v>374.07407407407402</v>
      </c>
      <c r="S511" s="2">
        <f t="shared" si="1137"/>
        <v>395.3846153846153</v>
      </c>
    </row>
    <row r="512" spans="1:43" s="1" customFormat="1">
      <c r="C512" s="1" t="s">
        <v>38</v>
      </c>
      <c r="D512" s="1" t="s">
        <v>274</v>
      </c>
      <c r="E512" s="1" t="s">
        <v>243</v>
      </c>
      <c r="F512" s="1" t="s">
        <v>233</v>
      </c>
      <c r="G512" s="1" t="s">
        <v>230</v>
      </c>
      <c r="H512" s="1" t="s">
        <v>200</v>
      </c>
      <c r="I512" s="1" t="s">
        <v>197</v>
      </c>
      <c r="J512" s="1" t="s">
        <v>186</v>
      </c>
      <c r="K512" s="1" t="s">
        <v>178</v>
      </c>
      <c r="L512" s="1" t="s">
        <v>150</v>
      </c>
      <c r="M512" s="1" t="s">
        <v>141</v>
      </c>
      <c r="N512" s="1" t="s">
        <v>39</v>
      </c>
      <c r="O512" s="1" t="s">
        <v>40</v>
      </c>
      <c r="P512" s="1" t="s">
        <v>41</v>
      </c>
      <c r="Q512" s="1" t="s">
        <v>42</v>
      </c>
      <c r="R512" s="1" t="s">
        <v>43</v>
      </c>
      <c r="S512" s="1" t="s">
        <v>44</v>
      </c>
      <c r="T512" s="1" t="s">
        <v>45</v>
      </c>
      <c r="U512" s="1" t="s">
        <v>46</v>
      </c>
      <c r="V512" s="1" t="s">
        <v>47</v>
      </c>
      <c r="W512" s="1" t="s">
        <v>48</v>
      </c>
      <c r="X512" s="1" t="s">
        <v>49</v>
      </c>
      <c r="Y512" s="1" t="s">
        <v>50</v>
      </c>
      <c r="Z512" s="1" t="s">
        <v>51</v>
      </c>
      <c r="AA512" s="1" t="s">
        <v>52</v>
      </c>
      <c r="AB512" s="1" t="s">
        <v>53</v>
      </c>
      <c r="AC512" s="1" t="s">
        <v>54</v>
      </c>
      <c r="AD512" s="1" t="s">
        <v>55</v>
      </c>
      <c r="AE512" s="1" t="s">
        <v>56</v>
      </c>
      <c r="AF512" s="1" t="s">
        <v>57</v>
      </c>
      <c r="AG512" s="1" t="s">
        <v>58</v>
      </c>
      <c r="AH512" s="1" t="s">
        <v>59</v>
      </c>
      <c r="AI512" s="1" t="s">
        <v>60</v>
      </c>
      <c r="AJ512" s="1" t="s">
        <v>61</v>
      </c>
      <c r="AK512" s="1" t="s">
        <v>62</v>
      </c>
      <c r="AL512" s="1" t="s">
        <v>63</v>
      </c>
      <c r="AM512" s="1" t="s">
        <v>64</v>
      </c>
      <c r="AN512" s="1" t="s">
        <v>65</v>
      </c>
      <c r="AO512" s="1" t="s">
        <v>66</v>
      </c>
      <c r="AP512" s="1" t="s">
        <v>67</v>
      </c>
      <c r="AQ512" s="1" t="s">
        <v>68</v>
      </c>
    </row>
    <row r="513" spans="1:43">
      <c r="C513" t="s">
        <v>69</v>
      </c>
      <c r="D513">
        <v>20.100000000000001</v>
      </c>
      <c r="E513">
        <v>22.5</v>
      </c>
      <c r="F513">
        <v>22</v>
      </c>
      <c r="G513">
        <v>21.7</v>
      </c>
      <c r="H513">
        <v>19.3</v>
      </c>
      <c r="I513">
        <v>22.5</v>
      </c>
      <c r="J513">
        <v>19.100000000000001</v>
      </c>
      <c r="K513">
        <v>14.6</v>
      </c>
      <c r="L513">
        <v>17</v>
      </c>
      <c r="M513">
        <v>18.600000000000001</v>
      </c>
      <c r="N513">
        <v>17</v>
      </c>
      <c r="O513">
        <v>14</v>
      </c>
      <c r="P513">
        <v>14.5</v>
      </c>
      <c r="Q513">
        <v>13</v>
      </c>
      <c r="R513">
        <v>10.5</v>
      </c>
      <c r="S513">
        <v>8.9</v>
      </c>
    </row>
    <row r="514" spans="1:43">
      <c r="C514" s="3" t="s">
        <v>70</v>
      </c>
      <c r="D514" s="3">
        <f t="shared" ref="D514:E514" si="1138">+D513/D508</f>
        <v>26.8</v>
      </c>
      <c r="E514" s="3">
        <f t="shared" si="1138"/>
        <v>13.719512195121951</v>
      </c>
      <c r="F514" s="3">
        <f t="shared" ref="F514:G514" si="1139">+F513/F508</f>
        <v>14.285714285714285</v>
      </c>
      <c r="G514" s="3">
        <f t="shared" si="1139"/>
        <v>10.904522613065328</v>
      </c>
      <c r="H514" s="3">
        <f t="shared" ref="H514:I514" si="1140">+H513/H508</f>
        <v>5.3910614525139664</v>
      </c>
      <c r="I514" s="3">
        <f t="shared" si="1140"/>
        <v>7.5503355704697972</v>
      </c>
      <c r="J514" s="3">
        <f t="shared" ref="J514:K514" si="1141">+J513/J508</f>
        <v>7.6399999999999988</v>
      </c>
      <c r="K514" s="3">
        <f t="shared" si="1141"/>
        <v>5.9253246753246751</v>
      </c>
      <c r="L514" s="3">
        <f t="shared" ref="L514:M514" si="1142">+L513/L508</f>
        <v>10.981912144702843</v>
      </c>
      <c r="M514" s="3">
        <f t="shared" si="1142"/>
        <v>10.437710437710438</v>
      </c>
      <c r="N514" s="3">
        <f t="shared" ref="N514:S514" si="1143">+N513/N508</f>
        <v>9.0473656200106429</v>
      </c>
      <c r="O514" s="3">
        <f t="shared" si="1143"/>
        <v>6.9582504970178913</v>
      </c>
      <c r="P514" s="3">
        <f t="shared" si="1143"/>
        <v>5.3703703703703702</v>
      </c>
      <c r="Q514" s="3">
        <f t="shared" si="1143"/>
        <v>6.756756756756757</v>
      </c>
      <c r="R514" s="3">
        <f t="shared" si="1143"/>
        <v>6.8359375</v>
      </c>
      <c r="S514" s="3">
        <f t="shared" si="1143"/>
        <v>9.213250517598345</v>
      </c>
    </row>
    <row r="515" spans="1:43">
      <c r="C515" s="2" t="s">
        <v>71</v>
      </c>
      <c r="D515" s="2">
        <f t="shared" ref="D515:F515" si="1144">+((D513/E513)-1)*100</f>
        <v>-10.666666666666657</v>
      </c>
      <c r="E515" s="2">
        <f t="shared" si="1144"/>
        <v>2.2727272727272707</v>
      </c>
      <c r="F515" s="2">
        <f t="shared" si="1144"/>
        <v>1.3824884792626779</v>
      </c>
      <c r="G515" s="2">
        <f t="shared" ref="G515" si="1145">+((G513/H513)-1)*100</f>
        <v>12.435233160621761</v>
      </c>
      <c r="H515" s="2">
        <f t="shared" ref="H515" si="1146">+((H513/I513)-1)*100</f>
        <v>-14.222222222222214</v>
      </c>
      <c r="I515" s="2">
        <f t="shared" ref="I515" si="1147">+((I513/J513)-1)*100</f>
        <v>17.801047120418833</v>
      </c>
      <c r="J515" s="2">
        <f t="shared" ref="J515:M515" si="1148">+((J513/K513)-1)*100</f>
        <v>30.82191780821919</v>
      </c>
      <c r="K515" s="2">
        <f t="shared" si="1148"/>
        <v>-14.117647058823534</v>
      </c>
      <c r="L515" s="2">
        <f t="shared" si="1148"/>
        <v>-8.6021505376344116</v>
      </c>
      <c r="M515" s="2">
        <f t="shared" si="1148"/>
        <v>9.4117647058823639</v>
      </c>
      <c r="N515" s="2">
        <f>+((N513/O513)-1)*100</f>
        <v>21.42857142857142</v>
      </c>
      <c r="O515" s="2">
        <f t="shared" ref="O515:R515" si="1149">+((O513/P513)-1)*100</f>
        <v>-3.4482758620689613</v>
      </c>
      <c r="P515" s="2">
        <f t="shared" si="1149"/>
        <v>11.538461538461542</v>
      </c>
      <c r="Q515" s="2">
        <f t="shared" si="1149"/>
        <v>23.809523809523814</v>
      </c>
      <c r="R515" s="2">
        <f t="shared" si="1149"/>
        <v>17.977528089887642</v>
      </c>
    </row>
    <row r="516" spans="1:43">
      <c r="C516" s="2" t="s">
        <v>72</v>
      </c>
      <c r="D516" s="2">
        <f t="shared" ref="D516:F516" si="1150">+((D513/H513)-1)*100</f>
        <v>4.1450777202072464</v>
      </c>
      <c r="E516" s="2">
        <f t="shared" si="1150"/>
        <v>0</v>
      </c>
      <c r="F516" s="2">
        <f t="shared" si="1150"/>
        <v>15.183246073298417</v>
      </c>
      <c r="G516" s="2">
        <f t="shared" ref="G516" si="1151">+((G513/K513)-1)*100</f>
        <v>48.630136986301366</v>
      </c>
      <c r="H516" s="2">
        <f t="shared" ref="H516" si="1152">+((H513/L513)-1)*100</f>
        <v>13.529411764705879</v>
      </c>
      <c r="I516" s="2">
        <f t="shared" ref="I516" si="1153">+((I513/M513)-1)*100</f>
        <v>20.967741935483851</v>
      </c>
      <c r="J516" s="2">
        <f t="shared" ref="J516:M516" si="1154">+((J513/N513)-1)*100</f>
        <v>12.352941176470589</v>
      </c>
      <c r="K516" s="2">
        <f t="shared" si="1154"/>
        <v>4.2857142857142927</v>
      </c>
      <c r="L516" s="2">
        <f t="shared" si="1154"/>
        <v>17.241379310344819</v>
      </c>
      <c r="M516" s="2">
        <f t="shared" si="1154"/>
        <v>43.07692307692308</v>
      </c>
      <c r="N516" s="2">
        <f>+((N513/R513)-1)*100</f>
        <v>61.904761904761905</v>
      </c>
      <c r="O516" s="2">
        <f>+((O513/S513)-1)*100</f>
        <v>57.303370786516837</v>
      </c>
    </row>
    <row r="517" spans="1:43">
      <c r="C517" s="2" t="s">
        <v>130</v>
      </c>
      <c r="D517" t="str">
        <f t="shared" ref="D517:E517" si="1155">IF(OR(D514&gt;15,D511&lt;15,D510&lt;4),"NA",(IF(D514&lt;4,3,IF(D514&lt;6,2,IF(D514&lt;10,1,0)))+IF(D511&gt;80,3,IF(D511&gt;40,2,IF(D511&gt;20,1,0)))+IF(D510&gt;20,3,IF(D510&gt;10,2,IF(D510&gt;5,1,0)))))</f>
        <v>NA</v>
      </c>
      <c r="E517" t="str">
        <f t="shared" si="1155"/>
        <v>NA</v>
      </c>
      <c r="F517" t="str">
        <f t="shared" ref="F517:G517" si="1156">IF(OR(F514&gt;15,F511&lt;15,F510&lt;4),"NA",(IF(F514&lt;4,3,IF(F514&lt;6,2,IF(F514&lt;10,1,0)))+IF(F511&gt;80,3,IF(F511&gt;40,2,IF(F511&gt;20,1,0)))+IF(F510&gt;20,3,IF(F510&gt;10,2,IF(F510&gt;5,1,0)))))</f>
        <v>NA</v>
      </c>
      <c r="G517" t="str">
        <f t="shared" si="1156"/>
        <v>NA</v>
      </c>
      <c r="H517">
        <f t="shared" ref="H517:I517" si="1157">IF(OR(H514&gt;15,H511&lt;15,H510&lt;4),"NA",(IF(H514&lt;4,3,IF(H514&lt;6,2,IF(H514&lt;10,1,0)))+IF(H511&gt;80,3,IF(H511&gt;40,2,IF(H511&gt;20,1,0)))+IF(H510&gt;20,3,IF(H510&gt;10,2,IF(H510&gt;5,1,0)))))</f>
        <v>7</v>
      </c>
      <c r="I517">
        <f t="shared" si="1157"/>
        <v>5</v>
      </c>
      <c r="J517" t="str">
        <f t="shared" ref="J517:K517" si="1158">IF(OR(J514&gt;15,J511&lt;15,J510&lt;4),"NA",(IF(J514&lt;4,3,IF(J514&lt;6,2,IF(J514&lt;10,1,0)))+IF(J511&gt;80,3,IF(J511&gt;40,2,IF(J511&gt;20,1,0)))+IF(J510&gt;20,3,IF(J510&gt;10,2,IF(J510&gt;5,1,0)))))</f>
        <v>NA</v>
      </c>
      <c r="K517">
        <f t="shared" si="1158"/>
        <v>6</v>
      </c>
      <c r="L517" t="str">
        <f t="shared" ref="L517:M517" si="1159">IF(OR(L514&gt;15,L511&lt;15,L510&lt;4),"NA",(IF(L514&lt;4,3,IF(L514&lt;6,2,IF(L514&lt;10,1,0)))+IF(L511&gt;80,3,IF(L511&gt;40,2,IF(L511&gt;20,1,0)))+IF(L510&gt;20,3,IF(L510&gt;10,2,IF(L510&gt;5,1,0)))))</f>
        <v>NA</v>
      </c>
      <c r="M517" t="str">
        <f t="shared" si="1159"/>
        <v>NA</v>
      </c>
      <c r="N517" t="str">
        <f t="shared" ref="N517:S517" si="1160">IF(OR(N514&gt;15,N511&lt;15,N510&lt;4),"NA",(IF(N514&lt;4,3,IF(N514&lt;6,2,IF(N514&lt;10,1,0)))+IF(N511&gt;80,3,IF(N511&gt;40,2,IF(N511&gt;20,1,0)))+IF(N510&gt;20,3,IF(N510&gt;10,2,IF(N510&gt;5,1,0)))))</f>
        <v>NA</v>
      </c>
      <c r="O517" t="str">
        <f t="shared" si="1160"/>
        <v>NA</v>
      </c>
      <c r="P517">
        <f t="shared" si="1160"/>
        <v>8</v>
      </c>
      <c r="Q517">
        <f t="shared" si="1160"/>
        <v>7</v>
      </c>
      <c r="R517">
        <f t="shared" si="1160"/>
        <v>7</v>
      </c>
      <c r="S517">
        <f t="shared" si="1160"/>
        <v>7</v>
      </c>
    </row>
    <row r="519" spans="1:43">
      <c r="A519" t="s">
        <v>113</v>
      </c>
      <c r="B519" t="s">
        <v>82</v>
      </c>
      <c r="C519" s="1" t="s">
        <v>2</v>
      </c>
      <c r="D519" s="1" t="s">
        <v>275</v>
      </c>
      <c r="E519" s="1" t="s">
        <v>242</v>
      </c>
      <c r="F519" s="1" t="s">
        <v>232</v>
      </c>
      <c r="G519" s="1" t="s">
        <v>202</v>
      </c>
      <c r="H519" s="1" t="s">
        <v>199</v>
      </c>
      <c r="I519" s="1" t="s">
        <v>196</v>
      </c>
      <c r="J519" s="1" t="s">
        <v>185</v>
      </c>
      <c r="K519" s="1" t="s">
        <v>177</v>
      </c>
      <c r="L519" s="1" t="s">
        <v>149</v>
      </c>
      <c r="M519" s="1" t="s">
        <v>139</v>
      </c>
      <c r="N519" s="1" t="s">
        <v>3</v>
      </c>
      <c r="O519" s="1" t="s">
        <v>4</v>
      </c>
      <c r="P519" s="1" t="s">
        <v>5</v>
      </c>
      <c r="Q519" s="1" t="s">
        <v>6</v>
      </c>
      <c r="R519" s="1" t="s">
        <v>7</v>
      </c>
      <c r="S519" s="1" t="s">
        <v>8</v>
      </c>
      <c r="T519" s="1" t="s">
        <v>9</v>
      </c>
      <c r="U519" s="1" t="s">
        <v>10</v>
      </c>
      <c r="V519" s="1" t="s">
        <v>11</v>
      </c>
      <c r="W519" s="1" t="s">
        <v>12</v>
      </c>
      <c r="X519" s="1" t="s">
        <v>13</v>
      </c>
      <c r="Y519" s="1" t="s">
        <v>14</v>
      </c>
      <c r="Z519" s="1" t="s">
        <v>15</v>
      </c>
      <c r="AA519" s="1" t="s">
        <v>16</v>
      </c>
      <c r="AB519" s="1" t="s">
        <v>17</v>
      </c>
      <c r="AC519" s="1" t="s">
        <v>18</v>
      </c>
      <c r="AD519" s="1" t="s">
        <v>19</v>
      </c>
      <c r="AE519" s="1" t="s">
        <v>20</v>
      </c>
      <c r="AF519" s="1" t="s">
        <v>21</v>
      </c>
      <c r="AG519" s="1" t="s">
        <v>22</v>
      </c>
      <c r="AH519" s="1" t="s">
        <v>23</v>
      </c>
      <c r="AI519" s="1" t="s">
        <v>24</v>
      </c>
      <c r="AJ519" s="1" t="s">
        <v>25</v>
      </c>
      <c r="AK519" s="1" t="s">
        <v>26</v>
      </c>
      <c r="AL519" s="1" t="s">
        <v>27</v>
      </c>
      <c r="AM519" s="1" t="s">
        <v>28</v>
      </c>
      <c r="AN519" s="1" t="s">
        <v>29</v>
      </c>
      <c r="AO519" s="1" t="s">
        <v>30</v>
      </c>
      <c r="AP519" s="1" t="s">
        <v>31</v>
      </c>
    </row>
    <row r="520" spans="1:43">
      <c r="A520" t="s">
        <v>32</v>
      </c>
      <c r="B520" t="s">
        <v>33</v>
      </c>
      <c r="C520" t="s">
        <v>34</v>
      </c>
      <c r="D520">
        <v>8.27</v>
      </c>
      <c r="E520">
        <v>8.0500000000000007</v>
      </c>
      <c r="F520">
        <v>9.1199999999999992</v>
      </c>
      <c r="G520">
        <v>9.86</v>
      </c>
      <c r="H520">
        <v>9.7100000000000009</v>
      </c>
      <c r="I520">
        <v>8.56</v>
      </c>
      <c r="J520">
        <v>8.42</v>
      </c>
      <c r="K520">
        <v>9.41</v>
      </c>
      <c r="L520">
        <v>6.62</v>
      </c>
      <c r="M520">
        <v>5.9</v>
      </c>
      <c r="N520">
        <v>4.75</v>
      </c>
      <c r="O520">
        <v>9.09</v>
      </c>
      <c r="P520">
        <v>6.28</v>
      </c>
      <c r="Q520">
        <v>6.37</v>
      </c>
      <c r="R520">
        <v>2.74</v>
      </c>
      <c r="S520">
        <v>4.7300000000000004</v>
      </c>
      <c r="T520">
        <v>5.89</v>
      </c>
      <c r="U520">
        <v>5.4</v>
      </c>
      <c r="V520">
        <v>3.3</v>
      </c>
    </row>
    <row r="521" spans="1:43">
      <c r="C521" t="s">
        <v>128</v>
      </c>
      <c r="H521">
        <v>9.41</v>
      </c>
      <c r="I521">
        <v>7.97</v>
      </c>
      <c r="J521">
        <v>7.9</v>
      </c>
      <c r="K521">
        <v>8.66</v>
      </c>
      <c r="L521">
        <v>6.51</v>
      </c>
      <c r="M521">
        <v>6.19</v>
      </c>
      <c r="N521">
        <v>4.91</v>
      </c>
      <c r="O521">
        <v>9.57</v>
      </c>
      <c r="P521">
        <v>6.28</v>
      </c>
      <c r="Q521">
        <v>6.37</v>
      </c>
      <c r="R521">
        <v>2.74</v>
      </c>
      <c r="S521">
        <v>4.7300000000000004</v>
      </c>
      <c r="T521">
        <v>5.89</v>
      </c>
      <c r="U521">
        <v>5.4</v>
      </c>
      <c r="V521">
        <v>3.3</v>
      </c>
      <c r="W521">
        <v>7.93</v>
      </c>
      <c r="X521">
        <v>5.07</v>
      </c>
      <c r="Y521">
        <v>4.45</v>
      </c>
      <c r="Z521">
        <v>3.35</v>
      </c>
    </row>
    <row r="522" spans="1:43">
      <c r="A522">
        <v>4</v>
      </c>
      <c r="B522">
        <v>5</v>
      </c>
      <c r="C522" t="s">
        <v>35</v>
      </c>
      <c r="D522">
        <f t="shared" ref="D522:F522" si="1161">+D520+E520+F520+G520</f>
        <v>35.299999999999997</v>
      </c>
      <c r="E522">
        <f t="shared" si="1161"/>
        <v>36.74</v>
      </c>
      <c r="F522">
        <f t="shared" si="1161"/>
        <v>37.25</v>
      </c>
      <c r="G522">
        <f t="shared" ref="G522" si="1162">+G520+H520+I520+J520</f>
        <v>36.550000000000004</v>
      </c>
      <c r="H522">
        <f t="shared" ref="H522:N523" si="1163">+H520+I520+J520+K520</f>
        <v>36.100000000000009</v>
      </c>
      <c r="I522">
        <f t="shared" si="1163"/>
        <v>33.01</v>
      </c>
      <c r="J522">
        <f t="shared" si="1163"/>
        <v>30.35</v>
      </c>
      <c r="K522">
        <f t="shared" si="1163"/>
        <v>26.68</v>
      </c>
      <c r="L522">
        <f t="shared" si="1163"/>
        <v>26.36</v>
      </c>
      <c r="M522">
        <f t="shared" si="1163"/>
        <v>26.020000000000003</v>
      </c>
      <c r="N522">
        <f t="shared" si="1163"/>
        <v>26.490000000000002</v>
      </c>
      <c r="O522">
        <f t="shared" ref="L522:S523" si="1164">+O520+P520+Q520+R520</f>
        <v>24.480000000000004</v>
      </c>
      <c r="P522">
        <f t="shared" si="1164"/>
        <v>20.12</v>
      </c>
      <c r="Q522">
        <f t="shared" si="1164"/>
        <v>19.73</v>
      </c>
      <c r="R522">
        <f t="shared" si="1164"/>
        <v>18.759999999999998</v>
      </c>
      <c r="S522">
        <f t="shared" si="1164"/>
        <v>19.320000000000004</v>
      </c>
    </row>
    <row r="523" spans="1:43">
      <c r="C523" t="s">
        <v>129</v>
      </c>
      <c r="H523">
        <f t="shared" si="1163"/>
        <v>33.94</v>
      </c>
      <c r="I523">
        <f t="shared" si="1163"/>
        <v>31.04</v>
      </c>
      <c r="J523">
        <f t="shared" si="1163"/>
        <v>29.26</v>
      </c>
      <c r="K523">
        <f t="shared" si="1163"/>
        <v>26.27</v>
      </c>
      <c r="L523">
        <f t="shared" si="1164"/>
        <v>27.18</v>
      </c>
      <c r="M523">
        <f t="shared" si="1164"/>
        <v>26.950000000000003</v>
      </c>
      <c r="N523">
        <f t="shared" si="1164"/>
        <v>27.130000000000003</v>
      </c>
      <c r="O523">
        <f t="shared" si="1164"/>
        <v>24.96</v>
      </c>
      <c r="P523">
        <f t="shared" si="1164"/>
        <v>20.12</v>
      </c>
      <c r="Q523">
        <f t="shared" si="1164"/>
        <v>19.73</v>
      </c>
      <c r="R523">
        <f t="shared" si="1164"/>
        <v>18.759999999999998</v>
      </c>
      <c r="S523">
        <f t="shared" ref="S523" si="1165">+S521+T521+U521+V521</f>
        <v>19.320000000000004</v>
      </c>
      <c r="T523">
        <f t="shared" ref="T523" si="1166">+T521+U521+V521+W521</f>
        <v>22.52</v>
      </c>
      <c r="U523">
        <f t="shared" ref="U523" si="1167">+U521+V521+W521+X521</f>
        <v>21.7</v>
      </c>
      <c r="V523">
        <f t="shared" ref="V523" si="1168">+V521+W521+X521+Y521</f>
        <v>20.75</v>
      </c>
      <c r="W523">
        <f t="shared" ref="W523" si="1169">+W521+X521+Y521+Z521</f>
        <v>20.8</v>
      </c>
    </row>
    <row r="524" spans="1:43">
      <c r="C524" s="2" t="s">
        <v>36</v>
      </c>
      <c r="D524" s="2">
        <f t="shared" ref="D524:F524" si="1170">+((D522/(E520+F520+G520+H521))-1)*100</f>
        <v>-3.1284302963776045</v>
      </c>
      <c r="E524" s="2">
        <f t="shared" si="1170"/>
        <v>0.21822149481725006</v>
      </c>
      <c r="F524" s="2">
        <f t="shared" si="1170"/>
        <v>3.3860671662503394</v>
      </c>
      <c r="G524" s="2">
        <f t="shared" ref="G524" si="1171">+((G522/(H520+I520+J520+K521))-1)*100</f>
        <v>3.3946251768033786</v>
      </c>
      <c r="H524" s="2">
        <f t="shared" ref="H524:N524" si="1172">+((H522/(I520+J520+K520+L521))-1)*100</f>
        <v>9.7264437689969832</v>
      </c>
      <c r="I524" s="2">
        <f t="shared" si="1172"/>
        <v>7.7349869451696973</v>
      </c>
      <c r="J524" s="2">
        <f t="shared" si="1172"/>
        <v>13.077496274217593</v>
      </c>
      <c r="K524" s="2">
        <f t="shared" si="1172"/>
        <v>-0.59612518628912037</v>
      </c>
      <c r="L524" s="2">
        <f t="shared" si="1172"/>
        <v>1.3066871637201993</v>
      </c>
      <c r="M524" s="2">
        <f t="shared" si="1172"/>
        <v>-1.7742544356360801</v>
      </c>
      <c r="N524" s="2">
        <f t="shared" si="1172"/>
        <v>8.2107843137254832</v>
      </c>
      <c r="O524" s="2">
        <f t="shared" ref="O524:S524" si="1173">+((O522/(P520+Q520+R520+S521))-1)*100</f>
        <v>21.669980119284315</v>
      </c>
      <c r="P524" s="2">
        <f t="shared" si="1173"/>
        <v>1.976685250886967</v>
      </c>
      <c r="Q524" s="2">
        <f t="shared" si="1173"/>
        <v>5.1705756929637747</v>
      </c>
      <c r="R524" s="2">
        <f t="shared" si="1173"/>
        <v>-2.8985507246377162</v>
      </c>
      <c r="S524" s="2">
        <f t="shared" si="1173"/>
        <v>-14.209591474245098</v>
      </c>
      <c r="T524" s="2"/>
      <c r="U524" s="2"/>
      <c r="V524" s="2"/>
    </row>
    <row r="525" spans="1:43">
      <c r="C525" s="2" t="s">
        <v>37</v>
      </c>
      <c r="D525" s="2">
        <f t="shared" ref="D525:F525" si="1174">+((D522/H523)-1)*100</f>
        <v>4.0070713022981819</v>
      </c>
      <c r="E525" s="2">
        <f t="shared" si="1174"/>
        <v>18.363402061855673</v>
      </c>
      <c r="F525" s="2">
        <f t="shared" si="1174"/>
        <v>27.306903622693078</v>
      </c>
      <c r="G525" s="2">
        <f t="shared" ref="G525" si="1175">+((G522/K523)-1)*100</f>
        <v>39.132089836315195</v>
      </c>
      <c r="H525" s="2">
        <f t="shared" ref="H525:N525" si="1176">+((H522/L523)-1)*100</f>
        <v>32.818248712288487</v>
      </c>
      <c r="I525" s="2">
        <f t="shared" si="1176"/>
        <v>22.486085343228179</v>
      </c>
      <c r="J525" s="2">
        <f t="shared" si="1176"/>
        <v>11.868779948396613</v>
      </c>
      <c r="K525" s="2">
        <f t="shared" si="1176"/>
        <v>6.8910256410256387</v>
      </c>
      <c r="L525" s="2">
        <f t="shared" si="1176"/>
        <v>31.013916500994032</v>
      </c>
      <c r="M525" s="2">
        <f t="shared" si="1176"/>
        <v>31.880385200202753</v>
      </c>
      <c r="N525" s="2">
        <f t="shared" si="1176"/>
        <v>41.204690831556533</v>
      </c>
      <c r="O525" s="2">
        <f t="shared" ref="O525:S525" si="1177">+((O522/S523)-1)*100</f>
        <v>26.708074534161486</v>
      </c>
      <c r="P525" s="2">
        <f t="shared" si="1177"/>
        <v>-10.657193605683835</v>
      </c>
      <c r="Q525" s="2">
        <f t="shared" si="1177"/>
        <v>-9.0783410138248755</v>
      </c>
      <c r="R525" s="2">
        <f t="shared" si="1177"/>
        <v>-9.590361445783147</v>
      </c>
      <c r="S525" s="2">
        <f t="shared" si="1177"/>
        <v>-7.1153846153846008</v>
      </c>
    </row>
    <row r="526" spans="1:43" s="1" customFormat="1">
      <c r="C526" s="1" t="s">
        <v>38</v>
      </c>
      <c r="D526" s="1" t="s">
        <v>274</v>
      </c>
      <c r="E526" s="1" t="s">
        <v>243</v>
      </c>
      <c r="F526" s="1" t="s">
        <v>233</v>
      </c>
      <c r="G526" s="1" t="s">
        <v>230</v>
      </c>
      <c r="H526" s="1" t="s">
        <v>200</v>
      </c>
      <c r="I526" s="1" t="s">
        <v>197</v>
      </c>
      <c r="J526" s="1" t="s">
        <v>186</v>
      </c>
      <c r="K526" s="1" t="s">
        <v>178</v>
      </c>
      <c r="L526" s="1" t="s">
        <v>150</v>
      </c>
      <c r="M526" s="1" t="s">
        <v>141</v>
      </c>
      <c r="N526" s="1" t="s">
        <v>39</v>
      </c>
      <c r="O526" s="1" t="s">
        <v>40</v>
      </c>
      <c r="P526" s="1" t="s">
        <v>41</v>
      </c>
      <c r="Q526" s="1" t="s">
        <v>42</v>
      </c>
      <c r="R526" s="1" t="s">
        <v>43</v>
      </c>
      <c r="S526" s="1" t="s">
        <v>44</v>
      </c>
      <c r="T526" s="1" t="s">
        <v>45</v>
      </c>
      <c r="U526" s="1" t="s">
        <v>46</v>
      </c>
      <c r="V526" s="1" t="s">
        <v>47</v>
      </c>
      <c r="W526" s="1" t="s">
        <v>48</v>
      </c>
      <c r="X526" s="1" t="s">
        <v>49</v>
      </c>
      <c r="Y526" s="1" t="s">
        <v>50</v>
      </c>
      <c r="Z526" s="1" t="s">
        <v>51</v>
      </c>
      <c r="AA526" s="1" t="s">
        <v>52</v>
      </c>
      <c r="AB526" s="1" t="s">
        <v>53</v>
      </c>
      <c r="AC526" s="1" t="s">
        <v>54</v>
      </c>
      <c r="AD526" s="1" t="s">
        <v>55</v>
      </c>
      <c r="AE526" s="1" t="s">
        <v>56</v>
      </c>
      <c r="AF526" s="1" t="s">
        <v>57</v>
      </c>
      <c r="AG526" s="1" t="s">
        <v>58</v>
      </c>
      <c r="AH526" s="1" t="s">
        <v>59</v>
      </c>
      <c r="AI526" s="1" t="s">
        <v>60</v>
      </c>
      <c r="AJ526" s="1" t="s">
        <v>61</v>
      </c>
      <c r="AK526" s="1" t="s">
        <v>62</v>
      </c>
      <c r="AL526" s="1" t="s">
        <v>63</v>
      </c>
      <c r="AM526" s="1" t="s">
        <v>64</v>
      </c>
      <c r="AN526" s="1" t="s">
        <v>65</v>
      </c>
      <c r="AO526" s="1" t="s">
        <v>66</v>
      </c>
      <c r="AP526" s="1" t="s">
        <v>67</v>
      </c>
      <c r="AQ526" s="1" t="s">
        <v>68</v>
      </c>
    </row>
    <row r="527" spans="1:43">
      <c r="C527" t="s">
        <v>69</v>
      </c>
      <c r="D527">
        <v>257</v>
      </c>
      <c r="E527">
        <v>230</v>
      </c>
      <c r="F527">
        <v>235</v>
      </c>
      <c r="G527">
        <v>230</v>
      </c>
      <c r="H527" s="4">
        <v>218</v>
      </c>
      <c r="I527" s="4">
        <v>225</v>
      </c>
      <c r="J527">
        <v>212</v>
      </c>
      <c r="K527">
        <v>193</v>
      </c>
      <c r="L527">
        <v>216</v>
      </c>
      <c r="M527">
        <v>223</v>
      </c>
      <c r="N527">
        <v>229</v>
      </c>
      <c r="O527">
        <v>235</v>
      </c>
      <c r="P527">
        <v>190</v>
      </c>
      <c r="Q527">
        <v>168</v>
      </c>
      <c r="R527">
        <v>155</v>
      </c>
      <c r="S527">
        <v>152</v>
      </c>
    </row>
    <row r="528" spans="1:43">
      <c r="C528" s="3" t="s">
        <v>70</v>
      </c>
      <c r="D528" s="19">
        <f t="shared" ref="D528:E528" si="1178">+D527/D522</f>
        <v>7.2804532577903691</v>
      </c>
      <c r="E528" s="19">
        <f t="shared" si="1178"/>
        <v>6.2602068590092541</v>
      </c>
      <c r="F528" s="19">
        <f t="shared" ref="F528:G528" si="1179">+F527/F522</f>
        <v>6.3087248322147653</v>
      </c>
      <c r="G528" s="19">
        <f t="shared" si="1179"/>
        <v>6.2927496580027356</v>
      </c>
      <c r="H528" s="19">
        <f t="shared" ref="H528:I528" si="1180">+H527/H522</f>
        <v>6.0387811634349013</v>
      </c>
      <c r="I528" s="19">
        <f t="shared" si="1180"/>
        <v>6.8161163283853385</v>
      </c>
      <c r="J528" s="3">
        <f t="shared" ref="J528:K528" si="1181">+J527/J522</f>
        <v>6.9851729818780885</v>
      </c>
      <c r="K528" s="3">
        <f t="shared" si="1181"/>
        <v>7.2338830584707647</v>
      </c>
      <c r="L528" s="3">
        <f t="shared" ref="L528:M528" si="1182">+L527/L522</f>
        <v>8.1942336874051591</v>
      </c>
      <c r="M528" s="3">
        <f t="shared" si="1182"/>
        <v>8.5703305149884699</v>
      </c>
      <c r="N528" s="3">
        <f t="shared" ref="N528:S528" si="1183">+N527/N522</f>
        <v>8.6447716119290288</v>
      </c>
      <c r="O528" s="3">
        <f t="shared" si="1183"/>
        <v>9.5996732026143778</v>
      </c>
      <c r="P528" s="3">
        <f t="shared" si="1183"/>
        <v>9.4433399602385677</v>
      </c>
      <c r="Q528" s="3">
        <f t="shared" si="1183"/>
        <v>8.5149518499746577</v>
      </c>
      <c r="R528" s="3">
        <f t="shared" si="1183"/>
        <v>8.2622601279317713</v>
      </c>
      <c r="S528" s="3">
        <f t="shared" si="1183"/>
        <v>7.8674948240165614</v>
      </c>
    </row>
    <row r="529" spans="1:43">
      <c r="C529" s="2" t="s">
        <v>71</v>
      </c>
      <c r="D529" s="18">
        <f t="shared" ref="D529:F529" si="1184">+((D527/E527)-1)*100</f>
        <v>11.739130434782608</v>
      </c>
      <c r="E529" s="18">
        <f t="shared" si="1184"/>
        <v>-2.1276595744680882</v>
      </c>
      <c r="F529" s="18">
        <f t="shared" si="1184"/>
        <v>2.1739130434782705</v>
      </c>
      <c r="G529" s="18">
        <f t="shared" ref="G529" si="1185">+((G527/H527)-1)*100</f>
        <v>5.504587155963292</v>
      </c>
      <c r="H529" s="18">
        <f t="shared" ref="H529:N529" si="1186">+((H527/I527)-1)*100</f>
        <v>-3.1111111111111089</v>
      </c>
      <c r="I529" s="18">
        <f t="shared" si="1186"/>
        <v>6.1320754716981174</v>
      </c>
      <c r="J529" s="2">
        <f t="shared" si="1186"/>
        <v>9.8445595854922185</v>
      </c>
      <c r="K529" s="2">
        <f t="shared" si="1186"/>
        <v>-10.648148148148151</v>
      </c>
      <c r="L529" s="2">
        <f t="shared" si="1186"/>
        <v>-3.1390134529147962</v>
      </c>
      <c r="M529" s="2">
        <f t="shared" si="1186"/>
        <v>-2.6200873362445365</v>
      </c>
      <c r="N529" s="2">
        <f t="shared" si="1186"/>
        <v>-2.5531914893617058</v>
      </c>
      <c r="O529" s="2">
        <f t="shared" ref="O529:R529" si="1187">+((O527/P527)-1)*100</f>
        <v>23.684210526315795</v>
      </c>
      <c r="P529" s="2">
        <f t="shared" si="1187"/>
        <v>13.095238095238093</v>
      </c>
      <c r="Q529" s="2">
        <f t="shared" si="1187"/>
        <v>8.3870967741935587</v>
      </c>
      <c r="R529" s="2">
        <f t="shared" si="1187"/>
        <v>1.9736842105263053</v>
      </c>
    </row>
    <row r="530" spans="1:43">
      <c r="C530" s="2" t="s">
        <v>72</v>
      </c>
      <c r="D530" s="18">
        <f t="shared" ref="D530:F530" si="1188">+((D527/H527)-1)*100</f>
        <v>17.889908256880727</v>
      </c>
      <c r="E530" s="18">
        <f t="shared" si="1188"/>
        <v>2.2222222222222143</v>
      </c>
      <c r="F530" s="18">
        <f t="shared" si="1188"/>
        <v>10.849056603773576</v>
      </c>
      <c r="G530" s="18">
        <f t="shared" ref="G530" si="1189">+((G527/K527)-1)*100</f>
        <v>19.17098445595855</v>
      </c>
      <c r="H530" s="18">
        <f t="shared" ref="H530:O530" si="1190">+((H527/L527)-1)*100</f>
        <v>0.92592592592593004</v>
      </c>
      <c r="I530" s="18">
        <f t="shared" si="1190"/>
        <v>0.89686098654708779</v>
      </c>
      <c r="J530" s="2">
        <f t="shared" si="1190"/>
        <v>-7.4235807860261964</v>
      </c>
      <c r="K530" s="2">
        <f t="shared" si="1190"/>
        <v>-17.872340425531917</v>
      </c>
      <c r="L530" s="2">
        <f t="shared" si="1190"/>
        <v>13.684210526315788</v>
      </c>
      <c r="M530" s="2">
        <f t="shared" si="1190"/>
        <v>32.738095238095234</v>
      </c>
      <c r="N530" s="2">
        <f t="shared" si="1190"/>
        <v>47.741935483870975</v>
      </c>
      <c r="O530" s="2">
        <f t="shared" si="1190"/>
        <v>54.605263157894733</v>
      </c>
    </row>
    <row r="531" spans="1:43">
      <c r="C531" s="2" t="s">
        <v>130</v>
      </c>
      <c r="D531" s="4" t="str">
        <f t="shared" ref="D531:E531" si="1191">IF(OR(D528&gt;15,D525&lt;15,D524&lt;4),"NA",(IF(D528&lt;4,3,IF(D528&lt;6,2,IF(D528&lt;10,1,0)))+IF(D525&gt;80,3,IF(D525&gt;40,2,IF(D525&gt;20,1,0)))+IF(D524&gt;20,3,IF(D524&gt;10,2,IF(D524&gt;5,1,0)))))</f>
        <v>NA</v>
      </c>
      <c r="E531" s="4" t="str">
        <f t="shared" si="1191"/>
        <v>NA</v>
      </c>
      <c r="F531" s="4" t="str">
        <f t="shared" ref="F531:H531" si="1192">IF(OR(F528&gt;15,F525&lt;15,F524&lt;4),"NA",(IF(F528&lt;4,3,IF(F528&lt;6,2,IF(F528&lt;10,1,0)))+IF(F525&gt;80,3,IF(F525&gt;40,2,IF(F525&gt;20,1,0)))+IF(F524&gt;20,3,IF(F524&gt;10,2,IF(F524&gt;5,1,0)))))</f>
        <v>NA</v>
      </c>
      <c r="G531" s="4" t="str">
        <f t="shared" si="1192"/>
        <v>NA</v>
      </c>
      <c r="H531" s="4">
        <f t="shared" si="1192"/>
        <v>3</v>
      </c>
      <c r="I531" s="4">
        <f t="shared" ref="I531:N531" si="1193">IF(OR(I528&gt;15,I525&lt;15,I524&lt;4),"NA",(IF(I528&lt;4,3,IF(I528&lt;6,2,IF(I528&lt;10,1,0)))+IF(I525&gt;80,3,IF(I525&gt;40,2,IF(I525&gt;20,1,0)))+IF(I524&gt;20,3,IF(I524&gt;10,2,IF(I524&gt;5,1,0)))))</f>
        <v>3</v>
      </c>
      <c r="J531" t="str">
        <f t="shared" si="1193"/>
        <v>NA</v>
      </c>
      <c r="K531" t="str">
        <f t="shared" si="1193"/>
        <v>NA</v>
      </c>
      <c r="L531" t="str">
        <f t="shared" si="1193"/>
        <v>NA</v>
      </c>
      <c r="M531" t="str">
        <f t="shared" si="1193"/>
        <v>NA</v>
      </c>
      <c r="N531">
        <f t="shared" si="1193"/>
        <v>4</v>
      </c>
      <c r="O531">
        <f t="shared" ref="O531:S531" si="1194">IF(OR(O528&gt;15,O525&lt;15,O524&lt;4),"NA",(IF(O528&lt;4,3,IF(O528&lt;6,2,IF(O528&lt;10,1,0)))+IF(O525&gt;80,3,IF(O525&gt;40,2,IF(O525&gt;20,1,0)))+IF(O524&gt;20,3,IF(O524&gt;10,2,IF(O524&gt;5,1,0)))))</f>
        <v>5</v>
      </c>
      <c r="P531" t="str">
        <f t="shared" si="1194"/>
        <v>NA</v>
      </c>
      <c r="Q531" t="str">
        <f t="shared" si="1194"/>
        <v>NA</v>
      </c>
      <c r="R531" t="str">
        <f t="shared" si="1194"/>
        <v>NA</v>
      </c>
      <c r="S531" t="str">
        <f t="shared" si="1194"/>
        <v>NA</v>
      </c>
    </row>
    <row r="533" spans="1:43">
      <c r="A533" t="s">
        <v>114</v>
      </c>
      <c r="B533" t="s">
        <v>1</v>
      </c>
      <c r="C533" s="1" t="s">
        <v>2</v>
      </c>
      <c r="D533" s="1" t="s">
        <v>275</v>
      </c>
      <c r="E533" s="1" t="s">
        <v>242</v>
      </c>
      <c r="F533" s="1" t="s">
        <v>232</v>
      </c>
      <c r="G533" s="1" t="s">
        <v>202</v>
      </c>
      <c r="H533" s="1" t="s">
        <v>199</v>
      </c>
      <c r="I533" s="1" t="s">
        <v>196</v>
      </c>
      <c r="J533" s="1" t="s">
        <v>185</v>
      </c>
      <c r="K533" s="1" t="s">
        <v>177</v>
      </c>
      <c r="L533" s="1" t="s">
        <v>149</v>
      </c>
      <c r="M533" s="1" t="s">
        <v>139</v>
      </c>
      <c r="N533" s="1" t="s">
        <v>3</v>
      </c>
      <c r="O533" s="1" t="s">
        <v>4</v>
      </c>
      <c r="P533" s="1" t="s">
        <v>5</v>
      </c>
      <c r="Q533" s="1" t="s">
        <v>6</v>
      </c>
      <c r="R533" s="1" t="s">
        <v>7</v>
      </c>
      <c r="S533" s="1" t="s">
        <v>8</v>
      </c>
      <c r="T533" s="1" t="s">
        <v>9</v>
      </c>
      <c r="U533" s="1" t="s">
        <v>10</v>
      </c>
      <c r="V533" s="1" t="s">
        <v>11</v>
      </c>
      <c r="W533" s="1" t="s">
        <v>12</v>
      </c>
      <c r="X533" s="1" t="s">
        <v>13</v>
      </c>
      <c r="Y533" s="1" t="s">
        <v>14</v>
      </c>
      <c r="Z533" s="1" t="s">
        <v>15</v>
      </c>
      <c r="AA533" s="1" t="s">
        <v>16</v>
      </c>
      <c r="AB533" s="1" t="s">
        <v>17</v>
      </c>
      <c r="AC533" s="1" t="s">
        <v>18</v>
      </c>
      <c r="AD533" s="1" t="s">
        <v>19</v>
      </c>
      <c r="AE533" s="1" t="s">
        <v>20</v>
      </c>
      <c r="AF533" s="1" t="s">
        <v>21</v>
      </c>
      <c r="AG533" s="1" t="s">
        <v>22</v>
      </c>
      <c r="AH533" s="1" t="s">
        <v>23</v>
      </c>
      <c r="AI533" s="1" t="s">
        <v>24</v>
      </c>
      <c r="AJ533" s="1" t="s">
        <v>25</v>
      </c>
      <c r="AK533" s="1" t="s">
        <v>26</v>
      </c>
      <c r="AL533" s="1" t="s">
        <v>27</v>
      </c>
      <c r="AM533" s="1" t="s">
        <v>28</v>
      </c>
      <c r="AN533" s="1" t="s">
        <v>29</v>
      </c>
      <c r="AO533" s="1" t="s">
        <v>30</v>
      </c>
      <c r="AP533" s="1" t="s">
        <v>31</v>
      </c>
    </row>
    <row r="534" spans="1:43">
      <c r="A534" t="s">
        <v>32</v>
      </c>
      <c r="B534" t="s">
        <v>33</v>
      </c>
      <c r="C534" t="s">
        <v>34</v>
      </c>
      <c r="D534">
        <v>-4.8499999999999996</v>
      </c>
      <c r="E534">
        <v>3.26</v>
      </c>
      <c r="F534">
        <v>33.56</v>
      </c>
      <c r="G534">
        <v>-2.54</v>
      </c>
      <c r="H534">
        <v>-1.28</v>
      </c>
      <c r="I534">
        <v>-2.65</v>
      </c>
      <c r="J534" s="4">
        <v>-3.63</v>
      </c>
      <c r="K534">
        <v>-0.97</v>
      </c>
      <c r="L534">
        <v>1.21</v>
      </c>
      <c r="M534">
        <v>0.5</v>
      </c>
      <c r="N534">
        <v>3.39</v>
      </c>
      <c r="O534">
        <v>2</v>
      </c>
      <c r="P534">
        <v>11.53</v>
      </c>
      <c r="Q534">
        <v>1.78</v>
      </c>
      <c r="R534">
        <v>18.77</v>
      </c>
      <c r="S534">
        <v>0.9</v>
      </c>
      <c r="T534">
        <v>-5.22</v>
      </c>
      <c r="U534">
        <v>9.6300000000000008</v>
      </c>
      <c r="V534">
        <v>10.84</v>
      </c>
    </row>
    <row r="535" spans="1:43">
      <c r="A535" s="6"/>
      <c r="C535" t="s">
        <v>128</v>
      </c>
      <c r="H535">
        <v>-1.17</v>
      </c>
      <c r="I535">
        <v>-2.65</v>
      </c>
      <c r="J535">
        <v>-3.63</v>
      </c>
      <c r="K535">
        <v>-0.97</v>
      </c>
      <c r="L535">
        <v>1.21</v>
      </c>
      <c r="M535">
        <v>0.48</v>
      </c>
      <c r="N535" s="4">
        <v>2.73</v>
      </c>
      <c r="O535">
        <v>2</v>
      </c>
      <c r="P535">
        <v>11.53</v>
      </c>
      <c r="Q535">
        <v>1.78</v>
      </c>
      <c r="R535">
        <v>18.16</v>
      </c>
      <c r="S535">
        <v>0.35</v>
      </c>
      <c r="T535">
        <v>-5.13</v>
      </c>
      <c r="U535">
        <v>10.26</v>
      </c>
      <c r="V535">
        <v>12.5</v>
      </c>
      <c r="W535">
        <v>-7.53</v>
      </c>
      <c r="X535">
        <v>3.1</v>
      </c>
      <c r="Y535">
        <v>-3</v>
      </c>
      <c r="Z535">
        <v>10.31</v>
      </c>
    </row>
    <row r="536" spans="1:43">
      <c r="A536" t="s">
        <v>138</v>
      </c>
      <c r="B536">
        <v>7</v>
      </c>
      <c r="C536" t="s">
        <v>35</v>
      </c>
      <c r="D536">
        <f t="shared" ref="D536:J536" si="1195">+D534+E534+F534+G534</f>
        <v>29.430000000000003</v>
      </c>
      <c r="E536">
        <f t="shared" si="1195"/>
        <v>33</v>
      </c>
      <c r="F536">
        <f t="shared" si="1195"/>
        <v>27.090000000000003</v>
      </c>
      <c r="G536">
        <f t="shared" si="1195"/>
        <v>-10.100000000000001</v>
      </c>
      <c r="H536">
        <f t="shared" si="1195"/>
        <v>-8.5299999999999994</v>
      </c>
      <c r="I536">
        <f t="shared" si="1195"/>
        <v>-6.0399999999999991</v>
      </c>
      <c r="J536">
        <f t="shared" si="1195"/>
        <v>-2.8899999999999997</v>
      </c>
      <c r="K536">
        <f>+K534+L534+M534+N534</f>
        <v>4.13</v>
      </c>
      <c r="L536">
        <f>+L534+M534+N534+O534</f>
        <v>7.1</v>
      </c>
      <c r="M536">
        <f>+M534+N534+O534+P534</f>
        <v>17.420000000000002</v>
      </c>
      <c r="N536">
        <f>+N534+O534+P534+Q534</f>
        <v>18.700000000000003</v>
      </c>
      <c r="O536">
        <f t="shared" ref="O536:R537" si="1196">+O534+P534+Q534+R534</f>
        <v>34.08</v>
      </c>
      <c r="P536">
        <f t="shared" si="1196"/>
        <v>32.979999999999997</v>
      </c>
      <c r="Q536">
        <f t="shared" si="1196"/>
        <v>16.23</v>
      </c>
      <c r="R536">
        <f t="shared" si="1196"/>
        <v>24.08</v>
      </c>
      <c r="S536">
        <f>+S534+T534+U534+V534</f>
        <v>16.150000000000002</v>
      </c>
    </row>
    <row r="537" spans="1:43">
      <c r="C537" t="s">
        <v>129</v>
      </c>
      <c r="H537">
        <f t="shared" ref="H537:L537" si="1197">+H535+I535+J535+K535</f>
        <v>-8.42</v>
      </c>
      <c r="I537">
        <f t="shared" si="1197"/>
        <v>-6.0399999999999991</v>
      </c>
      <c r="J537">
        <f t="shared" si="1197"/>
        <v>-2.9099999999999997</v>
      </c>
      <c r="K537">
        <f t="shared" si="1197"/>
        <v>3.45</v>
      </c>
      <c r="L537">
        <f t="shared" si="1197"/>
        <v>6.42</v>
      </c>
      <c r="M537">
        <f t="shared" ref="M537" si="1198">+M535+N535+O535+P535</f>
        <v>16.739999999999998</v>
      </c>
      <c r="N537">
        <f t="shared" ref="N537" si="1199">+N535+O535+P535+Q535</f>
        <v>18.04</v>
      </c>
      <c r="O537">
        <f t="shared" si="1196"/>
        <v>33.47</v>
      </c>
      <c r="P537">
        <f t="shared" si="1196"/>
        <v>31.82</v>
      </c>
      <c r="Q537">
        <f t="shared" si="1196"/>
        <v>15.160000000000004</v>
      </c>
      <c r="R537">
        <f t="shared" si="1196"/>
        <v>23.64</v>
      </c>
      <c r="S537">
        <f t="shared" ref="S537" si="1200">+S535+T535+U535+V535</f>
        <v>17.98</v>
      </c>
      <c r="T537">
        <f t="shared" ref="T537" si="1201">+T535+U535+V535+W535</f>
        <v>10.099999999999998</v>
      </c>
      <c r="U537">
        <f t="shared" ref="U537" si="1202">+U535+V535+W535+X535</f>
        <v>18.329999999999998</v>
      </c>
      <c r="V537">
        <f t="shared" ref="V537" si="1203">+V535+W535+X535+Y535</f>
        <v>5.07</v>
      </c>
      <c r="W537">
        <f t="shared" ref="W537" si="1204">+W535+X535+Y535+Z535</f>
        <v>2.8800000000000008</v>
      </c>
    </row>
    <row r="538" spans="1:43">
      <c r="C538" s="2" t="s">
        <v>36</v>
      </c>
      <c r="D538" s="2">
        <f t="shared" ref="D538:J538" si="1205">+((D536/(E534+F534+G534+H535))-1)*100</f>
        <v>-11.114466928420407</v>
      </c>
      <c r="E538" s="2">
        <f t="shared" si="1205"/>
        <v>21.816168327796227</v>
      </c>
      <c r="F538" s="2">
        <f t="shared" si="1205"/>
        <v>-368.21782178217825</v>
      </c>
      <c r="G538" s="2">
        <f t="shared" si="1205"/>
        <v>18.405627198124286</v>
      </c>
      <c r="H538" s="2">
        <f t="shared" si="1205"/>
        <v>41.225165562913915</v>
      </c>
      <c r="I538" s="2">
        <f t="shared" si="1205"/>
        <v>107.56013745704465</v>
      </c>
      <c r="J538" s="2">
        <f t="shared" si="1205"/>
        <v>-183.28530259365994</v>
      </c>
      <c r="K538" s="2">
        <f>+((K536/(L534+M534+N534+O535))-1)*100</f>
        <v>-41.83098591549296</v>
      </c>
      <c r="L538" s="2">
        <f>+((L536/(M534+N534+O534+P535))-1)*100</f>
        <v>-59.242250287026408</v>
      </c>
      <c r="M538" s="2">
        <f>+((M536/(N534+O534+P534+Q535))-1)*100</f>
        <v>-6.8449197860962592</v>
      </c>
      <c r="N538" s="2">
        <f>+((N536/(O534+P534+Q534+R535))-1)*100</f>
        <v>-44.129070809680307</v>
      </c>
      <c r="O538" s="2">
        <f t="shared" ref="O538:S538" si="1206">+((O536/(P534+Q534+R534+S535))-1)*100</f>
        <v>5.0878815911193254</v>
      </c>
      <c r="P538" s="2">
        <f t="shared" si="1206"/>
        <v>102.0833333333333</v>
      </c>
      <c r="Q538" s="2">
        <f t="shared" si="1206"/>
        <v>-34.318089842169165</v>
      </c>
      <c r="R538" s="2">
        <f t="shared" si="1206"/>
        <v>35.204941044357071</v>
      </c>
      <c r="S538" s="2">
        <f t="shared" si="1206"/>
        <v>109.19689119170988</v>
      </c>
      <c r="T538" s="2"/>
      <c r="U538" s="2"/>
      <c r="V538" s="2"/>
    </row>
    <row r="539" spans="1:43">
      <c r="C539" s="2" t="s">
        <v>37</v>
      </c>
      <c r="D539" s="2">
        <f t="shared" ref="D539:J539" si="1207">+((D536/H537)-1)*100</f>
        <v>-449.52494061757722</v>
      </c>
      <c r="E539" s="2">
        <f t="shared" si="1207"/>
        <v>-646.35761589403978</v>
      </c>
      <c r="F539" s="2">
        <f t="shared" si="1207"/>
        <v>-1030.9278350515467</v>
      </c>
      <c r="G539" s="2">
        <f>+((G536/K537)-1)*100</f>
        <v>-392.75362318840581</v>
      </c>
      <c r="H539" s="2">
        <f t="shared" si="1207"/>
        <v>-232.86604361370715</v>
      </c>
      <c r="I539" s="2">
        <f t="shared" si="1207"/>
        <v>-136.08124253285544</v>
      </c>
      <c r="J539" s="2">
        <f t="shared" si="1207"/>
        <v>-116.01995565410199</v>
      </c>
      <c r="K539" s="2">
        <f>+((K536/O537)-1)*100</f>
        <v>-87.66059157454437</v>
      </c>
      <c r="L539" s="2">
        <f>+((L536/P537)-1)*100</f>
        <v>-77.686989314896294</v>
      </c>
      <c r="M539" s="2">
        <f>+((M536/Q537)-1)*100</f>
        <v>14.90765171503956</v>
      </c>
      <c r="N539" s="2">
        <f>+((N536/R537)-1)*100</f>
        <v>-20.896785109983075</v>
      </c>
      <c r="O539" s="2">
        <f t="shared" ref="O539:R539" si="1208">+((O536/S537)-1)*100</f>
        <v>89.543937708565053</v>
      </c>
      <c r="P539" s="2">
        <f t="shared" si="1208"/>
        <v>226.53465346534657</v>
      </c>
      <c r="Q539" s="2">
        <f t="shared" si="1208"/>
        <v>-11.456628477905062</v>
      </c>
      <c r="R539" s="2">
        <f t="shared" si="1208"/>
        <v>374.95069033530564</v>
      </c>
      <c r="S539" s="2">
        <f>+((S536/W537)-1)*100</f>
        <v>460.76388888888886</v>
      </c>
    </row>
    <row r="540" spans="1:43" s="1" customFormat="1">
      <c r="C540" s="1" t="s">
        <v>38</v>
      </c>
      <c r="D540" s="1" t="s">
        <v>274</v>
      </c>
      <c r="E540" s="1" t="s">
        <v>243</v>
      </c>
      <c r="F540" s="1" t="s">
        <v>233</v>
      </c>
      <c r="G540" s="1" t="s">
        <v>230</v>
      </c>
      <c r="H540" s="1" t="s">
        <v>200</v>
      </c>
      <c r="I540" s="1" t="s">
        <v>197</v>
      </c>
      <c r="J540" s="1" t="s">
        <v>186</v>
      </c>
      <c r="K540" s="1" t="s">
        <v>178</v>
      </c>
      <c r="L540" s="1" t="s">
        <v>150</v>
      </c>
      <c r="M540" s="1" t="s">
        <v>141</v>
      </c>
      <c r="N540" s="1" t="s">
        <v>39</v>
      </c>
      <c r="O540" s="1" t="s">
        <v>40</v>
      </c>
      <c r="P540" s="1" t="s">
        <v>41</v>
      </c>
      <c r="Q540" s="1" t="s">
        <v>42</v>
      </c>
      <c r="R540" s="1" t="s">
        <v>43</v>
      </c>
      <c r="S540" s="1" t="s">
        <v>44</v>
      </c>
      <c r="T540" s="1" t="s">
        <v>45</v>
      </c>
      <c r="U540" s="1" t="s">
        <v>46</v>
      </c>
      <c r="V540" s="1" t="s">
        <v>47</v>
      </c>
      <c r="W540" s="1" t="s">
        <v>48</v>
      </c>
      <c r="X540" s="1" t="s">
        <v>49</v>
      </c>
      <c r="Y540" s="1" t="s">
        <v>50</v>
      </c>
      <c r="Z540" s="1" t="s">
        <v>51</v>
      </c>
      <c r="AA540" s="1" t="s">
        <v>52</v>
      </c>
      <c r="AB540" s="1" t="s">
        <v>53</v>
      </c>
      <c r="AC540" s="1" t="s">
        <v>54</v>
      </c>
      <c r="AD540" s="1" t="s">
        <v>55</v>
      </c>
      <c r="AE540" s="1" t="s">
        <v>56</v>
      </c>
      <c r="AF540" s="1" t="s">
        <v>57</v>
      </c>
      <c r="AG540" s="1" t="s">
        <v>58</v>
      </c>
      <c r="AH540" s="1" t="s">
        <v>59</v>
      </c>
      <c r="AI540" s="1" t="s">
        <v>60</v>
      </c>
      <c r="AJ540" s="1" t="s">
        <v>61</v>
      </c>
      <c r="AK540" s="1" t="s">
        <v>62</v>
      </c>
      <c r="AL540" s="1" t="s">
        <v>63</v>
      </c>
      <c r="AM540" s="1" t="s">
        <v>64</v>
      </c>
      <c r="AN540" s="1" t="s">
        <v>65</v>
      </c>
      <c r="AO540" s="1" t="s">
        <v>66</v>
      </c>
      <c r="AP540" s="1" t="s">
        <v>67</v>
      </c>
      <c r="AQ540" s="1" t="s">
        <v>68</v>
      </c>
    </row>
    <row r="541" spans="1:43">
      <c r="C541" t="s">
        <v>69</v>
      </c>
      <c r="D541">
        <v>80</v>
      </c>
      <c r="E541">
        <v>89.5</v>
      </c>
      <c r="F541">
        <v>96.9</v>
      </c>
      <c r="G541">
        <v>77.5</v>
      </c>
      <c r="H541">
        <v>85</v>
      </c>
      <c r="I541">
        <v>94</v>
      </c>
      <c r="J541">
        <v>93</v>
      </c>
      <c r="K541">
        <v>85</v>
      </c>
      <c r="L541">
        <v>100</v>
      </c>
      <c r="M541">
        <v>115</v>
      </c>
      <c r="N541">
        <v>122</v>
      </c>
      <c r="O541">
        <v>104</v>
      </c>
      <c r="P541">
        <v>106</v>
      </c>
      <c r="Q541">
        <v>107</v>
      </c>
      <c r="R541">
        <v>91</v>
      </c>
      <c r="S541">
        <v>90.1</v>
      </c>
    </row>
    <row r="542" spans="1:43">
      <c r="C542" s="3" t="s">
        <v>70</v>
      </c>
      <c r="D542" s="3">
        <f t="shared" ref="D542:E542" si="1209">+D541/D536</f>
        <v>2.7183146449201492</v>
      </c>
      <c r="E542" s="3">
        <f t="shared" si="1209"/>
        <v>2.7121212121212119</v>
      </c>
      <c r="F542" s="3">
        <f t="shared" ref="F542:G542" si="1210">+F541/F536</f>
        <v>3.5769656699889256</v>
      </c>
      <c r="G542" s="3">
        <f t="shared" si="1210"/>
        <v>-7.6732673267326721</v>
      </c>
      <c r="H542" s="3">
        <f t="shared" ref="H542:I542" si="1211">+H541/H536</f>
        <v>-9.9648300117233308</v>
      </c>
      <c r="I542" s="3">
        <f t="shared" si="1211"/>
        <v>-15.56291390728477</v>
      </c>
      <c r="J542" s="3">
        <f t="shared" ref="J542:K542" si="1212">+J541/J536</f>
        <v>-32.179930795847753</v>
      </c>
      <c r="K542" s="3">
        <f t="shared" si="1212"/>
        <v>20.581113801452783</v>
      </c>
      <c r="L542" s="3">
        <f t="shared" ref="L542:M542" si="1213">+L541/L536</f>
        <v>14.084507042253522</v>
      </c>
      <c r="M542" s="3">
        <f t="shared" si="1213"/>
        <v>6.601607347876004</v>
      </c>
      <c r="N542" s="3">
        <f t="shared" ref="N542:S542" si="1214">+N541/N536</f>
        <v>6.5240641711229941</v>
      </c>
      <c r="O542" s="3">
        <f t="shared" si="1214"/>
        <v>3.051643192488263</v>
      </c>
      <c r="P542" s="3">
        <f t="shared" si="1214"/>
        <v>3.2140691328077624</v>
      </c>
      <c r="Q542" s="3">
        <f t="shared" si="1214"/>
        <v>6.5927295132470736</v>
      </c>
      <c r="R542" s="3">
        <f t="shared" si="1214"/>
        <v>3.7790697674418605</v>
      </c>
      <c r="S542" s="3">
        <f t="shared" si="1214"/>
        <v>5.5789473684210513</v>
      </c>
    </row>
    <row r="543" spans="1:43">
      <c r="C543" s="2" t="s">
        <v>71</v>
      </c>
      <c r="D543" s="2">
        <f t="shared" ref="D543:F543" si="1215">+((D541/E541)-1)*100</f>
        <v>-10.61452513966481</v>
      </c>
      <c r="E543" s="2">
        <f t="shared" si="1215"/>
        <v>-7.636738906088758</v>
      </c>
      <c r="F543" s="2">
        <f t="shared" si="1215"/>
        <v>25.032258064516142</v>
      </c>
      <c r="G543" s="2">
        <f t="shared" ref="G543" si="1216">+((G541/H541)-1)*100</f>
        <v>-8.8235294117647083</v>
      </c>
      <c r="H543" s="2">
        <f t="shared" ref="H543:I543" si="1217">+((H541/I541)-1)*100</f>
        <v>-9.5744680851063801</v>
      </c>
      <c r="I543" s="2">
        <f t="shared" si="1217"/>
        <v>1.0752688172043001</v>
      </c>
      <c r="J543" s="2">
        <f>+((J541/K541)-1)*100</f>
        <v>9.4117647058823639</v>
      </c>
      <c r="K543" s="2">
        <f>+((K541/L541)-1)*100</f>
        <v>-15.000000000000002</v>
      </c>
      <c r="L543" s="2">
        <f>+((L541/M541)-1)*100</f>
        <v>-13.043478260869568</v>
      </c>
      <c r="M543" s="2">
        <f>+((M541/N541)-1)*100</f>
        <v>-5.7377049180327822</v>
      </c>
      <c r="N543" s="2">
        <f>+((N541/O541)-1)*100</f>
        <v>17.307692307692314</v>
      </c>
      <c r="O543" s="2">
        <f t="shared" ref="O543:R543" si="1218">+((O541/P541)-1)*100</f>
        <v>-1.8867924528301883</v>
      </c>
      <c r="P543" s="2">
        <f t="shared" si="1218"/>
        <v>-0.93457943925233655</v>
      </c>
      <c r="Q543" s="2">
        <f t="shared" si="1218"/>
        <v>17.582417582417587</v>
      </c>
      <c r="R543" s="2">
        <f t="shared" si="1218"/>
        <v>0.99889012208658201</v>
      </c>
      <c r="S543" s="2"/>
    </row>
    <row r="544" spans="1:43">
      <c r="C544" s="2" t="s">
        <v>72</v>
      </c>
      <c r="D544" s="2">
        <f t="shared" ref="D544:F544" si="1219">+((D541/H541)-1)*100</f>
        <v>-5.8823529411764719</v>
      </c>
      <c r="E544" s="2">
        <f t="shared" si="1219"/>
        <v>-4.7872340425531901</v>
      </c>
      <c r="F544" s="2">
        <f t="shared" si="1219"/>
        <v>4.1935483870967794</v>
      </c>
      <c r="G544" s="2">
        <f t="shared" ref="G544" si="1220">+((G541/K541)-1)*100</f>
        <v>-8.8235294117647083</v>
      </c>
      <c r="H544" s="2">
        <f t="shared" ref="H544" si="1221">+((H541/L541)-1)*100</f>
        <v>-15.000000000000002</v>
      </c>
      <c r="I544" s="2">
        <f t="shared" ref="I544" si="1222">+((I541/M541)-1)*100</f>
        <v>-18.260869565217387</v>
      </c>
      <c r="J544" s="2">
        <f t="shared" ref="J544:O544" si="1223">+((J541/N541)-1)*100</f>
        <v>-23.770491803278691</v>
      </c>
      <c r="K544" s="2">
        <f t="shared" si="1223"/>
        <v>-18.26923076923077</v>
      </c>
      <c r="L544" s="2">
        <f t="shared" si="1223"/>
        <v>-5.6603773584905648</v>
      </c>
      <c r="M544" s="2">
        <f t="shared" si="1223"/>
        <v>7.4766355140186924</v>
      </c>
      <c r="N544" s="2">
        <f t="shared" si="1223"/>
        <v>34.065934065934059</v>
      </c>
      <c r="O544" s="2">
        <f t="shared" si="1223"/>
        <v>15.427302996670367</v>
      </c>
    </row>
    <row r="545" spans="1:43">
      <c r="C545" s="2" t="s">
        <v>130</v>
      </c>
      <c r="D545" t="str">
        <f t="shared" ref="D545:E545" si="1224">IF(OR(D542&gt;15,D539&lt;15,D538&lt;4),"NA",(IF(D542&lt;4,3,IF(D542&lt;6,2,IF(D542&lt;10,1,0)))+IF(D539&gt;80,3,IF(D539&gt;40,2,IF(D539&gt;20,1,0)))+IF(D538&gt;20,3,IF(D538&gt;10,2,IF(D538&gt;5,1,0)))))</f>
        <v>NA</v>
      </c>
      <c r="E545" t="str">
        <f t="shared" si="1224"/>
        <v>NA</v>
      </c>
      <c r="F545" t="str">
        <f t="shared" ref="F545:G545" si="1225">IF(OR(F542&gt;15,F539&lt;15,F538&lt;4),"NA",(IF(F542&lt;4,3,IF(F542&lt;6,2,IF(F542&lt;10,1,0)))+IF(F539&gt;80,3,IF(F539&gt;40,2,IF(F539&gt;20,1,0)))+IF(F538&gt;20,3,IF(F538&gt;10,2,IF(F538&gt;5,1,0)))))</f>
        <v>NA</v>
      </c>
      <c r="G545" t="str">
        <f t="shared" si="1225"/>
        <v>NA</v>
      </c>
      <c r="H545" t="str">
        <f t="shared" ref="H545:I545" si="1226">IF(OR(H542&gt;15,H539&lt;15,H538&lt;4),"NA",(IF(H542&lt;4,3,IF(H542&lt;6,2,IF(H542&lt;10,1,0)))+IF(H539&gt;80,3,IF(H539&gt;40,2,IF(H539&gt;20,1,0)))+IF(H538&gt;20,3,IF(H538&gt;10,2,IF(H538&gt;5,1,0)))))</f>
        <v>NA</v>
      </c>
      <c r="I545" t="str">
        <f t="shared" si="1226"/>
        <v>NA</v>
      </c>
      <c r="J545" t="str">
        <f>IF(OR(J542&gt;15,J539&lt;15,J538&lt;4),"NA",(IF(J542&lt;4,3,IF(J542&lt;6,2,IF(J542&lt;10,1,0)))+IF(J539&gt;80,3,IF(J539&gt;40,2,IF(J539&gt;20,1,0)))+IF(J538&gt;20,3,IF(J538&gt;10,2,IF(J538&gt;5,1,0)))))</f>
        <v>NA</v>
      </c>
      <c r="K545" t="str">
        <f>IF(OR(K542&gt;15,K539&lt;15,K538&lt;4),"NA",(IF(K542&lt;4,3,IF(K542&lt;6,2,IF(K542&lt;10,1,0)))+IF(K539&gt;80,3,IF(K539&gt;40,2,IF(K539&gt;20,1,0)))+IF(K538&gt;20,3,IF(K538&gt;10,2,IF(K538&gt;5,1,0)))))</f>
        <v>NA</v>
      </c>
      <c r="L545" t="str">
        <f>IF(OR(L542&gt;15,L539&lt;15,L538&lt;4),"NA",(IF(L542&lt;4,3,IF(L542&lt;6,2,IF(L542&lt;10,1,0)))+IF(L539&gt;80,3,IF(L539&gt;40,2,IF(L539&gt;20,1,0)))+IF(L538&gt;20,3,IF(L538&gt;10,2,IF(L538&gt;5,1,0)))))</f>
        <v>NA</v>
      </c>
      <c r="M545" t="str">
        <f>IF(OR(M542&gt;15,M539&lt;15,M538&lt;4),"NA",(IF(M542&lt;4,3,IF(M542&lt;6,2,IF(M542&lt;10,1,0)))+IF(M539&gt;80,3,IF(M539&gt;40,2,IF(M539&gt;20,1,0)))+IF(M538&gt;20,3,IF(M538&gt;10,2,IF(M538&gt;5,1,0)))))</f>
        <v>NA</v>
      </c>
      <c r="N545" t="str">
        <f>IF(OR(N542&gt;15,N539&lt;15,N538&lt;4),"NA",(IF(N542&lt;4,3,IF(N542&lt;6,2,IF(N542&lt;10,1,0)))+IF(N539&gt;80,3,IF(N539&gt;40,2,IF(N539&gt;20,1,0)))+IF(N538&gt;20,3,IF(N538&gt;10,2,IF(N538&gt;5,1,0)))))</f>
        <v>NA</v>
      </c>
      <c r="O545">
        <f t="shared" ref="O545:S545" si="1227">IF(OR(O542&gt;15,O539&lt;15,O538&lt;4),"NA",(IF(O542&lt;4,3,IF(O542&lt;6,2,IF(O542&lt;10,1,0)))+IF(O539&gt;80,3,IF(O539&gt;40,2,IF(O539&gt;20,1,0)))+IF(O538&gt;20,3,IF(O538&gt;10,2,IF(O538&gt;5,1,0)))))</f>
        <v>7</v>
      </c>
      <c r="P545">
        <f t="shared" si="1227"/>
        <v>9</v>
      </c>
      <c r="Q545" t="str">
        <f t="shared" si="1227"/>
        <v>NA</v>
      </c>
      <c r="R545">
        <f t="shared" si="1227"/>
        <v>9</v>
      </c>
      <c r="S545">
        <f t="shared" si="1227"/>
        <v>8</v>
      </c>
    </row>
    <row r="547" spans="1:43">
      <c r="A547" t="s">
        <v>115</v>
      </c>
      <c r="B547" t="s">
        <v>1</v>
      </c>
      <c r="C547" s="1" t="s">
        <v>2</v>
      </c>
      <c r="D547" s="1" t="s">
        <v>275</v>
      </c>
      <c r="E547" s="1" t="s">
        <v>242</v>
      </c>
      <c r="F547" s="1" t="s">
        <v>232</v>
      </c>
      <c r="G547" s="1" t="s">
        <v>202</v>
      </c>
      <c r="H547" s="1" t="s">
        <v>199</v>
      </c>
      <c r="I547" s="1" t="s">
        <v>196</v>
      </c>
      <c r="J547" s="1" t="s">
        <v>185</v>
      </c>
      <c r="K547" s="1" t="s">
        <v>177</v>
      </c>
      <c r="L547" s="1" t="s">
        <v>149</v>
      </c>
      <c r="M547" s="1" t="s">
        <v>139</v>
      </c>
      <c r="N547" s="1" t="s">
        <v>3</v>
      </c>
      <c r="O547" s="1" t="s">
        <v>4</v>
      </c>
      <c r="P547" s="1" t="s">
        <v>5</v>
      </c>
      <c r="Q547" s="1" t="s">
        <v>6</v>
      </c>
      <c r="R547" s="1" t="s">
        <v>7</v>
      </c>
      <c r="S547" s="1" t="s">
        <v>8</v>
      </c>
      <c r="T547" s="1" t="s">
        <v>9</v>
      </c>
      <c r="U547" s="1" t="s">
        <v>10</v>
      </c>
      <c r="V547" s="1" t="s">
        <v>11</v>
      </c>
      <c r="W547" s="1" t="s">
        <v>12</v>
      </c>
      <c r="X547" s="1" t="s">
        <v>13</v>
      </c>
      <c r="Y547" s="1" t="s">
        <v>14</v>
      </c>
      <c r="Z547" s="1" t="s">
        <v>15</v>
      </c>
      <c r="AA547" s="1" t="s">
        <v>16</v>
      </c>
      <c r="AB547" s="1" t="s">
        <v>17</v>
      </c>
      <c r="AC547" s="1" t="s">
        <v>18</v>
      </c>
      <c r="AD547" s="1" t="s">
        <v>19</v>
      </c>
      <c r="AE547" s="1" t="s">
        <v>20</v>
      </c>
      <c r="AF547" s="1" t="s">
        <v>21</v>
      </c>
      <c r="AG547" s="1" t="s">
        <v>22</v>
      </c>
      <c r="AH547" s="1" t="s">
        <v>23</v>
      </c>
      <c r="AI547" s="1" t="s">
        <v>24</v>
      </c>
      <c r="AJ547" s="1" t="s">
        <v>25</v>
      </c>
      <c r="AK547" s="1" t="s">
        <v>26</v>
      </c>
      <c r="AL547" s="1" t="s">
        <v>27</v>
      </c>
      <c r="AM547" s="1" t="s">
        <v>28</v>
      </c>
      <c r="AN547" s="1" t="s">
        <v>29</v>
      </c>
      <c r="AO547" s="1" t="s">
        <v>30</v>
      </c>
      <c r="AP547" s="1" t="s">
        <v>31</v>
      </c>
    </row>
    <row r="548" spans="1:43">
      <c r="A548" t="s">
        <v>32</v>
      </c>
      <c r="B548" t="s">
        <v>33</v>
      </c>
      <c r="C548" t="s">
        <v>34</v>
      </c>
      <c r="D548">
        <v>-0.12</v>
      </c>
      <c r="E548">
        <v>-0.57999999999999996</v>
      </c>
      <c r="F548">
        <v>-2.04</v>
      </c>
      <c r="G548">
        <v>3.58</v>
      </c>
      <c r="H548">
        <v>1.73</v>
      </c>
      <c r="I548" s="4">
        <v>3.71</v>
      </c>
      <c r="J548">
        <v>2.41</v>
      </c>
      <c r="K548">
        <v>5.93</v>
      </c>
      <c r="L548">
        <v>2.71</v>
      </c>
      <c r="M548">
        <v>3.24</v>
      </c>
      <c r="N548">
        <v>1.68</v>
      </c>
      <c r="O548">
        <v>2.77</v>
      </c>
      <c r="P548">
        <v>1.94</v>
      </c>
      <c r="Q548">
        <v>1.64</v>
      </c>
      <c r="R548">
        <v>-6.37</v>
      </c>
      <c r="S548">
        <v>-2.81</v>
      </c>
      <c r="T548">
        <v>-0.04</v>
      </c>
      <c r="U548">
        <v>-1.66</v>
      </c>
      <c r="V548">
        <v>0.57999999999999996</v>
      </c>
    </row>
    <row r="549" spans="1:43">
      <c r="A549" s="6"/>
      <c r="C549" t="s">
        <v>128</v>
      </c>
      <c r="H549">
        <v>0.63</v>
      </c>
      <c r="I549">
        <v>3.71</v>
      </c>
      <c r="J549">
        <v>2.41</v>
      </c>
      <c r="K549">
        <v>6.16</v>
      </c>
      <c r="L549">
        <v>2.71</v>
      </c>
      <c r="M549">
        <v>3.21</v>
      </c>
      <c r="N549">
        <v>1.68</v>
      </c>
      <c r="O549">
        <v>2.77</v>
      </c>
      <c r="P549">
        <v>1.94</v>
      </c>
      <c r="Q549">
        <v>1.64</v>
      </c>
      <c r="R549">
        <v>-6.6</v>
      </c>
      <c r="S549">
        <v>-2.81</v>
      </c>
      <c r="T549">
        <v>-0.04</v>
      </c>
      <c r="U549">
        <v>-0.79</v>
      </c>
      <c r="V549">
        <v>0.43</v>
      </c>
      <c r="W549">
        <v>1.6</v>
      </c>
      <c r="X549">
        <v>0.51</v>
      </c>
      <c r="Y549">
        <v>-0.33</v>
      </c>
      <c r="Z549">
        <v>1.25</v>
      </c>
    </row>
    <row r="550" spans="1:43">
      <c r="C550" t="s">
        <v>35</v>
      </c>
      <c r="D550">
        <f t="shared" ref="D550:N550" si="1228">+D548+E548+F548+G548</f>
        <v>0.83999999999999986</v>
      </c>
      <c r="E550">
        <f t="shared" si="1228"/>
        <v>2.69</v>
      </c>
      <c r="F550">
        <f t="shared" si="1228"/>
        <v>6.98</v>
      </c>
      <c r="G550">
        <f t="shared" si="1228"/>
        <v>11.43</v>
      </c>
      <c r="H550">
        <f t="shared" si="1228"/>
        <v>13.78</v>
      </c>
      <c r="I550">
        <f t="shared" si="1228"/>
        <v>14.760000000000002</v>
      </c>
      <c r="J550">
        <f t="shared" si="1228"/>
        <v>14.290000000000001</v>
      </c>
      <c r="K550">
        <f t="shared" si="1228"/>
        <v>13.56</v>
      </c>
      <c r="L550">
        <f t="shared" si="1228"/>
        <v>10.4</v>
      </c>
      <c r="M550">
        <f t="shared" si="1228"/>
        <v>9.629999999999999</v>
      </c>
      <c r="N550">
        <f t="shared" si="1228"/>
        <v>8.0300000000000011</v>
      </c>
      <c r="O550">
        <f t="shared" ref="H550:S551" si="1229">+O548+P548+Q548+R548</f>
        <v>-2.0000000000000462E-2</v>
      </c>
      <c r="P550">
        <f t="shared" si="1229"/>
        <v>-5.6</v>
      </c>
      <c r="Q550">
        <f t="shared" si="1229"/>
        <v>-7.580000000000001</v>
      </c>
      <c r="R550">
        <f t="shared" si="1229"/>
        <v>-10.879999999999999</v>
      </c>
      <c r="S550">
        <f t="shared" si="1229"/>
        <v>-3.9299999999999997</v>
      </c>
    </row>
    <row r="551" spans="1:43">
      <c r="C551" t="s">
        <v>129</v>
      </c>
      <c r="H551">
        <f t="shared" si="1229"/>
        <v>12.91</v>
      </c>
      <c r="I551">
        <f t="shared" si="1229"/>
        <v>14.990000000000002</v>
      </c>
      <c r="J551">
        <f t="shared" si="1229"/>
        <v>14.490000000000002</v>
      </c>
      <c r="K551">
        <f t="shared" si="1229"/>
        <v>13.760000000000002</v>
      </c>
      <c r="L551">
        <f t="shared" si="1229"/>
        <v>10.37</v>
      </c>
      <c r="M551">
        <f t="shared" si="1229"/>
        <v>9.6</v>
      </c>
      <c r="N551">
        <f t="shared" si="1229"/>
        <v>8.0300000000000011</v>
      </c>
      <c r="O551">
        <f t="shared" si="1229"/>
        <v>-0.25</v>
      </c>
      <c r="P551">
        <f t="shared" si="1229"/>
        <v>-5.83</v>
      </c>
      <c r="Q551">
        <f t="shared" si="1229"/>
        <v>-7.81</v>
      </c>
      <c r="R551">
        <f t="shared" si="1229"/>
        <v>-10.239999999999998</v>
      </c>
      <c r="S551">
        <f t="shared" ref="S551" si="1230">+S549+T549+U549+V549</f>
        <v>-3.21</v>
      </c>
      <c r="T551">
        <f t="shared" ref="T551" si="1231">+T549+U549+V549+W549</f>
        <v>1.2</v>
      </c>
      <c r="U551">
        <f t="shared" ref="U551" si="1232">+U549+V549+W549+X549</f>
        <v>1.75</v>
      </c>
      <c r="V551">
        <f t="shared" ref="V551" si="1233">+V549+W549+X549+Y549</f>
        <v>2.21</v>
      </c>
      <c r="W551">
        <f t="shared" ref="W551" si="1234">+W549+X549+Y549+Z549</f>
        <v>3.0300000000000002</v>
      </c>
    </row>
    <row r="552" spans="1:43">
      <c r="C552" s="2" t="s">
        <v>36</v>
      </c>
      <c r="D552" s="2">
        <f t="shared" ref="D552:N552" si="1235">+((D550/(E548+F548+G548+H549))-1)*100</f>
        <v>-47.169811320754718</v>
      </c>
      <c r="E552" s="2">
        <f t="shared" si="1235"/>
        <v>-61.46131805157593</v>
      </c>
      <c r="F552" s="2">
        <f t="shared" si="1235"/>
        <v>-38.932633420822391</v>
      </c>
      <c r="G552" s="2">
        <f t="shared" si="1235"/>
        <v>-18.415417558886517</v>
      </c>
      <c r="H552" s="2">
        <f t="shared" si="1235"/>
        <v>-6.6395663956639766</v>
      </c>
      <c r="I552" s="2">
        <f t="shared" si="1235"/>
        <v>3.5063113604488105</v>
      </c>
      <c r="J552" s="2">
        <f t="shared" si="1235"/>
        <v>5.3834808259586975</v>
      </c>
      <c r="K552" s="2">
        <f t="shared" si="1235"/>
        <v>30.384615384615387</v>
      </c>
      <c r="L552" s="2">
        <f t="shared" si="1235"/>
        <v>7.9958463136033275</v>
      </c>
      <c r="M552" s="2">
        <f t="shared" si="1235"/>
        <v>19.925280199252771</v>
      </c>
      <c r="N552" s="2">
        <f t="shared" si="1235"/>
        <v>-3312.0000000000005</v>
      </c>
      <c r="O552" s="2">
        <f t="shared" ref="O552:S552" si="1236">+((O550/(P548+Q548+R548+S549))-1)*100</f>
        <v>-99.642857142857139</v>
      </c>
      <c r="P552" s="2">
        <f t="shared" si="1236"/>
        <v>-26.121372031662283</v>
      </c>
      <c r="Q552" s="2">
        <f t="shared" si="1236"/>
        <v>-24.275724275724254</v>
      </c>
      <c r="R552" s="2">
        <f t="shared" si="1236"/>
        <v>166.66666666666666</v>
      </c>
      <c r="S552" s="2">
        <f t="shared" si="1236"/>
        <v>-918.75</v>
      </c>
      <c r="T552" s="2"/>
      <c r="U552" s="2"/>
      <c r="V552" s="2"/>
    </row>
    <row r="553" spans="1:43">
      <c r="C553" s="2" t="s">
        <v>37</v>
      </c>
      <c r="D553" s="2">
        <f t="shared" ref="D553:N553" si="1237">+((D550/H551)-1)*100</f>
        <v>-93.493415956622769</v>
      </c>
      <c r="E553" s="2">
        <f t="shared" si="1237"/>
        <v>-82.054703135423622</v>
      </c>
      <c r="F553" s="2">
        <f t="shared" si="1237"/>
        <v>-51.828847481021391</v>
      </c>
      <c r="G553" s="2">
        <f t="shared" si="1237"/>
        <v>-16.933139534883736</v>
      </c>
      <c r="H553" s="2">
        <f t="shared" si="1237"/>
        <v>32.88331726133076</v>
      </c>
      <c r="I553" s="2">
        <f t="shared" si="1237"/>
        <v>53.750000000000028</v>
      </c>
      <c r="J553" s="2">
        <f t="shared" si="1237"/>
        <v>77.957658779576562</v>
      </c>
      <c r="K553" s="2">
        <f t="shared" si="1237"/>
        <v>-5524</v>
      </c>
      <c r="L553" s="2">
        <f t="shared" si="1237"/>
        <v>-278.38765008576331</v>
      </c>
      <c r="M553" s="2">
        <f t="shared" si="1237"/>
        <v>-223.30345710627401</v>
      </c>
      <c r="N553" s="2">
        <f t="shared" si="1237"/>
        <v>-178.41796875000003</v>
      </c>
      <c r="O553" s="2">
        <f t="shared" ref="O553:S553" si="1238">+((O550/S551)-1)*100</f>
        <v>-99.376947040498436</v>
      </c>
      <c r="P553" s="2">
        <f t="shared" si="1238"/>
        <v>-566.66666666666674</v>
      </c>
      <c r="Q553" s="2">
        <f t="shared" si="1238"/>
        <v>-533.14285714285722</v>
      </c>
      <c r="R553" s="2">
        <f t="shared" si="1238"/>
        <v>-592.30769230769226</v>
      </c>
      <c r="S553" s="2">
        <f t="shared" si="1238"/>
        <v>-229.70297029702968</v>
      </c>
    </row>
    <row r="554" spans="1:43" s="1" customFormat="1">
      <c r="C554" s="1" t="s">
        <v>38</v>
      </c>
      <c r="D554" s="1" t="s">
        <v>274</v>
      </c>
      <c r="E554" s="1" t="s">
        <v>243</v>
      </c>
      <c r="F554" s="1" t="s">
        <v>233</v>
      </c>
      <c r="G554" s="1" t="s">
        <v>230</v>
      </c>
      <c r="H554" s="1" t="s">
        <v>200</v>
      </c>
      <c r="I554" s="1" t="s">
        <v>197</v>
      </c>
      <c r="J554" s="1" t="s">
        <v>186</v>
      </c>
      <c r="K554" s="1" t="s">
        <v>178</v>
      </c>
      <c r="L554" s="1" t="s">
        <v>150</v>
      </c>
      <c r="M554" s="1" t="s">
        <v>141</v>
      </c>
      <c r="N554" s="1" t="s">
        <v>39</v>
      </c>
      <c r="O554" s="1" t="s">
        <v>40</v>
      </c>
      <c r="P554" s="1" t="s">
        <v>41</v>
      </c>
      <c r="Q554" s="1" t="s">
        <v>42</v>
      </c>
      <c r="R554" s="1" t="s">
        <v>43</v>
      </c>
      <c r="S554" s="1" t="s">
        <v>44</v>
      </c>
      <c r="T554" s="1" t="s">
        <v>45</v>
      </c>
      <c r="U554" s="1" t="s">
        <v>46</v>
      </c>
      <c r="V554" s="1" t="s">
        <v>47</v>
      </c>
      <c r="W554" s="1" t="s">
        <v>48</v>
      </c>
      <c r="X554" s="1" t="s">
        <v>49</v>
      </c>
      <c r="Y554" s="1" t="s">
        <v>50</v>
      </c>
      <c r="Z554" s="1" t="s">
        <v>51</v>
      </c>
      <c r="AA554" s="1" t="s">
        <v>52</v>
      </c>
      <c r="AB554" s="1" t="s">
        <v>53</v>
      </c>
      <c r="AC554" s="1" t="s">
        <v>54</v>
      </c>
      <c r="AD554" s="1" t="s">
        <v>55</v>
      </c>
      <c r="AE554" s="1" t="s">
        <v>56</v>
      </c>
      <c r="AF554" s="1" t="s">
        <v>57</v>
      </c>
      <c r="AG554" s="1" t="s">
        <v>58</v>
      </c>
      <c r="AH554" s="1" t="s">
        <v>59</v>
      </c>
      <c r="AI554" s="1" t="s">
        <v>60</v>
      </c>
      <c r="AJ554" s="1" t="s">
        <v>61</v>
      </c>
      <c r="AK554" s="1" t="s">
        <v>62</v>
      </c>
      <c r="AL554" s="1" t="s">
        <v>63</v>
      </c>
      <c r="AM554" s="1" t="s">
        <v>64</v>
      </c>
      <c r="AN554" s="1" t="s">
        <v>65</v>
      </c>
      <c r="AO554" s="1" t="s">
        <v>66</v>
      </c>
      <c r="AP554" s="1" t="s">
        <v>67</v>
      </c>
      <c r="AQ554" s="1" t="s">
        <v>68</v>
      </c>
    </row>
    <row r="555" spans="1:43">
      <c r="C555" t="s">
        <v>69</v>
      </c>
      <c r="D555">
        <v>60</v>
      </c>
      <c r="E555">
        <v>65.7</v>
      </c>
      <c r="F555">
        <v>82</v>
      </c>
      <c r="G555">
        <v>86</v>
      </c>
      <c r="H555">
        <v>94.6</v>
      </c>
      <c r="I555">
        <v>100</v>
      </c>
      <c r="J555">
        <v>94.7</v>
      </c>
      <c r="K555">
        <v>99</v>
      </c>
      <c r="L555">
        <v>100</v>
      </c>
      <c r="M555">
        <v>109</v>
      </c>
      <c r="N555">
        <v>85</v>
      </c>
      <c r="O555">
        <v>82.7</v>
      </c>
      <c r="P555">
        <v>83.5</v>
      </c>
      <c r="Q555">
        <v>67.599999999999994</v>
      </c>
      <c r="R555">
        <v>51</v>
      </c>
      <c r="S555">
        <v>46.5</v>
      </c>
    </row>
    <row r="556" spans="1:43">
      <c r="C556" s="3" t="s">
        <v>70</v>
      </c>
      <c r="D556" s="3">
        <f t="shared" ref="D556:E556" si="1239">+D555/D550</f>
        <v>71.428571428571445</v>
      </c>
      <c r="E556" s="3">
        <f t="shared" si="1239"/>
        <v>24.423791821561341</v>
      </c>
      <c r="F556" s="3">
        <f t="shared" ref="F556:G556" si="1240">+F555/F550</f>
        <v>11.747851002865328</v>
      </c>
      <c r="G556" s="3">
        <f t="shared" si="1240"/>
        <v>7.5240594925634294</v>
      </c>
      <c r="H556" s="3">
        <f t="shared" ref="H556:I556" si="1241">+H555/H550</f>
        <v>6.8650217706821479</v>
      </c>
      <c r="I556" s="3">
        <f t="shared" si="1241"/>
        <v>6.7750677506775059</v>
      </c>
      <c r="J556" s="3">
        <f t="shared" ref="J556:K556" si="1242">+J555/J550</f>
        <v>6.6270118964310702</v>
      </c>
      <c r="K556" s="3">
        <f t="shared" si="1242"/>
        <v>7.3008849557522124</v>
      </c>
      <c r="L556" s="3">
        <f t="shared" ref="L556:M556" si="1243">+L555/L550</f>
        <v>9.615384615384615</v>
      </c>
      <c r="M556" s="3">
        <f t="shared" si="1243"/>
        <v>11.318795430944965</v>
      </c>
      <c r="N556" s="3">
        <f t="shared" ref="N556:S556" si="1244">+N555/N550</f>
        <v>10.585305105853049</v>
      </c>
      <c r="O556" s="3">
        <f t="shared" si="1244"/>
        <v>-4134.9999999999045</v>
      </c>
      <c r="P556" s="3">
        <f t="shared" si="1244"/>
        <v>-14.910714285714286</v>
      </c>
      <c r="Q556" s="3">
        <f t="shared" si="1244"/>
        <v>-8.9182058047493378</v>
      </c>
      <c r="R556" s="3">
        <f t="shared" si="1244"/>
        <v>-4.6875</v>
      </c>
      <c r="S556" s="3">
        <f t="shared" si="1244"/>
        <v>-11.832061068702291</v>
      </c>
    </row>
    <row r="557" spans="1:43">
      <c r="C557" s="2" t="s">
        <v>71</v>
      </c>
      <c r="D557" s="2">
        <f t="shared" ref="D557:F557" si="1245">+((D555/E555)-1)*100</f>
        <v>-8.6757990867579959</v>
      </c>
      <c r="E557" s="2">
        <f t="shared" si="1245"/>
        <v>-19.878048780487802</v>
      </c>
      <c r="F557" s="2">
        <f t="shared" si="1245"/>
        <v>-4.651162790697672</v>
      </c>
      <c r="G557" s="2">
        <f t="shared" ref="G557" si="1246">+((G555/H555)-1)*100</f>
        <v>-9.0909090909090828</v>
      </c>
      <c r="H557" s="2">
        <f t="shared" ref="H557:I557" si="1247">+((H555/I555)-1)*100</f>
        <v>-5.4000000000000048</v>
      </c>
      <c r="I557" s="2">
        <f t="shared" si="1247"/>
        <v>5.5966209081309337</v>
      </c>
      <c r="J557" s="2">
        <f>+((J555/K555)-1)*100</f>
        <v>-4.3434343434343381</v>
      </c>
      <c r="K557" s="2">
        <f>+((K555/L555)-1)*100</f>
        <v>-1.0000000000000009</v>
      </c>
      <c r="L557" s="2">
        <f>+((L555/M555)-1)*100</f>
        <v>-8.2568807339449499</v>
      </c>
      <c r="M557" s="2">
        <f>+((M555/N555)-1)*100</f>
        <v>28.235294117647069</v>
      </c>
      <c r="N557" s="2">
        <f>+((N555/O555)-1)*100</f>
        <v>2.7811366384522307</v>
      </c>
      <c r="O557" s="2">
        <f t="shared" ref="O557:R557" si="1248">+((O555/P555)-1)*100</f>
        <v>-0.95808383233532135</v>
      </c>
      <c r="P557" s="2">
        <f t="shared" si="1248"/>
        <v>23.520710059171602</v>
      </c>
      <c r="Q557" s="2">
        <f t="shared" si="1248"/>
        <v>32.549019607843135</v>
      </c>
      <c r="R557" s="2">
        <f t="shared" si="1248"/>
        <v>9.6774193548387011</v>
      </c>
    </row>
    <row r="558" spans="1:43">
      <c r="C558" s="2" t="s">
        <v>72</v>
      </c>
      <c r="D558" s="2">
        <f t="shared" ref="D558:F558" si="1249">+((D555/H555)-1)*100</f>
        <v>-36.575052854122617</v>
      </c>
      <c r="E558" s="2">
        <f t="shared" si="1249"/>
        <v>-34.299999999999997</v>
      </c>
      <c r="F558" s="2">
        <f t="shared" si="1249"/>
        <v>-13.410770855332633</v>
      </c>
      <c r="G558" s="2">
        <f t="shared" ref="G558" si="1250">+((G555/K555)-1)*100</f>
        <v>-13.131313131313128</v>
      </c>
      <c r="H558" s="2">
        <f t="shared" ref="H558" si="1251">+((H555/L555)-1)*100</f>
        <v>-5.4000000000000048</v>
      </c>
      <c r="I558" s="2">
        <f t="shared" ref="I558" si="1252">+((I555/M555)-1)*100</f>
        <v>-8.2568807339449499</v>
      </c>
      <c r="J558" s="2">
        <f t="shared" ref="J558:O558" si="1253">+((J555/N555)-1)*100</f>
        <v>11.411764705882366</v>
      </c>
      <c r="K558" s="2">
        <f t="shared" si="1253"/>
        <v>19.709794437726714</v>
      </c>
      <c r="L558" s="2">
        <f t="shared" si="1253"/>
        <v>19.760479041916156</v>
      </c>
      <c r="M558" s="2">
        <f t="shared" si="1253"/>
        <v>61.242603550295868</v>
      </c>
      <c r="N558" s="2">
        <f t="shared" si="1253"/>
        <v>66.666666666666671</v>
      </c>
      <c r="O558" s="2">
        <f t="shared" si="1253"/>
        <v>77.849462365591407</v>
      </c>
    </row>
    <row r="559" spans="1:43">
      <c r="C559" s="2" t="s">
        <v>130</v>
      </c>
      <c r="D559" t="str">
        <f t="shared" ref="D559:E559" si="1254">IF(OR(D556&gt;15,D553&lt;15,D552&lt;4),"NA",(IF(D556&lt;4,3,IF(D556&lt;6,2,IF(D556&lt;10,1,0)))+IF(D553&gt;80,3,IF(D553&gt;40,2,IF(D553&gt;20,1,0)))+IF(D552&gt;20,3,IF(D552&gt;10,2,IF(D552&gt;5,1,0)))))</f>
        <v>NA</v>
      </c>
      <c r="E559" t="str">
        <f t="shared" si="1254"/>
        <v>NA</v>
      </c>
      <c r="F559" t="str">
        <f t="shared" ref="F559:G559" si="1255">IF(OR(F556&gt;15,F553&lt;15,F552&lt;4),"NA",(IF(F556&lt;4,3,IF(F556&lt;6,2,IF(F556&lt;10,1,0)))+IF(F553&gt;80,3,IF(F553&gt;40,2,IF(F553&gt;20,1,0)))+IF(F552&gt;20,3,IF(F552&gt;10,2,IF(F552&gt;5,1,0)))))</f>
        <v>NA</v>
      </c>
      <c r="G559" t="str">
        <f t="shared" si="1255"/>
        <v>NA</v>
      </c>
      <c r="H559" t="str">
        <f t="shared" ref="H559:I559" si="1256">IF(OR(H556&gt;15,H553&lt;15,H552&lt;4),"NA",(IF(H556&lt;4,3,IF(H556&lt;6,2,IF(H556&lt;10,1,0)))+IF(H553&gt;80,3,IF(H553&gt;40,2,IF(H553&gt;20,1,0)))+IF(H552&gt;20,3,IF(H552&gt;10,2,IF(H552&gt;5,1,0)))))</f>
        <v>NA</v>
      </c>
      <c r="I559" t="str">
        <f t="shared" si="1256"/>
        <v>NA</v>
      </c>
      <c r="J559">
        <f>IF(OR(J556&gt;15,J553&lt;15,J552&lt;4),"NA",(IF(J556&lt;4,3,IF(J556&lt;6,2,IF(J556&lt;10,1,0)))+IF(J553&gt;80,3,IF(J553&gt;40,2,IF(J553&gt;20,1,0)))+IF(J552&gt;20,3,IF(J552&gt;10,2,IF(J552&gt;5,1,0)))))</f>
        <v>4</v>
      </c>
      <c r="K559" t="str">
        <f>IF(OR(K556&gt;15,K553&lt;15,K552&lt;4),"NA",(IF(K556&lt;4,3,IF(K556&lt;6,2,IF(K556&lt;10,1,0)))+IF(K553&gt;80,3,IF(K553&gt;40,2,IF(K553&gt;20,1,0)))+IF(K552&gt;20,3,IF(K552&gt;10,2,IF(K552&gt;5,1,0)))))</f>
        <v>NA</v>
      </c>
      <c r="L559" t="str">
        <f>IF(OR(L556&gt;15,L553&lt;15,L552&lt;4),"NA",(IF(L556&lt;4,3,IF(L556&lt;6,2,IF(L556&lt;10,1,0)))+IF(L553&gt;80,3,IF(L553&gt;40,2,IF(L553&gt;20,1,0)))+IF(L552&gt;20,3,IF(L552&gt;10,2,IF(L552&gt;5,1,0)))))</f>
        <v>NA</v>
      </c>
      <c r="M559" t="str">
        <f>IF(OR(M556&gt;15,M553&lt;15,M552&lt;4),"NA",(IF(M556&lt;4,3,IF(M556&lt;6,2,IF(M556&lt;10,1,0)))+IF(M553&gt;80,3,IF(M553&gt;40,2,IF(M553&gt;20,1,0)))+IF(M552&gt;20,3,IF(M552&gt;10,2,IF(M552&gt;5,1,0)))))</f>
        <v>NA</v>
      </c>
      <c r="N559" t="str">
        <f>IF(OR(N556&gt;15,N553&lt;15,N552&lt;4),"NA",(IF(N556&lt;4,3,IF(N556&lt;6,2,IF(N556&lt;10,1,0)))+IF(N553&gt;80,3,IF(N553&gt;40,2,IF(N553&gt;20,1,0)))+IF(N552&gt;20,3,IF(N552&gt;10,2,IF(N552&gt;5,1,0)))))</f>
        <v>NA</v>
      </c>
      <c r="O559" t="str">
        <f t="shared" ref="O559:S559" si="1257">IF(OR(O556&gt;15,O553&lt;15,O552&lt;4),"NA",(IF(O556&lt;4,3,IF(O556&lt;6,2,IF(O556&lt;10,1,0)))+IF(O553&gt;80,3,IF(O553&gt;40,2,IF(O553&gt;20,1,0)))+IF(O552&gt;20,3,IF(O552&gt;10,2,IF(O552&gt;5,1,0)))))</f>
        <v>NA</v>
      </c>
      <c r="P559" t="str">
        <f t="shared" si="1257"/>
        <v>NA</v>
      </c>
      <c r="Q559" t="str">
        <f t="shared" si="1257"/>
        <v>NA</v>
      </c>
      <c r="R559" t="str">
        <f t="shared" si="1257"/>
        <v>NA</v>
      </c>
      <c r="S559" t="str">
        <f t="shared" si="1257"/>
        <v>NA</v>
      </c>
    </row>
    <row r="561" spans="1:43">
      <c r="A561" t="s">
        <v>116</v>
      </c>
      <c r="B561" t="s">
        <v>1</v>
      </c>
      <c r="C561" s="1" t="s">
        <v>2</v>
      </c>
      <c r="D561" s="1" t="s">
        <v>275</v>
      </c>
      <c r="E561" s="1" t="s">
        <v>242</v>
      </c>
      <c r="F561" s="1" t="s">
        <v>232</v>
      </c>
      <c r="G561" s="1" t="s">
        <v>202</v>
      </c>
      <c r="H561" s="1" t="s">
        <v>199</v>
      </c>
      <c r="I561" s="1" t="s">
        <v>196</v>
      </c>
      <c r="J561" s="1" t="s">
        <v>185</v>
      </c>
      <c r="K561" s="1" t="s">
        <v>177</v>
      </c>
      <c r="L561" s="1" t="s">
        <v>149</v>
      </c>
      <c r="M561" s="1" t="s">
        <v>139</v>
      </c>
      <c r="N561" s="1" t="s">
        <v>3</v>
      </c>
      <c r="O561" s="1" t="s">
        <v>4</v>
      </c>
      <c r="P561" s="1" t="s">
        <v>5</v>
      </c>
      <c r="Q561" s="1" t="s">
        <v>6</v>
      </c>
      <c r="R561" s="1" t="s">
        <v>7</v>
      </c>
      <c r="S561" s="1" t="s">
        <v>8</v>
      </c>
      <c r="T561" s="1" t="s">
        <v>9</v>
      </c>
      <c r="U561" s="1" t="s">
        <v>10</v>
      </c>
      <c r="V561" s="1" t="s">
        <v>11</v>
      </c>
      <c r="W561" s="1" t="s">
        <v>12</v>
      </c>
      <c r="X561" s="1" t="s">
        <v>13</v>
      </c>
      <c r="Y561" s="1" t="s">
        <v>14</v>
      </c>
      <c r="Z561" s="1" t="s">
        <v>15</v>
      </c>
      <c r="AA561" s="1" t="s">
        <v>16</v>
      </c>
      <c r="AB561" s="1" t="s">
        <v>17</v>
      </c>
      <c r="AC561" s="1" t="s">
        <v>18</v>
      </c>
      <c r="AD561" s="1" t="s">
        <v>19</v>
      </c>
      <c r="AE561" s="1" t="s">
        <v>20</v>
      </c>
      <c r="AF561" s="1" t="s">
        <v>21</v>
      </c>
      <c r="AG561" s="1" t="s">
        <v>22</v>
      </c>
      <c r="AH561" s="1" t="s">
        <v>23</v>
      </c>
      <c r="AI561" s="1" t="s">
        <v>24</v>
      </c>
      <c r="AJ561" s="1" t="s">
        <v>25</v>
      </c>
      <c r="AK561" s="1" t="s">
        <v>26</v>
      </c>
      <c r="AL561" s="1" t="s">
        <v>27</v>
      </c>
      <c r="AM561" s="1" t="s">
        <v>28</v>
      </c>
      <c r="AN561" s="1" t="s">
        <v>29</v>
      </c>
      <c r="AO561" s="1" t="s">
        <v>30</v>
      </c>
      <c r="AP561" s="1" t="s">
        <v>31</v>
      </c>
    </row>
    <row r="562" spans="1:43">
      <c r="A562" t="s">
        <v>32</v>
      </c>
      <c r="B562" t="s">
        <v>33</v>
      </c>
      <c r="C562" t="s">
        <v>34</v>
      </c>
      <c r="H562">
        <v>7.29</v>
      </c>
      <c r="I562">
        <v>6.41</v>
      </c>
      <c r="J562" s="4">
        <v>4.53</v>
      </c>
      <c r="K562">
        <v>5.95</v>
      </c>
      <c r="L562">
        <v>4.83</v>
      </c>
      <c r="M562">
        <v>5.85</v>
      </c>
      <c r="N562">
        <v>6.86</v>
      </c>
      <c r="O562">
        <v>5.37</v>
      </c>
      <c r="P562">
        <v>6.2</v>
      </c>
      <c r="Q562">
        <v>6.15</v>
      </c>
      <c r="R562">
        <v>1.96</v>
      </c>
      <c r="S562">
        <v>5.82</v>
      </c>
      <c r="T562">
        <v>4.9800000000000004</v>
      </c>
      <c r="U562">
        <v>5.48</v>
      </c>
      <c r="V562">
        <v>3.23</v>
      </c>
    </row>
    <row r="563" spans="1:43">
      <c r="A563" s="11" t="s">
        <v>277</v>
      </c>
      <c r="C563" t="s">
        <v>128</v>
      </c>
      <c r="L563">
        <v>4.83</v>
      </c>
      <c r="M563">
        <v>5.85</v>
      </c>
      <c r="N563" s="4">
        <v>4.12</v>
      </c>
      <c r="O563">
        <v>5.37</v>
      </c>
      <c r="P563">
        <v>6.19</v>
      </c>
      <c r="Q563">
        <v>6.15</v>
      </c>
      <c r="R563">
        <v>4.13</v>
      </c>
      <c r="S563">
        <v>5.82</v>
      </c>
      <c r="T563">
        <v>4.9800000000000004</v>
      </c>
      <c r="U563">
        <v>5.48</v>
      </c>
      <c r="V563">
        <v>3.23</v>
      </c>
      <c r="W563">
        <v>5.39</v>
      </c>
      <c r="X563">
        <v>5.39</v>
      </c>
      <c r="Y563">
        <v>4.87</v>
      </c>
      <c r="Z563">
        <v>8.51</v>
      </c>
    </row>
    <row r="564" spans="1:43">
      <c r="A564">
        <v>3</v>
      </c>
      <c r="C564" t="s">
        <v>35</v>
      </c>
      <c r="H564">
        <f t="shared" ref="H564:J564" si="1258">+H562+I562+J562+K562</f>
        <v>24.18</v>
      </c>
      <c r="I564">
        <f t="shared" si="1258"/>
        <v>21.72</v>
      </c>
      <c r="J564">
        <f t="shared" si="1258"/>
        <v>21.16</v>
      </c>
      <c r="K564">
        <f>+K562+L562+M562+N562</f>
        <v>23.490000000000002</v>
      </c>
      <c r="L564">
        <f>+L562+M562+N562+O562</f>
        <v>22.91</v>
      </c>
      <c r="M564">
        <f>+M562+N562+O562+P562</f>
        <v>24.28</v>
      </c>
      <c r="N564">
        <f>+N562+O562+P562+Q562</f>
        <v>24.58</v>
      </c>
      <c r="O564">
        <f t="shared" ref="O564:S565" si="1259">+O562+P562+Q562+R562</f>
        <v>19.68</v>
      </c>
      <c r="P564">
        <f t="shared" si="1259"/>
        <v>20.130000000000003</v>
      </c>
      <c r="Q564">
        <f t="shared" si="1259"/>
        <v>18.91</v>
      </c>
      <c r="R564">
        <f t="shared" si="1259"/>
        <v>18.240000000000002</v>
      </c>
      <c r="S564">
        <f t="shared" si="1259"/>
        <v>19.510000000000002</v>
      </c>
    </row>
    <row r="565" spans="1:43">
      <c r="C565" t="s">
        <v>129</v>
      </c>
      <c r="E565" s="6" t="s">
        <v>247</v>
      </c>
      <c r="L565">
        <f t="shared" ref="L565" si="1260">+L563+M563+N563+O563</f>
        <v>20.170000000000002</v>
      </c>
      <c r="M565">
        <f t="shared" ref="M565" si="1261">+M563+N563+O563+P563</f>
        <v>21.53</v>
      </c>
      <c r="N565">
        <f t="shared" ref="N565" si="1262">+N563+O563+P563+Q563</f>
        <v>21.83</v>
      </c>
      <c r="O565">
        <f t="shared" si="1259"/>
        <v>21.84</v>
      </c>
      <c r="P565">
        <f t="shared" si="1259"/>
        <v>22.29</v>
      </c>
      <c r="Q565">
        <f t="shared" si="1259"/>
        <v>21.080000000000002</v>
      </c>
      <c r="R565">
        <f t="shared" si="1259"/>
        <v>20.41</v>
      </c>
      <c r="S565">
        <f t="shared" ref="S565" si="1263">+S563+T563+U563+V563</f>
        <v>19.510000000000002</v>
      </c>
      <c r="T565">
        <f t="shared" ref="T565" si="1264">+T563+U563+V563+W563</f>
        <v>19.080000000000002</v>
      </c>
      <c r="U565">
        <f t="shared" ref="U565" si="1265">+U563+V563+W563+X563</f>
        <v>19.490000000000002</v>
      </c>
      <c r="V565">
        <f t="shared" ref="V565" si="1266">+V563+W563+X563+Y563</f>
        <v>18.88</v>
      </c>
      <c r="W565">
        <f t="shared" ref="W565" si="1267">+W563+X563+Y563+Z563</f>
        <v>24.159999999999997</v>
      </c>
    </row>
    <row r="566" spans="1:43">
      <c r="C566" s="2" t="s">
        <v>36</v>
      </c>
      <c r="D566" s="2"/>
      <c r="E566" s="2"/>
      <c r="F566" s="2"/>
      <c r="G566" s="2"/>
      <c r="H566" s="2">
        <f t="shared" ref="H566:J566" si="1268">+((H564/(I562+J562+K562+L563))-1)*100</f>
        <v>11.325966850828738</v>
      </c>
      <c r="I566" s="2">
        <f t="shared" si="1268"/>
        <v>2.6465028355387554</v>
      </c>
      <c r="J566" s="2">
        <f t="shared" si="1268"/>
        <v>1.9759036144578079</v>
      </c>
      <c r="K566" s="2">
        <f>+((K564/(L562+M562+N562+O563))-1)*100</f>
        <v>2.5316455696202667</v>
      </c>
      <c r="L566" s="2">
        <f>+((L564/(M562+N562+O562+P563))-1)*100</f>
        <v>-5.6036258755665536</v>
      </c>
      <c r="M566" s="2">
        <f>+((M564/(N562+O562+P562+Q563))-1)*100</f>
        <v>-1.2205044751830596</v>
      </c>
      <c r="N566" s="2">
        <f>+((N564/(O562+P562+Q562+R563))-1)*100</f>
        <v>12.494279176201385</v>
      </c>
      <c r="O566" s="2">
        <f t="shared" ref="O566:S566" si="1269">+((O564/(P562+Q562+R562+S563))-1)*100</f>
        <v>-2.2354694485842153</v>
      </c>
      <c r="P566" s="2">
        <f t="shared" si="1269"/>
        <v>6.4516129032258229</v>
      </c>
      <c r="Q566" s="2">
        <f t="shared" si="1269"/>
        <v>3.6732456140350811</v>
      </c>
      <c r="R566" s="2">
        <f t="shared" si="1269"/>
        <v>-6.5094823167606286</v>
      </c>
      <c r="S566" s="2">
        <f t="shared" si="1269"/>
        <v>2.2536687631027341</v>
      </c>
      <c r="T566" s="2"/>
      <c r="U566" s="2"/>
      <c r="V566" s="2"/>
    </row>
    <row r="567" spans="1:43">
      <c r="C567" s="2" t="s">
        <v>37</v>
      </c>
      <c r="D567" s="2"/>
      <c r="E567" s="2"/>
      <c r="F567" s="2"/>
      <c r="G567" s="2"/>
      <c r="H567" s="2">
        <f t="shared" ref="H567:J567" si="1270">+((H564/L565)-1)*100</f>
        <v>19.881011403073856</v>
      </c>
      <c r="I567" s="2">
        <f t="shared" si="1270"/>
        <v>0.88248954946585911</v>
      </c>
      <c r="J567" s="2">
        <f t="shared" si="1270"/>
        <v>-3.0691708657810235</v>
      </c>
      <c r="K567" s="2">
        <f>+((K564/O565)-1)*100</f>
        <v>7.5549450549450725</v>
      </c>
      <c r="L567" s="2">
        <f>+((L564/P565)-1)*100</f>
        <v>2.7815163750560812</v>
      </c>
      <c r="M567" s="2">
        <f>+((M564/Q565)-1)*100</f>
        <v>15.180265654648961</v>
      </c>
      <c r="N567" s="2">
        <f>+((N564/R565)-1)*100</f>
        <v>20.431161195492397</v>
      </c>
      <c r="O567" s="2">
        <f t="shared" ref="O567:S567" si="1271">+((O564/S565)-1)*100</f>
        <v>0.87134802665298494</v>
      </c>
      <c r="P567" s="2">
        <f t="shared" si="1271"/>
        <v>5.5031446540880546</v>
      </c>
      <c r="Q567" s="2">
        <f t="shared" si="1271"/>
        <v>-2.9758850692663041</v>
      </c>
      <c r="R567" s="2">
        <f t="shared" si="1271"/>
        <v>-3.3898305084745561</v>
      </c>
      <c r="S567" s="2">
        <f t="shared" si="1271"/>
        <v>-19.24668874172184</v>
      </c>
    </row>
    <row r="568" spans="1:43" s="1" customFormat="1">
      <c r="C568" s="1" t="s">
        <v>38</v>
      </c>
      <c r="D568" s="1" t="s">
        <v>274</v>
      </c>
      <c r="E568" s="1" t="s">
        <v>243</v>
      </c>
      <c r="F568" s="1" t="s">
        <v>233</v>
      </c>
      <c r="G568" s="1" t="s">
        <v>230</v>
      </c>
      <c r="H568" s="1" t="s">
        <v>200</v>
      </c>
      <c r="I568" s="1" t="s">
        <v>197</v>
      </c>
      <c r="J568" s="1" t="s">
        <v>186</v>
      </c>
      <c r="K568" s="1" t="s">
        <v>178</v>
      </c>
      <c r="L568" s="1" t="s">
        <v>150</v>
      </c>
      <c r="M568" s="1" t="s">
        <v>141</v>
      </c>
      <c r="N568" s="1" t="s">
        <v>39</v>
      </c>
      <c r="O568" s="1" t="s">
        <v>40</v>
      </c>
      <c r="P568" s="1" t="s">
        <v>41</v>
      </c>
      <c r="Q568" s="1" t="s">
        <v>42</v>
      </c>
      <c r="R568" s="1" t="s">
        <v>43</v>
      </c>
      <c r="S568" s="1" t="s">
        <v>44</v>
      </c>
      <c r="T568" s="1" t="s">
        <v>45</v>
      </c>
      <c r="U568" s="1" t="s">
        <v>46</v>
      </c>
      <c r="V568" s="1" t="s">
        <v>47</v>
      </c>
      <c r="W568" s="1" t="s">
        <v>48</v>
      </c>
      <c r="X568" s="1" t="s">
        <v>49</v>
      </c>
      <c r="Y568" s="1" t="s">
        <v>50</v>
      </c>
      <c r="Z568" s="1" t="s">
        <v>51</v>
      </c>
      <c r="AA568" s="1" t="s">
        <v>52</v>
      </c>
      <c r="AB568" s="1" t="s">
        <v>53</v>
      </c>
      <c r="AC568" s="1" t="s">
        <v>54</v>
      </c>
      <c r="AD568" s="1" t="s">
        <v>55</v>
      </c>
      <c r="AE568" s="1" t="s">
        <v>56</v>
      </c>
      <c r="AF568" s="1" t="s">
        <v>57</v>
      </c>
      <c r="AG568" s="1" t="s">
        <v>58</v>
      </c>
      <c r="AH568" s="1" t="s">
        <v>59</v>
      </c>
      <c r="AI568" s="1" t="s">
        <v>60</v>
      </c>
      <c r="AJ568" s="1" t="s">
        <v>61</v>
      </c>
      <c r="AK568" s="1" t="s">
        <v>62</v>
      </c>
      <c r="AL568" s="1" t="s">
        <v>63</v>
      </c>
      <c r="AM568" s="1" t="s">
        <v>64</v>
      </c>
      <c r="AN568" s="1" t="s">
        <v>65</v>
      </c>
      <c r="AO568" s="1" t="s">
        <v>66</v>
      </c>
      <c r="AP568" s="1" t="s">
        <v>67</v>
      </c>
      <c r="AQ568" s="1" t="s">
        <v>68</v>
      </c>
    </row>
    <row r="569" spans="1:43">
      <c r="C569" t="s">
        <v>69</v>
      </c>
      <c r="I569">
        <v>267</v>
      </c>
      <c r="J569">
        <v>215</v>
      </c>
      <c r="K569">
        <v>215</v>
      </c>
      <c r="L569">
        <v>271</v>
      </c>
      <c r="M569">
        <v>285</v>
      </c>
      <c r="N569">
        <v>275</v>
      </c>
      <c r="O569">
        <v>240</v>
      </c>
      <c r="P569">
        <v>202</v>
      </c>
      <c r="Q569">
        <v>210</v>
      </c>
      <c r="R569">
        <v>206</v>
      </c>
      <c r="S569">
        <v>203</v>
      </c>
    </row>
    <row r="570" spans="1:43">
      <c r="C570" s="3" t="s">
        <v>70</v>
      </c>
      <c r="D570" s="3"/>
      <c r="E570" s="3"/>
      <c r="F570" s="3"/>
      <c r="G570" s="3"/>
      <c r="H570" s="3"/>
      <c r="I570" s="3">
        <f t="shared" ref="I570" si="1272">+I569/I564</f>
        <v>12.292817679558011</v>
      </c>
      <c r="J570" s="3">
        <f t="shared" ref="J570:K570" si="1273">+J569/J564</f>
        <v>10.160680529300567</v>
      </c>
      <c r="K570" s="3">
        <f t="shared" si="1273"/>
        <v>9.1528309919114506</v>
      </c>
      <c r="L570" s="3">
        <f t="shared" ref="L570:M570" si="1274">+L569/L564</f>
        <v>11.828895678742906</v>
      </c>
      <c r="M570" s="3">
        <f t="shared" si="1274"/>
        <v>11.738056013179571</v>
      </c>
      <c r="N570" s="3">
        <f t="shared" ref="N570:S570" si="1275">+N569/N564</f>
        <v>11.187957689178194</v>
      </c>
      <c r="O570" s="3">
        <f t="shared" si="1275"/>
        <v>12.195121951219512</v>
      </c>
      <c r="P570" s="3">
        <f t="shared" si="1275"/>
        <v>10.034773969200197</v>
      </c>
      <c r="Q570" s="3">
        <f t="shared" si="1275"/>
        <v>11.105235325224749</v>
      </c>
      <c r="R570" s="3">
        <f t="shared" si="1275"/>
        <v>11.293859649122806</v>
      </c>
      <c r="S570" s="3">
        <f t="shared" si="1275"/>
        <v>10.404920553562276</v>
      </c>
    </row>
    <row r="571" spans="1:43">
      <c r="C571" s="2" t="s">
        <v>71</v>
      </c>
      <c r="D571" s="2"/>
      <c r="E571" s="2"/>
      <c r="F571" s="2"/>
      <c r="G571" s="2"/>
      <c r="H571" s="2"/>
      <c r="I571" s="2">
        <f t="shared" ref="I571:N571" si="1276">+((I569/J569)-1)*100</f>
        <v>24.1860465116279</v>
      </c>
      <c r="J571" s="2">
        <f t="shared" si="1276"/>
        <v>0</v>
      </c>
      <c r="K571" s="2">
        <f t="shared" si="1276"/>
        <v>-20.664206642066418</v>
      </c>
      <c r="L571" s="2">
        <f t="shared" si="1276"/>
        <v>-4.9122807017543906</v>
      </c>
      <c r="M571" s="2">
        <f t="shared" si="1276"/>
        <v>3.6363636363636376</v>
      </c>
      <c r="N571" s="2">
        <f t="shared" si="1276"/>
        <v>14.583333333333325</v>
      </c>
      <c r="O571" s="2">
        <f t="shared" ref="O571:R571" si="1277">+((O569/P569)-1)*100</f>
        <v>18.811881188118807</v>
      </c>
      <c r="P571" s="2">
        <f t="shared" si="1277"/>
        <v>-3.8095238095238071</v>
      </c>
      <c r="Q571" s="2">
        <f t="shared" si="1277"/>
        <v>1.9417475728155331</v>
      </c>
      <c r="R571" s="2">
        <f t="shared" si="1277"/>
        <v>1.4778325123152802</v>
      </c>
    </row>
    <row r="572" spans="1:43">
      <c r="C572" s="2" t="s">
        <v>72</v>
      </c>
      <c r="D572" s="2"/>
      <c r="E572" s="2"/>
      <c r="F572" s="2"/>
      <c r="G572" s="2"/>
      <c r="H572" s="2"/>
      <c r="I572" s="2">
        <f t="shared" ref="I572:O572" si="1278">+((I569/M569)-1)*100</f>
        <v>-6.315789473684208</v>
      </c>
      <c r="J572" s="2">
        <f t="shared" si="1278"/>
        <v>-21.818181818181813</v>
      </c>
      <c r="K572" s="2">
        <f t="shared" si="1278"/>
        <v>-10.416666666666663</v>
      </c>
      <c r="L572" s="2">
        <f t="shared" si="1278"/>
        <v>34.158415841584166</v>
      </c>
      <c r="M572" s="2">
        <f t="shared" si="1278"/>
        <v>35.714285714285722</v>
      </c>
      <c r="N572" s="2">
        <f t="shared" si="1278"/>
        <v>33.49514563106797</v>
      </c>
      <c r="O572" s="2">
        <f t="shared" si="1278"/>
        <v>18.226600985221687</v>
      </c>
    </row>
    <row r="573" spans="1:43">
      <c r="C573" s="2" t="s">
        <v>130</v>
      </c>
      <c r="D573" s="2"/>
      <c r="E573" s="2"/>
      <c r="F573" s="2"/>
      <c r="G573" s="2"/>
      <c r="H573" s="2"/>
      <c r="I573" t="str">
        <f t="shared" ref="I573:N573" si="1279">IF(OR(I570&gt;15,I567&lt;15,I566&lt;4),"NA",(IF(I570&lt;4,3,IF(I570&lt;6,2,IF(I570&lt;10,1,0)))+IF(I567&gt;80,3,IF(I567&gt;40,2,IF(I567&gt;20,1,0)))+IF(I566&gt;20,3,IF(I566&gt;10,2,IF(I566&gt;5,1,0)))))</f>
        <v>NA</v>
      </c>
      <c r="J573" t="str">
        <f t="shared" si="1279"/>
        <v>NA</v>
      </c>
      <c r="K573" t="str">
        <f t="shared" si="1279"/>
        <v>NA</v>
      </c>
      <c r="L573" t="str">
        <f t="shared" si="1279"/>
        <v>NA</v>
      </c>
      <c r="M573" t="str">
        <f t="shared" si="1279"/>
        <v>NA</v>
      </c>
      <c r="N573">
        <f t="shared" si="1279"/>
        <v>3</v>
      </c>
      <c r="O573" t="str">
        <f t="shared" ref="O573:S573" si="1280">IF(OR(O570&gt;15,O567&lt;15,O566&lt;4),"NA",(IF(O570&lt;4,3,IF(O570&lt;6,2,IF(O570&lt;10,1,0)))+IF(O567&gt;80,3,IF(O567&gt;40,2,IF(O567&gt;20,1,0)))+IF(O566&gt;20,3,IF(O566&gt;10,2,IF(O566&gt;5,1,0)))))</f>
        <v>NA</v>
      </c>
      <c r="P573" t="str">
        <f t="shared" si="1280"/>
        <v>NA</v>
      </c>
      <c r="Q573" t="str">
        <f t="shared" si="1280"/>
        <v>NA</v>
      </c>
      <c r="R573" t="str">
        <f t="shared" si="1280"/>
        <v>NA</v>
      </c>
      <c r="S573" t="str">
        <f t="shared" si="1280"/>
        <v>NA</v>
      </c>
    </row>
    <row r="575" spans="1:43">
      <c r="A575" t="s">
        <v>117</v>
      </c>
      <c r="B575" t="s">
        <v>1</v>
      </c>
      <c r="C575" s="1" t="s">
        <v>2</v>
      </c>
      <c r="D575" s="1" t="s">
        <v>275</v>
      </c>
      <c r="E575" s="1" t="s">
        <v>242</v>
      </c>
      <c r="F575" s="1" t="s">
        <v>232</v>
      </c>
      <c r="G575" s="1" t="s">
        <v>202</v>
      </c>
      <c r="H575" s="1" t="s">
        <v>199</v>
      </c>
      <c r="I575" s="1" t="s">
        <v>196</v>
      </c>
      <c r="J575" s="1" t="s">
        <v>185</v>
      </c>
      <c r="K575" s="1" t="s">
        <v>177</v>
      </c>
      <c r="L575" s="1" t="s">
        <v>149</v>
      </c>
      <c r="M575" s="1" t="s">
        <v>139</v>
      </c>
      <c r="N575" s="1" t="s">
        <v>3</v>
      </c>
      <c r="O575" s="1" t="s">
        <v>4</v>
      </c>
      <c r="P575" s="1" t="s">
        <v>5</v>
      </c>
      <c r="Q575" s="1" t="s">
        <v>6</v>
      </c>
      <c r="R575" s="1" t="s">
        <v>7</v>
      </c>
      <c r="S575" s="1" t="s">
        <v>8</v>
      </c>
      <c r="T575" s="1" t="s">
        <v>9</v>
      </c>
      <c r="U575" s="1" t="s">
        <v>10</v>
      </c>
      <c r="V575" s="1" t="s">
        <v>11</v>
      </c>
      <c r="W575" s="1" t="s">
        <v>12</v>
      </c>
      <c r="X575" s="1" t="s">
        <v>13</v>
      </c>
      <c r="Y575" s="1" t="s">
        <v>14</v>
      </c>
      <c r="Z575" s="1" t="s">
        <v>15</v>
      </c>
      <c r="AA575" s="1" t="s">
        <v>16</v>
      </c>
      <c r="AB575" s="1" t="s">
        <v>17</v>
      </c>
      <c r="AC575" s="1" t="s">
        <v>18</v>
      </c>
      <c r="AD575" s="1" t="s">
        <v>19</v>
      </c>
      <c r="AE575" s="1" t="s">
        <v>20</v>
      </c>
      <c r="AF575" s="1" t="s">
        <v>21</v>
      </c>
      <c r="AG575" s="1" t="s">
        <v>22</v>
      </c>
      <c r="AH575" s="1" t="s">
        <v>23</v>
      </c>
      <c r="AI575" s="1" t="s">
        <v>24</v>
      </c>
      <c r="AJ575" s="1" t="s">
        <v>25</v>
      </c>
      <c r="AK575" s="1" t="s">
        <v>26</v>
      </c>
      <c r="AL575" s="1" t="s">
        <v>27</v>
      </c>
      <c r="AM575" s="1" t="s">
        <v>28</v>
      </c>
      <c r="AN575" s="1" t="s">
        <v>29</v>
      </c>
      <c r="AO575" s="1" t="s">
        <v>30</v>
      </c>
      <c r="AP575" s="1" t="s">
        <v>31</v>
      </c>
    </row>
    <row r="576" spans="1:43">
      <c r="A576" t="s">
        <v>32</v>
      </c>
      <c r="B576" t="s">
        <v>33</v>
      </c>
      <c r="C576" t="s">
        <v>34</v>
      </c>
      <c r="D576">
        <v>1.1399999999999999</v>
      </c>
      <c r="E576">
        <v>3.95</v>
      </c>
      <c r="F576">
        <v>-10.17</v>
      </c>
      <c r="G576">
        <v>4</v>
      </c>
      <c r="H576">
        <v>-5.97</v>
      </c>
      <c r="I576">
        <v>-5.96</v>
      </c>
      <c r="J576">
        <v>4.51</v>
      </c>
      <c r="K576">
        <v>5.66</v>
      </c>
      <c r="L576">
        <v>8.69</v>
      </c>
      <c r="M576">
        <v>7.24</v>
      </c>
      <c r="N576" s="4">
        <v>-4.05</v>
      </c>
      <c r="O576" s="4">
        <v>6.95</v>
      </c>
      <c r="P576" s="4">
        <v>6.22</v>
      </c>
      <c r="Q576" s="4">
        <v>6.1</v>
      </c>
      <c r="R576">
        <v>4.93</v>
      </c>
      <c r="S576">
        <v>5.0199999999999996</v>
      </c>
      <c r="T576">
        <v>3.23</v>
      </c>
      <c r="U576">
        <v>3.6</v>
      </c>
      <c r="V576">
        <v>2.9</v>
      </c>
    </row>
    <row r="577" spans="1:43">
      <c r="C577" t="s">
        <v>128</v>
      </c>
      <c r="H577">
        <v>-5.97</v>
      </c>
      <c r="I577">
        <v>-5.96</v>
      </c>
      <c r="J577">
        <v>4.41</v>
      </c>
      <c r="K577">
        <v>5.66</v>
      </c>
      <c r="L577">
        <v>8.69</v>
      </c>
      <c r="M577">
        <v>7.24</v>
      </c>
      <c r="N577" s="4">
        <v>-3.07</v>
      </c>
      <c r="O577" s="4">
        <v>7.45</v>
      </c>
      <c r="P577" s="4">
        <v>6.22</v>
      </c>
      <c r="Q577" s="4">
        <v>6.1</v>
      </c>
      <c r="R577">
        <v>4.9400000000000004</v>
      </c>
      <c r="S577">
        <v>5.0199999999999996</v>
      </c>
      <c r="T577">
        <v>3.23</v>
      </c>
      <c r="U577">
        <v>3.6</v>
      </c>
      <c r="V577">
        <v>2.89</v>
      </c>
      <c r="W577">
        <v>2.3199999999999998</v>
      </c>
      <c r="X577">
        <v>3.94</v>
      </c>
      <c r="Y577">
        <v>3.92</v>
      </c>
      <c r="Z577">
        <v>4.79</v>
      </c>
    </row>
    <row r="578" spans="1:43">
      <c r="C578" t="s">
        <v>35</v>
      </c>
      <c r="D578">
        <f t="shared" ref="D578:F578" si="1281">+D576+E576+F576+G576</f>
        <v>-1.08</v>
      </c>
      <c r="E578">
        <f t="shared" si="1281"/>
        <v>-8.19</v>
      </c>
      <c r="F578">
        <f t="shared" si="1281"/>
        <v>-18.100000000000001</v>
      </c>
      <c r="G578">
        <f t="shared" ref="G578" si="1282">+G576+H576+I576+J576</f>
        <v>-3.42</v>
      </c>
      <c r="H578">
        <f t="shared" ref="H578:N579" si="1283">+H576+I576+J576+K576</f>
        <v>-1.7599999999999998</v>
      </c>
      <c r="I578">
        <f t="shared" si="1283"/>
        <v>12.899999999999999</v>
      </c>
      <c r="J578">
        <f t="shared" si="1283"/>
        <v>26.1</v>
      </c>
      <c r="K578">
        <f t="shared" si="1283"/>
        <v>17.54</v>
      </c>
      <c r="L578">
        <f t="shared" si="1283"/>
        <v>18.829999999999998</v>
      </c>
      <c r="M578">
        <f t="shared" si="1283"/>
        <v>16.36</v>
      </c>
      <c r="N578" s="4">
        <f t="shared" si="1283"/>
        <v>15.22</v>
      </c>
      <c r="O578" s="4">
        <f t="shared" ref="L578:S579" si="1284">+O576+P576+Q576+R576</f>
        <v>24.2</v>
      </c>
      <c r="P578" s="4">
        <f t="shared" si="1284"/>
        <v>22.27</v>
      </c>
      <c r="Q578" s="4">
        <f t="shared" si="1284"/>
        <v>19.279999999999998</v>
      </c>
      <c r="R578">
        <f t="shared" si="1284"/>
        <v>16.78</v>
      </c>
      <c r="S578">
        <f t="shared" si="1284"/>
        <v>14.75</v>
      </c>
    </row>
    <row r="579" spans="1:43">
      <c r="C579" t="s">
        <v>129</v>
      </c>
      <c r="H579">
        <f t="shared" si="1283"/>
        <v>-1.8599999999999994</v>
      </c>
      <c r="I579">
        <f t="shared" si="1283"/>
        <v>12.8</v>
      </c>
      <c r="J579">
        <f t="shared" si="1283"/>
        <v>26</v>
      </c>
      <c r="K579">
        <f t="shared" si="1283"/>
        <v>18.52</v>
      </c>
      <c r="L579">
        <f t="shared" si="1284"/>
        <v>20.309999999999999</v>
      </c>
      <c r="M579">
        <f t="shared" si="1284"/>
        <v>17.84</v>
      </c>
      <c r="N579">
        <f t="shared" si="1284"/>
        <v>16.700000000000003</v>
      </c>
      <c r="O579">
        <f t="shared" si="1284"/>
        <v>24.71</v>
      </c>
      <c r="P579">
        <f t="shared" si="1284"/>
        <v>22.28</v>
      </c>
      <c r="Q579">
        <f t="shared" si="1284"/>
        <v>19.29</v>
      </c>
      <c r="R579">
        <f t="shared" si="1284"/>
        <v>16.790000000000003</v>
      </c>
      <c r="S579">
        <f t="shared" ref="S579" si="1285">+S577+T577+U577+V577</f>
        <v>14.74</v>
      </c>
      <c r="T579">
        <f t="shared" ref="T579" si="1286">+T577+U577+V577+W577</f>
        <v>12.040000000000001</v>
      </c>
      <c r="U579">
        <f t="shared" ref="U579" si="1287">+U577+V577+W577+X577</f>
        <v>12.75</v>
      </c>
      <c r="V579">
        <f t="shared" ref="V579" si="1288">+V577+W577+X577+Y577</f>
        <v>13.07</v>
      </c>
      <c r="W579">
        <f t="shared" ref="W579" si="1289">+W577+X577+Y577+Z577</f>
        <v>14.969999999999999</v>
      </c>
    </row>
    <row r="580" spans="1:43">
      <c r="C580" s="2" t="s">
        <v>36</v>
      </c>
      <c r="D580" s="2">
        <f t="shared" ref="D580:F580" si="1290">+((D578/(E576+F576+G576+H577))-1)*100</f>
        <v>-86.813186813186817</v>
      </c>
      <c r="E580" s="2">
        <f t="shared" si="1290"/>
        <v>-54.751381215469621</v>
      </c>
      <c r="F580" s="2">
        <f t="shared" si="1290"/>
        <v>414.20454545454561</v>
      </c>
      <c r="G580" s="2">
        <f t="shared" ref="G580" si="1291">+((G578/(H576+I576+J576+K577))-1)*100</f>
        <v>94.318181818181841</v>
      </c>
      <c r="H580" s="2">
        <f t="shared" ref="H580:N580" si="1292">+((H578/(I576+J576+K576+L577))-1)*100</f>
        <v>-113.64341085271317</v>
      </c>
      <c r="I580" s="2">
        <f t="shared" si="1292"/>
        <v>-50.574712643678168</v>
      </c>
      <c r="J580" s="2">
        <f t="shared" si="1292"/>
        <v>40.928725701943861</v>
      </c>
      <c r="K580" s="2">
        <f t="shared" si="1292"/>
        <v>-9.2602172788411767</v>
      </c>
      <c r="L580" s="2">
        <f t="shared" si="1292"/>
        <v>15.09779951100243</v>
      </c>
      <c r="M580" s="2">
        <f t="shared" si="1292"/>
        <v>7.4901445466491356</v>
      </c>
      <c r="N580" s="2">
        <f t="shared" si="1292"/>
        <v>-37.133415943824865</v>
      </c>
      <c r="O580" s="2">
        <f t="shared" ref="O580:S580" si="1293">+((O578/(P576+Q576+R576+S577))-1)*100</f>
        <v>8.6663673102828973</v>
      </c>
      <c r="P580" s="2">
        <f t="shared" si="1293"/>
        <v>15.508298755186733</v>
      </c>
      <c r="Q580" s="2">
        <f t="shared" si="1293"/>
        <v>14.898688915375423</v>
      </c>
      <c r="R580" s="2">
        <f t="shared" si="1293"/>
        <v>13.839891451831754</v>
      </c>
      <c r="S580" s="2">
        <f t="shared" si="1293"/>
        <v>22.406639004149365</v>
      </c>
      <c r="T580" s="2"/>
      <c r="U580" s="2"/>
      <c r="V580" s="2"/>
    </row>
    <row r="581" spans="1:43">
      <c r="C581" s="2" t="s">
        <v>37</v>
      </c>
      <c r="D581" s="2">
        <f t="shared" ref="D581:F581" si="1294">+((D578/H579)-1)*100</f>
        <v>-41.935483870967715</v>
      </c>
      <c r="E581" s="2">
        <f t="shared" si="1294"/>
        <v>-163.98437499999997</v>
      </c>
      <c r="F581" s="2">
        <f t="shared" si="1294"/>
        <v>-169.61538461538464</v>
      </c>
      <c r="G581" s="2">
        <f t="shared" ref="G581" si="1295">+((G578/K579)-1)*100</f>
        <v>-118.46652267818574</v>
      </c>
      <c r="H581" s="2">
        <f t="shared" ref="H581:N581" si="1296">+((H578/L579)-1)*100</f>
        <v>-108.66568193008371</v>
      </c>
      <c r="I581" s="2">
        <f t="shared" si="1296"/>
        <v>-27.690582959641262</v>
      </c>
      <c r="J581" s="2">
        <f t="shared" si="1296"/>
        <v>56.287425149700574</v>
      </c>
      <c r="K581" s="2">
        <f t="shared" si="1296"/>
        <v>-29.016592472683133</v>
      </c>
      <c r="L581" s="2">
        <f t="shared" si="1296"/>
        <v>-15.484739676840231</v>
      </c>
      <c r="M581" s="2">
        <f t="shared" si="1296"/>
        <v>-15.189217210990147</v>
      </c>
      <c r="N581" s="2">
        <f t="shared" si="1296"/>
        <v>-9.3508040500297938</v>
      </c>
      <c r="O581" s="2">
        <f t="shared" ref="O581:S581" si="1297">+((O578/S579)-1)*100</f>
        <v>64.179104477611929</v>
      </c>
      <c r="P581" s="2">
        <f t="shared" si="1297"/>
        <v>84.966777408637853</v>
      </c>
      <c r="Q581" s="2">
        <f t="shared" si="1297"/>
        <v>51.215686274509785</v>
      </c>
      <c r="R581" s="2">
        <f t="shared" si="1297"/>
        <v>28.385615914307571</v>
      </c>
      <c r="S581" s="2">
        <f t="shared" si="1297"/>
        <v>-1.4696058784235078</v>
      </c>
    </row>
    <row r="582" spans="1:43" s="1" customFormat="1">
      <c r="C582" s="1" t="s">
        <v>38</v>
      </c>
      <c r="D582" s="1" t="s">
        <v>274</v>
      </c>
      <c r="E582" s="1" t="s">
        <v>243</v>
      </c>
      <c r="F582" s="1" t="s">
        <v>233</v>
      </c>
      <c r="G582" s="1" t="s">
        <v>230</v>
      </c>
      <c r="H582" s="1" t="s">
        <v>200</v>
      </c>
      <c r="I582" s="1" t="s">
        <v>197</v>
      </c>
      <c r="J582" s="1" t="s">
        <v>186</v>
      </c>
      <c r="K582" s="1" t="s">
        <v>178</v>
      </c>
      <c r="L582" s="1" t="s">
        <v>150</v>
      </c>
      <c r="M582" s="1" t="s">
        <v>141</v>
      </c>
      <c r="N582" s="1" t="s">
        <v>39</v>
      </c>
      <c r="O582" s="1" t="s">
        <v>40</v>
      </c>
      <c r="P582" s="1" t="s">
        <v>41</v>
      </c>
      <c r="Q582" s="1" t="s">
        <v>42</v>
      </c>
      <c r="R582" s="1" t="s">
        <v>43</v>
      </c>
      <c r="S582" s="1" t="s">
        <v>44</v>
      </c>
      <c r="T582" s="1" t="s">
        <v>45</v>
      </c>
      <c r="U582" s="1" t="s">
        <v>46</v>
      </c>
      <c r="V582" s="1" t="s">
        <v>47</v>
      </c>
      <c r="W582" s="1" t="s">
        <v>48</v>
      </c>
      <c r="X582" s="1" t="s">
        <v>49</v>
      </c>
      <c r="Y582" s="1" t="s">
        <v>50</v>
      </c>
      <c r="Z582" s="1" t="s">
        <v>51</v>
      </c>
      <c r="AA582" s="1" t="s">
        <v>52</v>
      </c>
      <c r="AB582" s="1" t="s">
        <v>53</v>
      </c>
      <c r="AC582" s="1" t="s">
        <v>54</v>
      </c>
      <c r="AD582" s="1" t="s">
        <v>55</v>
      </c>
      <c r="AE582" s="1" t="s">
        <v>56</v>
      </c>
      <c r="AF582" s="1" t="s">
        <v>57</v>
      </c>
      <c r="AG582" s="1" t="s">
        <v>58</v>
      </c>
      <c r="AH582" s="1" t="s">
        <v>59</v>
      </c>
      <c r="AI582" s="1" t="s">
        <v>60</v>
      </c>
      <c r="AJ582" s="1" t="s">
        <v>61</v>
      </c>
      <c r="AK582" s="1" t="s">
        <v>62</v>
      </c>
      <c r="AL582" s="1" t="s">
        <v>63</v>
      </c>
      <c r="AM582" s="1" t="s">
        <v>64</v>
      </c>
      <c r="AN582" s="1" t="s">
        <v>65</v>
      </c>
      <c r="AO582" s="1" t="s">
        <v>66</v>
      </c>
      <c r="AP582" s="1" t="s">
        <v>67</v>
      </c>
      <c r="AQ582" s="1" t="s">
        <v>68</v>
      </c>
    </row>
    <row r="583" spans="1:43">
      <c r="C583" t="s">
        <v>69</v>
      </c>
      <c r="D583">
        <v>550</v>
      </c>
      <c r="E583">
        <v>415</v>
      </c>
      <c r="F583">
        <v>422</v>
      </c>
      <c r="G583">
        <v>456</v>
      </c>
      <c r="H583">
        <v>451</v>
      </c>
      <c r="I583">
        <v>380</v>
      </c>
      <c r="J583">
        <v>400</v>
      </c>
      <c r="K583">
        <v>520</v>
      </c>
      <c r="L583">
        <v>630</v>
      </c>
      <c r="M583">
        <v>670</v>
      </c>
      <c r="N583">
        <v>645</v>
      </c>
      <c r="O583">
        <v>609</v>
      </c>
      <c r="P583">
        <v>624</v>
      </c>
      <c r="Q583">
        <v>649</v>
      </c>
      <c r="R583">
        <v>445</v>
      </c>
      <c r="S583">
        <v>385</v>
      </c>
    </row>
    <row r="584" spans="1:43">
      <c r="C584" s="3" t="s">
        <v>70</v>
      </c>
      <c r="D584" s="3">
        <f t="shared" ref="D584:E584" si="1298">+D583/D578</f>
        <v>-509.25925925925924</v>
      </c>
      <c r="E584" s="3">
        <f t="shared" si="1298"/>
        <v>-50.671550671550676</v>
      </c>
      <c r="F584" s="3">
        <f t="shared" ref="F584:G584" si="1299">+F583/F578</f>
        <v>-23.314917127071823</v>
      </c>
      <c r="G584" s="3">
        <f t="shared" si="1299"/>
        <v>-133.33333333333334</v>
      </c>
      <c r="H584" s="3">
        <f t="shared" ref="H584:I584" si="1300">+H583/H578</f>
        <v>-256.25000000000006</v>
      </c>
      <c r="I584" s="3">
        <f t="shared" si="1300"/>
        <v>29.457364341085274</v>
      </c>
      <c r="J584" s="3">
        <f t="shared" ref="J584:K584" si="1301">+J583/J578</f>
        <v>15.325670498084291</v>
      </c>
      <c r="K584" s="3">
        <f t="shared" si="1301"/>
        <v>29.646522234891677</v>
      </c>
      <c r="L584" s="3">
        <f t="shared" ref="L584:M584" si="1302">+L583/L578</f>
        <v>33.457249070631974</v>
      </c>
      <c r="M584" s="3">
        <f t="shared" si="1302"/>
        <v>40.953545232273839</v>
      </c>
      <c r="N584" s="3">
        <f t="shared" ref="N584:S584" si="1303">+N583/N578</f>
        <v>42.3784494086728</v>
      </c>
      <c r="O584" s="3">
        <f t="shared" si="1303"/>
        <v>25.165289256198349</v>
      </c>
      <c r="P584" s="3">
        <f t="shared" si="1303"/>
        <v>28.019757521329144</v>
      </c>
      <c r="Q584" s="3">
        <f t="shared" si="1303"/>
        <v>33.661825726141082</v>
      </c>
      <c r="R584" s="3">
        <f t="shared" si="1303"/>
        <v>26.519666269368294</v>
      </c>
      <c r="S584" s="3">
        <f t="shared" si="1303"/>
        <v>26.101694915254239</v>
      </c>
    </row>
    <row r="585" spans="1:43">
      <c r="C585" s="2" t="s">
        <v>71</v>
      </c>
      <c r="D585" s="2">
        <f t="shared" ref="D585:F585" si="1304">+((D583/E583)-1)*100</f>
        <v>32.530120481927717</v>
      </c>
      <c r="E585" s="2">
        <f t="shared" si="1304"/>
        <v>-1.6587677725118488</v>
      </c>
      <c r="F585" s="2">
        <f t="shared" si="1304"/>
        <v>-7.4561403508771935</v>
      </c>
      <c r="G585" s="2">
        <f t="shared" ref="G585" si="1305">+((G583/H583)-1)*100</f>
        <v>1.1086474501108556</v>
      </c>
      <c r="H585" s="2">
        <f t="shared" ref="H585:I585" si="1306">+((H583/I583)-1)*100</f>
        <v>18.684210526315791</v>
      </c>
      <c r="I585" s="2">
        <f t="shared" si="1306"/>
        <v>-5.0000000000000044</v>
      </c>
      <c r="J585" s="2">
        <f>+((J583/K583)-1)*100</f>
        <v>-23.076923076923073</v>
      </c>
      <c r="K585" s="2">
        <f>+((K583/L583)-1)*100</f>
        <v>-17.460317460317466</v>
      </c>
      <c r="L585" s="2">
        <f>+((L583/M583)-1)*100</f>
        <v>-5.9701492537313383</v>
      </c>
      <c r="M585" s="2">
        <f>+((M583/N583)-1)*100</f>
        <v>3.8759689922480689</v>
      </c>
      <c r="N585" s="2">
        <f>+((N583/O583)-1)*100</f>
        <v>5.9113300492610765</v>
      </c>
      <c r="O585" s="2">
        <f t="shared" ref="O585:R585" si="1307">+((O583/P583)-1)*100</f>
        <v>-2.4038461538461564</v>
      </c>
      <c r="P585" s="2">
        <f t="shared" si="1307"/>
        <v>-3.8520801232665658</v>
      </c>
      <c r="Q585" s="2">
        <f t="shared" si="1307"/>
        <v>45.842696629213478</v>
      </c>
      <c r="R585" s="2">
        <f t="shared" si="1307"/>
        <v>15.58441558441559</v>
      </c>
    </row>
    <row r="586" spans="1:43">
      <c r="C586" s="2" t="s">
        <v>72</v>
      </c>
      <c r="D586" s="2">
        <f t="shared" ref="D586:F586" si="1308">+((D583/H583)-1)*100</f>
        <v>21.95121951219512</v>
      </c>
      <c r="E586" s="2">
        <f t="shared" si="1308"/>
        <v>9.210526315789469</v>
      </c>
      <c r="F586" s="2">
        <f t="shared" si="1308"/>
        <v>5.4999999999999938</v>
      </c>
      <c r="G586" s="2">
        <f t="shared" ref="G586" si="1309">+((G583/K583)-1)*100</f>
        <v>-12.307692307692308</v>
      </c>
      <c r="H586" s="2">
        <f t="shared" ref="H586" si="1310">+((H583/L583)-1)*100</f>
        <v>-28.412698412698411</v>
      </c>
      <c r="I586" s="2">
        <f t="shared" ref="I586" si="1311">+((I583/M583)-1)*100</f>
        <v>-43.28358208955224</v>
      </c>
      <c r="J586" s="2">
        <f t="shared" ref="J586:O586" si="1312">+((J583/N583)-1)*100</f>
        <v>-37.984496124031011</v>
      </c>
      <c r="K586" s="2">
        <f t="shared" si="1312"/>
        <v>-14.61412151067324</v>
      </c>
      <c r="L586" s="2">
        <f t="shared" si="1312"/>
        <v>0.96153846153845812</v>
      </c>
      <c r="M586" s="2">
        <f t="shared" si="1312"/>
        <v>3.2357473035439233</v>
      </c>
      <c r="N586" s="2">
        <f t="shared" si="1312"/>
        <v>44.943820224719097</v>
      </c>
      <c r="O586" s="2">
        <f t="shared" si="1312"/>
        <v>58.18181818181818</v>
      </c>
    </row>
    <row r="587" spans="1:43">
      <c r="C587" s="2" t="s">
        <v>130</v>
      </c>
      <c r="D587" t="str">
        <f t="shared" ref="D587:E587" si="1313">IF(OR(D584&gt;15,D581&lt;15,D580&lt;4),"NA",(IF(D584&lt;4,3,IF(D584&lt;6,2,IF(D584&lt;10,1,0)))+IF(D581&gt;80,3,IF(D581&gt;40,2,IF(D581&gt;20,1,0)))+IF(D580&gt;20,3,IF(D580&gt;10,2,IF(D580&gt;5,1,0)))))</f>
        <v>NA</v>
      </c>
      <c r="E587" t="str">
        <f t="shared" si="1313"/>
        <v>NA</v>
      </c>
      <c r="F587" t="str">
        <f t="shared" ref="F587:G587" si="1314">IF(OR(F584&gt;15,F581&lt;15,F580&lt;4),"NA",(IF(F584&lt;4,3,IF(F584&lt;6,2,IF(F584&lt;10,1,0)))+IF(F581&gt;80,3,IF(F581&gt;40,2,IF(F581&gt;20,1,0)))+IF(F580&gt;20,3,IF(F580&gt;10,2,IF(F580&gt;5,1,0)))))</f>
        <v>NA</v>
      </c>
      <c r="G587" t="str">
        <f t="shared" si="1314"/>
        <v>NA</v>
      </c>
      <c r="H587" t="str">
        <f t="shared" ref="H587:I587" si="1315">IF(OR(H584&gt;15,H581&lt;15,H580&lt;4),"NA",(IF(H584&lt;4,3,IF(H584&lt;6,2,IF(H584&lt;10,1,0)))+IF(H581&gt;80,3,IF(H581&gt;40,2,IF(H581&gt;20,1,0)))+IF(H580&gt;20,3,IF(H580&gt;10,2,IF(H580&gt;5,1,0)))))</f>
        <v>NA</v>
      </c>
      <c r="I587" t="str">
        <f t="shared" si="1315"/>
        <v>NA</v>
      </c>
      <c r="J587" t="str">
        <f>IF(OR(J584&gt;15,J581&lt;15,J580&lt;4),"NA",(IF(J584&lt;4,3,IF(J584&lt;6,2,IF(J584&lt;10,1,0)))+IF(J581&gt;80,3,IF(J581&gt;40,2,IF(J581&gt;20,1,0)))+IF(J580&gt;20,3,IF(J580&gt;10,2,IF(J580&gt;5,1,0)))))</f>
        <v>NA</v>
      </c>
      <c r="K587" t="str">
        <f>IF(OR(K584&gt;15,K581&lt;15,K580&lt;4),"NA",(IF(K584&lt;4,3,IF(K584&lt;6,2,IF(K584&lt;10,1,0)))+IF(K581&gt;80,3,IF(K581&gt;40,2,IF(K581&gt;20,1,0)))+IF(K580&gt;20,3,IF(K580&gt;10,2,IF(K580&gt;5,1,0)))))</f>
        <v>NA</v>
      </c>
      <c r="L587" t="str">
        <f>IF(OR(L584&gt;15,L581&lt;15,L580&lt;4),"NA",(IF(L584&lt;4,3,IF(L584&lt;6,2,IF(L584&lt;10,1,0)))+IF(L581&gt;80,3,IF(L581&gt;40,2,IF(L581&gt;20,1,0)))+IF(L580&gt;20,3,IF(L580&gt;10,2,IF(L580&gt;5,1,0)))))</f>
        <v>NA</v>
      </c>
      <c r="M587" t="str">
        <f>IF(OR(M584&gt;15,M581&lt;15,M580&lt;4),"NA",(IF(M584&lt;4,3,IF(M584&lt;6,2,IF(M584&lt;10,1,0)))+IF(M581&gt;80,3,IF(M581&gt;40,2,IF(M581&gt;20,1,0)))+IF(M580&gt;20,3,IF(M580&gt;10,2,IF(M580&gt;5,1,0)))))</f>
        <v>NA</v>
      </c>
      <c r="N587" t="str">
        <f>IF(OR(N584&gt;15,N581&lt;15,N580&lt;4),"NA",(IF(N584&lt;4,3,IF(N584&lt;6,2,IF(N584&lt;10,1,0)))+IF(N581&gt;80,3,IF(N581&gt;40,2,IF(N581&gt;20,1,0)))+IF(N580&gt;20,3,IF(N580&gt;10,2,IF(N580&gt;5,1,0)))))</f>
        <v>NA</v>
      </c>
      <c r="O587" t="str">
        <f t="shared" ref="O587:S587" si="1316">IF(OR(O584&gt;15,O581&lt;15,O580&lt;4),"NA",(IF(O584&lt;4,3,IF(O584&lt;6,2,IF(O584&lt;10,1,0)))+IF(O581&gt;80,3,IF(O581&gt;40,2,IF(O581&gt;20,1,0)))+IF(O580&gt;20,3,IF(O580&gt;10,2,IF(O580&gt;5,1,0)))))</f>
        <v>NA</v>
      </c>
      <c r="P587" t="str">
        <f t="shared" si="1316"/>
        <v>NA</v>
      </c>
      <c r="Q587" t="str">
        <f t="shared" si="1316"/>
        <v>NA</v>
      </c>
      <c r="R587" t="str">
        <f t="shared" si="1316"/>
        <v>NA</v>
      </c>
      <c r="S587" t="str">
        <f t="shared" si="1316"/>
        <v>NA</v>
      </c>
    </row>
    <row r="589" spans="1:43">
      <c r="A589" t="s">
        <v>118</v>
      </c>
      <c r="B589" t="s">
        <v>1</v>
      </c>
      <c r="C589" s="1" t="s">
        <v>2</v>
      </c>
      <c r="D589" s="1" t="s">
        <v>275</v>
      </c>
      <c r="E589" s="1" t="s">
        <v>242</v>
      </c>
      <c r="F589" s="1" t="s">
        <v>232</v>
      </c>
      <c r="G589" s="1" t="s">
        <v>202</v>
      </c>
      <c r="H589" s="1" t="s">
        <v>199</v>
      </c>
      <c r="I589" s="1" t="s">
        <v>196</v>
      </c>
      <c r="J589" s="1" t="s">
        <v>185</v>
      </c>
      <c r="K589" s="1" t="s">
        <v>177</v>
      </c>
      <c r="L589" s="1" t="s">
        <v>149</v>
      </c>
      <c r="M589" s="1" t="s">
        <v>139</v>
      </c>
      <c r="N589" s="1" t="s">
        <v>3</v>
      </c>
      <c r="O589" s="1" t="s">
        <v>4</v>
      </c>
      <c r="P589" s="1" t="s">
        <v>5</v>
      </c>
      <c r="Q589" s="1" t="s">
        <v>6</v>
      </c>
      <c r="R589" s="1" t="s">
        <v>7</v>
      </c>
      <c r="S589" s="1" t="s">
        <v>8</v>
      </c>
      <c r="T589" s="1" t="s">
        <v>9</v>
      </c>
      <c r="U589" s="1" t="s">
        <v>10</v>
      </c>
      <c r="V589" s="1" t="s">
        <v>11</v>
      </c>
      <c r="W589" s="1" t="s">
        <v>12</v>
      </c>
      <c r="X589" s="1" t="s">
        <v>13</v>
      </c>
      <c r="Y589" s="1" t="s">
        <v>14</v>
      </c>
      <c r="Z589" s="1" t="s">
        <v>15</v>
      </c>
      <c r="AA589" s="1" t="s">
        <v>16</v>
      </c>
      <c r="AB589" s="1" t="s">
        <v>17</v>
      </c>
      <c r="AC589" s="1" t="s">
        <v>18</v>
      </c>
      <c r="AD589" s="1" t="s">
        <v>19</v>
      </c>
      <c r="AE589" s="1" t="s">
        <v>20</v>
      </c>
      <c r="AF589" s="1" t="s">
        <v>21</v>
      </c>
      <c r="AG589" s="1" t="s">
        <v>22</v>
      </c>
      <c r="AH589" s="1" t="s">
        <v>23</v>
      </c>
      <c r="AI589" s="1" t="s">
        <v>24</v>
      </c>
      <c r="AJ589" s="1" t="s">
        <v>25</v>
      </c>
      <c r="AK589" s="1" t="s">
        <v>26</v>
      </c>
      <c r="AL589" s="1" t="s">
        <v>27</v>
      </c>
      <c r="AM589" s="1" t="s">
        <v>28</v>
      </c>
      <c r="AN589" s="1" t="s">
        <v>29</v>
      </c>
      <c r="AO589" s="1" t="s">
        <v>30</v>
      </c>
      <c r="AP589" s="1" t="s">
        <v>31</v>
      </c>
    </row>
    <row r="590" spans="1:43">
      <c r="A590" t="s">
        <v>32</v>
      </c>
      <c r="B590" t="s">
        <v>33</v>
      </c>
      <c r="C590" t="s">
        <v>34</v>
      </c>
      <c r="D590">
        <v>0.1</v>
      </c>
      <c r="E590">
        <v>-1.18</v>
      </c>
      <c r="F590">
        <v>-1.93</v>
      </c>
      <c r="G590">
        <v>-0.48</v>
      </c>
      <c r="H590">
        <v>0.7</v>
      </c>
      <c r="I590">
        <v>7.0000000000000007E-2</v>
      </c>
      <c r="J590">
        <v>0.25</v>
      </c>
      <c r="K590">
        <v>0.86</v>
      </c>
      <c r="L590">
        <v>1.44</v>
      </c>
      <c r="M590">
        <v>0.84</v>
      </c>
      <c r="N590">
        <v>0.95</v>
      </c>
      <c r="O590">
        <v>0.66</v>
      </c>
      <c r="P590">
        <v>1.28</v>
      </c>
      <c r="Q590">
        <v>0.85</v>
      </c>
      <c r="R590">
        <v>0.1</v>
      </c>
      <c r="S590">
        <v>0.98</v>
      </c>
      <c r="T590">
        <v>1.6</v>
      </c>
      <c r="U590">
        <v>0.7</v>
      </c>
      <c r="V590">
        <v>0.94</v>
      </c>
    </row>
    <row r="591" spans="1:43">
      <c r="C591" t="s">
        <v>128</v>
      </c>
      <c r="H591">
        <v>0.7</v>
      </c>
      <c r="I591">
        <v>7.0000000000000007E-2</v>
      </c>
      <c r="J591">
        <v>0.31</v>
      </c>
      <c r="K591">
        <v>0.69</v>
      </c>
      <c r="L591">
        <v>1.43</v>
      </c>
      <c r="M591">
        <v>0.84</v>
      </c>
      <c r="N591">
        <v>0.95</v>
      </c>
      <c r="O591">
        <v>0.66</v>
      </c>
      <c r="P591">
        <v>1.28</v>
      </c>
      <c r="Q591">
        <v>0.85</v>
      </c>
      <c r="R591">
        <v>0.1</v>
      </c>
      <c r="S591">
        <v>0.98</v>
      </c>
      <c r="T591">
        <v>1.6</v>
      </c>
      <c r="U591">
        <v>0.7</v>
      </c>
      <c r="V591">
        <v>0.92</v>
      </c>
      <c r="W591">
        <v>0.64</v>
      </c>
      <c r="X591">
        <v>1.07</v>
      </c>
      <c r="Y591">
        <v>0.1</v>
      </c>
      <c r="Z591">
        <v>0.36</v>
      </c>
    </row>
    <row r="592" spans="1:43">
      <c r="C592" t="s">
        <v>35</v>
      </c>
      <c r="D592">
        <f t="shared" ref="D592:N592" si="1317">+D590+E590+F590+G590</f>
        <v>-3.4899999999999998</v>
      </c>
      <c r="E592">
        <f t="shared" si="1317"/>
        <v>-2.8899999999999997</v>
      </c>
      <c r="F592">
        <f t="shared" si="1317"/>
        <v>-1.6400000000000001</v>
      </c>
      <c r="G592">
        <f t="shared" si="1317"/>
        <v>0.54</v>
      </c>
      <c r="H592">
        <f t="shared" si="1317"/>
        <v>1.88</v>
      </c>
      <c r="I592">
        <f t="shared" si="1317"/>
        <v>2.62</v>
      </c>
      <c r="J592">
        <f t="shared" si="1317"/>
        <v>3.3899999999999997</v>
      </c>
      <c r="K592">
        <f t="shared" si="1317"/>
        <v>4.09</v>
      </c>
      <c r="L592">
        <f t="shared" si="1317"/>
        <v>3.8899999999999997</v>
      </c>
      <c r="M592">
        <f t="shared" si="1317"/>
        <v>3.7300000000000004</v>
      </c>
      <c r="N592">
        <f t="shared" si="1317"/>
        <v>3.7399999999999998</v>
      </c>
      <c r="O592">
        <f t="shared" ref="H592:S593" si="1318">+O590+P590+Q590+R590</f>
        <v>2.89</v>
      </c>
      <c r="P592">
        <f t="shared" si="1318"/>
        <v>3.21</v>
      </c>
      <c r="Q592">
        <f t="shared" si="1318"/>
        <v>3.5300000000000002</v>
      </c>
      <c r="R592">
        <f t="shared" si="1318"/>
        <v>3.38</v>
      </c>
      <c r="S592">
        <f t="shared" si="1318"/>
        <v>4.2200000000000006</v>
      </c>
    </row>
    <row r="593" spans="1:43">
      <c r="C593" t="s">
        <v>129</v>
      </c>
      <c r="H593">
        <f t="shared" si="1318"/>
        <v>1.77</v>
      </c>
      <c r="I593">
        <f t="shared" si="1318"/>
        <v>2.5</v>
      </c>
      <c r="J593">
        <f t="shared" si="1318"/>
        <v>3.2699999999999996</v>
      </c>
      <c r="K593">
        <f t="shared" si="1318"/>
        <v>3.91</v>
      </c>
      <c r="L593">
        <f t="shared" si="1318"/>
        <v>3.88</v>
      </c>
      <c r="M593">
        <f t="shared" si="1318"/>
        <v>3.7300000000000004</v>
      </c>
      <c r="N593">
        <f t="shared" si="1318"/>
        <v>3.7399999999999998</v>
      </c>
      <c r="O593">
        <f t="shared" si="1318"/>
        <v>2.89</v>
      </c>
      <c r="P593">
        <f t="shared" si="1318"/>
        <v>3.21</v>
      </c>
      <c r="Q593">
        <f t="shared" si="1318"/>
        <v>3.5300000000000002</v>
      </c>
      <c r="R593">
        <f t="shared" si="1318"/>
        <v>3.38</v>
      </c>
      <c r="S593">
        <f t="shared" ref="S593" si="1319">+S591+T591+U591+V591</f>
        <v>4.2</v>
      </c>
      <c r="T593">
        <f t="shared" ref="T593" si="1320">+T591+U591+V591+W591</f>
        <v>3.86</v>
      </c>
      <c r="U593">
        <f t="shared" ref="U593" si="1321">+U591+V591+W591+X591</f>
        <v>3.33</v>
      </c>
      <c r="V593">
        <f t="shared" ref="V593" si="1322">+V591+W591+X591+Y591</f>
        <v>2.73</v>
      </c>
      <c r="W593">
        <f t="shared" ref="W593" si="1323">+W591+X591+Y591+Z591</f>
        <v>2.17</v>
      </c>
    </row>
    <row r="594" spans="1:43">
      <c r="C594" s="2" t="s">
        <v>36</v>
      </c>
      <c r="D594" s="2">
        <f t="shared" ref="D594:N594" si="1324">+((D592/(E590+F590+G590+H591))-1)*100</f>
        <v>20.761245674740493</v>
      </c>
      <c r="E594" s="2">
        <f t="shared" si="1324"/>
        <v>76.219512195121908</v>
      </c>
      <c r="F594" s="2">
        <f t="shared" si="1324"/>
        <v>-373.33333333333337</v>
      </c>
      <c r="G594" s="2">
        <f t="shared" si="1324"/>
        <v>-68.421052631578931</v>
      </c>
      <c r="H594" s="2">
        <f t="shared" si="1324"/>
        <v>-27.969348659003835</v>
      </c>
      <c r="I594" s="2">
        <f t="shared" si="1324"/>
        <v>-22.713864306784647</v>
      </c>
      <c r="J594" s="2">
        <f t="shared" si="1324"/>
        <v>-17.114914425427873</v>
      </c>
      <c r="K594" s="2">
        <f t="shared" si="1324"/>
        <v>5.1413881748072043</v>
      </c>
      <c r="L594" s="2">
        <f t="shared" si="1324"/>
        <v>4.2895442359249136</v>
      </c>
      <c r="M594" s="2">
        <f t="shared" si="1324"/>
        <v>-0.26737967914436389</v>
      </c>
      <c r="N594" s="2">
        <f t="shared" si="1324"/>
        <v>29.411764705882337</v>
      </c>
      <c r="O594" s="2">
        <f t="shared" ref="O594:S594" si="1325">+((O592/(P590+Q590+R590+S591))-1)*100</f>
        <v>-9.9688473520249126</v>
      </c>
      <c r="P594" s="2">
        <f t="shared" si="1325"/>
        <v>-9.0651558073654428</v>
      </c>
      <c r="Q594" s="2">
        <f t="shared" si="1325"/>
        <v>4.4378698224852187</v>
      </c>
      <c r="R594" s="2">
        <f t="shared" si="1325"/>
        <v>-19.523809523809533</v>
      </c>
      <c r="S594" s="2">
        <f t="shared" si="1325"/>
        <v>8.7628865979381576</v>
      </c>
      <c r="T594" s="2"/>
      <c r="U594" s="2"/>
      <c r="V594" s="2"/>
    </row>
    <row r="595" spans="1:43">
      <c r="C595" s="2" t="s">
        <v>37</v>
      </c>
      <c r="D595" s="2">
        <f t="shared" ref="D595:N595" si="1326">+((D592/H593)-1)*100</f>
        <v>-297.17514124293785</v>
      </c>
      <c r="E595" s="2">
        <f t="shared" si="1326"/>
        <v>-215.59999999999997</v>
      </c>
      <c r="F595" s="2">
        <f t="shared" si="1326"/>
        <v>-150.15290519877675</v>
      </c>
      <c r="G595" s="2">
        <f t="shared" si="1326"/>
        <v>-86.189258312020456</v>
      </c>
      <c r="H595" s="2">
        <f t="shared" si="1326"/>
        <v>-51.546391752577314</v>
      </c>
      <c r="I595" s="2">
        <f t="shared" si="1326"/>
        <v>-29.758713136729231</v>
      </c>
      <c r="J595" s="2">
        <f t="shared" si="1326"/>
        <v>-9.3582887700534805</v>
      </c>
      <c r="K595" s="2">
        <f t="shared" si="1326"/>
        <v>41.522491349480958</v>
      </c>
      <c r="L595" s="2">
        <f t="shared" si="1326"/>
        <v>21.18380062305296</v>
      </c>
      <c r="M595" s="2">
        <f t="shared" si="1326"/>
        <v>5.6657223796034106</v>
      </c>
      <c r="N595" s="2">
        <f t="shared" si="1326"/>
        <v>10.650887573964486</v>
      </c>
      <c r="O595" s="2">
        <f t="shared" ref="O595:S595" si="1327">+((O592/S593)-1)*100</f>
        <v>-31.19047619047619</v>
      </c>
      <c r="P595" s="2">
        <f t="shared" si="1327"/>
        <v>-16.839378238341961</v>
      </c>
      <c r="Q595" s="2">
        <f t="shared" si="1327"/>
        <v>6.0060060060060039</v>
      </c>
      <c r="R595" s="2">
        <f t="shared" si="1327"/>
        <v>23.809523809523814</v>
      </c>
      <c r="S595" s="2">
        <f t="shared" si="1327"/>
        <v>94.470046082949352</v>
      </c>
    </row>
    <row r="596" spans="1:43" s="1" customFormat="1">
      <c r="C596" s="1" t="s">
        <v>38</v>
      </c>
      <c r="D596" s="1" t="s">
        <v>274</v>
      </c>
      <c r="E596" s="1" t="s">
        <v>243</v>
      </c>
      <c r="F596" s="1" t="s">
        <v>233</v>
      </c>
      <c r="G596" s="1" t="s">
        <v>230</v>
      </c>
      <c r="H596" s="1" t="s">
        <v>200</v>
      </c>
      <c r="I596" s="1" t="s">
        <v>197</v>
      </c>
      <c r="J596" s="1" t="s">
        <v>186</v>
      </c>
      <c r="K596" s="1" t="s">
        <v>178</v>
      </c>
      <c r="L596" s="1" t="s">
        <v>150</v>
      </c>
      <c r="M596" s="1" t="s">
        <v>141</v>
      </c>
      <c r="N596" s="1" t="s">
        <v>39</v>
      </c>
      <c r="O596" s="1" t="s">
        <v>40</v>
      </c>
      <c r="P596" s="1" t="s">
        <v>41</v>
      </c>
      <c r="Q596" s="1" t="s">
        <v>42</v>
      </c>
      <c r="R596" s="1" t="s">
        <v>43</v>
      </c>
      <c r="S596" s="1" t="s">
        <v>44</v>
      </c>
      <c r="T596" s="1" t="s">
        <v>45</v>
      </c>
      <c r="U596" s="1" t="s">
        <v>46</v>
      </c>
      <c r="V596" s="1" t="s">
        <v>47</v>
      </c>
      <c r="W596" s="1" t="s">
        <v>48</v>
      </c>
      <c r="X596" s="1" t="s">
        <v>49</v>
      </c>
      <c r="Y596" s="1" t="s">
        <v>50</v>
      </c>
      <c r="Z596" s="1" t="s">
        <v>51</v>
      </c>
      <c r="AA596" s="1" t="s">
        <v>52</v>
      </c>
      <c r="AB596" s="1" t="s">
        <v>53</v>
      </c>
      <c r="AC596" s="1" t="s">
        <v>54</v>
      </c>
      <c r="AD596" s="1" t="s">
        <v>55</v>
      </c>
      <c r="AE596" s="1" t="s">
        <v>56</v>
      </c>
      <c r="AF596" s="1" t="s">
        <v>57</v>
      </c>
      <c r="AG596" s="1" t="s">
        <v>58</v>
      </c>
      <c r="AH596" s="1" t="s">
        <v>59</v>
      </c>
      <c r="AI596" s="1" t="s">
        <v>60</v>
      </c>
      <c r="AJ596" s="1" t="s">
        <v>61</v>
      </c>
      <c r="AK596" s="1" t="s">
        <v>62</v>
      </c>
      <c r="AL596" s="1" t="s">
        <v>63</v>
      </c>
      <c r="AM596" s="1" t="s">
        <v>64</v>
      </c>
      <c r="AN596" s="1" t="s">
        <v>65</v>
      </c>
      <c r="AO596" s="1" t="s">
        <v>66</v>
      </c>
      <c r="AP596" s="1" t="s">
        <v>67</v>
      </c>
      <c r="AQ596" s="1" t="s">
        <v>68</v>
      </c>
    </row>
    <row r="597" spans="1:43">
      <c r="C597" t="s">
        <v>69</v>
      </c>
      <c r="D597">
        <v>23.2</v>
      </c>
      <c r="E597">
        <v>26</v>
      </c>
      <c r="F597">
        <v>27.9</v>
      </c>
      <c r="G597">
        <v>30.2</v>
      </c>
      <c r="H597">
        <v>33.700000000000003</v>
      </c>
      <c r="I597">
        <v>36.5</v>
      </c>
      <c r="J597">
        <v>41</v>
      </c>
      <c r="K597">
        <v>37.9</v>
      </c>
      <c r="L597">
        <v>39.9</v>
      </c>
      <c r="M597">
        <v>42</v>
      </c>
      <c r="N597">
        <v>40.9</v>
      </c>
      <c r="O597">
        <v>38.4</v>
      </c>
      <c r="P597">
        <v>40.299999999999997</v>
      </c>
      <c r="Q597">
        <v>40</v>
      </c>
      <c r="R597">
        <v>35.799999999999997</v>
      </c>
      <c r="S597">
        <v>31.9</v>
      </c>
    </row>
    <row r="598" spans="1:43">
      <c r="C598" s="3" t="s">
        <v>70</v>
      </c>
      <c r="D598" s="3">
        <f t="shared" ref="D598:E598" si="1328">+D597/D592</f>
        <v>-6.6475644699140402</v>
      </c>
      <c r="E598" s="3">
        <f t="shared" si="1328"/>
        <v>-8.9965397923875443</v>
      </c>
      <c r="F598" s="3">
        <f t="shared" ref="F598:G598" si="1329">+F597/F592</f>
        <v>-17.012195121951219</v>
      </c>
      <c r="G598" s="3">
        <f t="shared" si="1329"/>
        <v>55.925925925925924</v>
      </c>
      <c r="H598" s="3">
        <f t="shared" ref="H598:I598" si="1330">+H597/H592</f>
        <v>17.925531914893618</v>
      </c>
      <c r="I598" s="3">
        <f t="shared" si="1330"/>
        <v>13.931297709923664</v>
      </c>
      <c r="J598" s="3">
        <f t="shared" ref="J598:K598" si="1331">+J597/J592</f>
        <v>12.09439528023599</v>
      </c>
      <c r="K598" s="3">
        <f t="shared" si="1331"/>
        <v>9.266503667481663</v>
      </c>
      <c r="L598" s="3">
        <f t="shared" ref="L598:M598" si="1332">+L597/L592</f>
        <v>10.25706940874036</v>
      </c>
      <c r="M598" s="3">
        <f t="shared" si="1332"/>
        <v>11.260053619302948</v>
      </c>
      <c r="N598" s="3">
        <f t="shared" ref="N598:S598" si="1333">+N597/N592</f>
        <v>10.935828877005347</v>
      </c>
      <c r="O598" s="3">
        <f t="shared" si="1333"/>
        <v>13.287197231833909</v>
      </c>
      <c r="P598" s="3">
        <f t="shared" si="1333"/>
        <v>12.554517133956386</v>
      </c>
      <c r="Q598" s="3">
        <f t="shared" si="1333"/>
        <v>11.331444759206798</v>
      </c>
      <c r="R598" s="3">
        <f t="shared" si="1333"/>
        <v>10.591715976331361</v>
      </c>
      <c r="S598" s="3">
        <f t="shared" si="1333"/>
        <v>7.5592417061611359</v>
      </c>
    </row>
    <row r="599" spans="1:43">
      <c r="C599" s="2" t="s">
        <v>71</v>
      </c>
      <c r="D599" s="2">
        <f t="shared" ref="D599:F599" si="1334">+((D597/E597)-1)*100</f>
        <v>-10.769230769230775</v>
      </c>
      <c r="E599" s="2">
        <f t="shared" si="1334"/>
        <v>-6.8100358422939049</v>
      </c>
      <c r="F599" s="2">
        <f t="shared" si="1334"/>
        <v>-7.6158940397351049</v>
      </c>
      <c r="G599" s="2">
        <f t="shared" ref="G599" si="1335">+((G597/H597)-1)*100</f>
        <v>-10.385756676557879</v>
      </c>
      <c r="H599" s="2">
        <f t="shared" ref="H599:I599" si="1336">+((H597/I597)-1)*100</f>
        <v>-7.6712328767123195</v>
      </c>
      <c r="I599" s="2">
        <f t="shared" si="1336"/>
        <v>-10.97560975609756</v>
      </c>
      <c r="J599" s="2">
        <f>+((J597/K597)-1)*100</f>
        <v>8.1794195250659563</v>
      </c>
      <c r="K599" s="2">
        <f>+((K597/L597)-1)*100</f>
        <v>-5.0125313283208017</v>
      </c>
      <c r="L599" s="2">
        <f>+((L597/M597)-1)*100</f>
        <v>-5.0000000000000044</v>
      </c>
      <c r="M599" s="2">
        <f>+((M597/N597)-1)*100</f>
        <v>2.689486552567244</v>
      </c>
      <c r="N599" s="2">
        <f>+((N597/O597)-1)*100</f>
        <v>6.5104166666666741</v>
      </c>
      <c r="O599" s="2">
        <f t="shared" ref="O599:R599" si="1337">+((O597/P597)-1)*100</f>
        <v>-4.7146401985111659</v>
      </c>
      <c r="P599" s="2">
        <f t="shared" si="1337"/>
        <v>0.74999999999998401</v>
      </c>
      <c r="Q599" s="2">
        <f t="shared" si="1337"/>
        <v>11.73184357541901</v>
      </c>
      <c r="R599" s="2">
        <f t="shared" si="1337"/>
        <v>12.225705329153591</v>
      </c>
    </row>
    <row r="600" spans="1:43">
      <c r="C600" s="2" t="s">
        <v>72</v>
      </c>
      <c r="D600" s="2">
        <f t="shared" ref="D600:F600" si="1338">+((D597/H597)-1)*100</f>
        <v>-31.157270029673601</v>
      </c>
      <c r="E600" s="2">
        <f t="shared" si="1338"/>
        <v>-28.767123287671236</v>
      </c>
      <c r="F600" s="2">
        <f t="shared" si="1338"/>
        <v>-31.951219512195127</v>
      </c>
      <c r="G600" s="2">
        <f t="shared" ref="G600" si="1339">+((G597/K597)-1)*100</f>
        <v>-20.316622691292874</v>
      </c>
      <c r="H600" s="2">
        <f t="shared" ref="H600" si="1340">+((H597/L597)-1)*100</f>
        <v>-15.538847117794475</v>
      </c>
      <c r="I600" s="2">
        <f t="shared" ref="I600" si="1341">+((I597/M597)-1)*100</f>
        <v>-13.095238095238093</v>
      </c>
      <c r="J600" s="2">
        <f t="shared" ref="J600:O600" si="1342">+((J597/N597)-1)*100</f>
        <v>0.24449877750611915</v>
      </c>
      <c r="K600" s="2">
        <f t="shared" si="1342"/>
        <v>-1.302083333333337</v>
      </c>
      <c r="L600" s="2">
        <f t="shared" si="1342"/>
        <v>-0.99255583126550695</v>
      </c>
      <c r="M600" s="2">
        <f t="shared" si="1342"/>
        <v>5.0000000000000044</v>
      </c>
      <c r="N600" s="2">
        <f t="shared" si="1342"/>
        <v>14.245810055865938</v>
      </c>
      <c r="O600" s="2">
        <f t="shared" si="1342"/>
        <v>20.376175548589348</v>
      </c>
    </row>
    <row r="601" spans="1:43">
      <c r="C601" s="2" t="s">
        <v>130</v>
      </c>
      <c r="D601" t="str">
        <f t="shared" ref="D601:E601" si="1343">IF(OR(D598&gt;15,D595&lt;15,D594&lt;4),"NA",(IF(D598&lt;4,3,IF(D598&lt;6,2,IF(D598&lt;10,1,0)))+IF(D595&gt;80,3,IF(D595&gt;40,2,IF(D595&gt;20,1,0)))+IF(D594&gt;20,3,IF(D594&gt;10,2,IF(D594&gt;5,1,0)))))</f>
        <v>NA</v>
      </c>
      <c r="E601" t="str">
        <f t="shared" si="1343"/>
        <v>NA</v>
      </c>
      <c r="F601" t="str">
        <f t="shared" ref="F601:G601" si="1344">IF(OR(F598&gt;15,F595&lt;15,F594&lt;4),"NA",(IF(F598&lt;4,3,IF(F598&lt;6,2,IF(F598&lt;10,1,0)))+IF(F595&gt;80,3,IF(F595&gt;40,2,IF(F595&gt;20,1,0)))+IF(F594&gt;20,3,IF(F594&gt;10,2,IF(F594&gt;5,1,0)))))</f>
        <v>NA</v>
      </c>
      <c r="G601" t="str">
        <f t="shared" si="1344"/>
        <v>NA</v>
      </c>
      <c r="H601" t="str">
        <f t="shared" ref="H601:I601" si="1345">IF(OR(H598&gt;15,H595&lt;15,H594&lt;4),"NA",(IF(H598&lt;4,3,IF(H598&lt;6,2,IF(H598&lt;10,1,0)))+IF(H595&gt;80,3,IF(H595&gt;40,2,IF(H595&gt;20,1,0)))+IF(H594&gt;20,3,IF(H594&gt;10,2,IF(H594&gt;5,1,0)))))</f>
        <v>NA</v>
      </c>
      <c r="I601" t="str">
        <f t="shared" si="1345"/>
        <v>NA</v>
      </c>
      <c r="J601" t="str">
        <f>IF(OR(J598&gt;15,J595&lt;15,J594&lt;4),"NA",(IF(J598&lt;4,3,IF(J598&lt;6,2,IF(J598&lt;10,1,0)))+IF(J595&gt;80,3,IF(J595&gt;40,2,IF(J595&gt;20,1,0)))+IF(J594&gt;20,3,IF(J594&gt;10,2,IF(J594&gt;5,1,0)))))</f>
        <v>NA</v>
      </c>
      <c r="K601">
        <f>IF(OR(K598&gt;15,K595&lt;15,K594&lt;4),"NA",(IF(K598&lt;4,3,IF(K598&lt;6,2,IF(K598&lt;10,1,0)))+IF(K595&gt;80,3,IF(K595&gt;40,2,IF(K595&gt;20,1,0)))+IF(K594&gt;20,3,IF(K594&gt;10,2,IF(K594&gt;5,1,0)))))</f>
        <v>4</v>
      </c>
      <c r="L601">
        <f>IF(OR(L598&gt;15,L595&lt;15,L594&lt;4),"NA",(IF(L598&lt;4,3,IF(L598&lt;6,2,IF(L598&lt;10,1,0)))+IF(L595&gt;80,3,IF(L595&gt;40,2,IF(L595&gt;20,1,0)))+IF(L594&gt;20,3,IF(L594&gt;10,2,IF(L594&gt;5,1,0)))))</f>
        <v>1</v>
      </c>
      <c r="M601" t="str">
        <f>IF(OR(M598&gt;15,M595&lt;15,M594&lt;4),"NA",(IF(M598&lt;4,3,IF(M598&lt;6,2,IF(M598&lt;10,1,0)))+IF(M595&gt;80,3,IF(M595&gt;40,2,IF(M595&gt;20,1,0)))+IF(M594&gt;20,3,IF(M594&gt;10,2,IF(M594&gt;5,1,0)))))</f>
        <v>NA</v>
      </c>
      <c r="N601" t="str">
        <f>IF(OR(N598&gt;15,N595&lt;15,N594&lt;4),"NA",(IF(N598&lt;4,3,IF(N598&lt;6,2,IF(N598&lt;10,1,0)))+IF(N595&gt;80,3,IF(N595&gt;40,2,IF(N595&gt;20,1,0)))+IF(N594&gt;20,3,IF(N594&gt;10,2,IF(N594&gt;5,1,0)))))</f>
        <v>NA</v>
      </c>
      <c r="O601" t="str">
        <f t="shared" ref="O601:S601" si="1346">IF(OR(O598&gt;15,O595&lt;15,O594&lt;4),"NA",(IF(O598&lt;4,3,IF(O598&lt;6,2,IF(O598&lt;10,1,0)))+IF(O595&gt;80,3,IF(O595&gt;40,2,IF(O595&gt;20,1,0)))+IF(O594&gt;20,3,IF(O594&gt;10,2,IF(O594&gt;5,1,0)))))</f>
        <v>NA</v>
      </c>
      <c r="P601" t="str">
        <f t="shared" si="1346"/>
        <v>NA</v>
      </c>
      <c r="Q601" t="str">
        <f t="shared" si="1346"/>
        <v>NA</v>
      </c>
      <c r="R601" t="str">
        <f t="shared" si="1346"/>
        <v>NA</v>
      </c>
      <c r="S601">
        <f t="shared" si="1346"/>
        <v>5</v>
      </c>
    </row>
    <row r="603" spans="1:43">
      <c r="A603" t="s">
        <v>119</v>
      </c>
      <c r="B603" t="s">
        <v>82</v>
      </c>
      <c r="C603" s="1" t="s">
        <v>2</v>
      </c>
      <c r="D603" s="1" t="s">
        <v>275</v>
      </c>
      <c r="E603" s="1" t="s">
        <v>242</v>
      </c>
      <c r="F603" s="1" t="s">
        <v>232</v>
      </c>
      <c r="G603" s="1" t="s">
        <v>202</v>
      </c>
      <c r="H603" s="1" t="s">
        <v>199</v>
      </c>
      <c r="I603" s="1" t="s">
        <v>196</v>
      </c>
      <c r="J603" s="1" t="s">
        <v>185</v>
      </c>
      <c r="K603" s="1" t="s">
        <v>177</v>
      </c>
      <c r="L603" s="1" t="s">
        <v>149</v>
      </c>
      <c r="M603" s="1" t="s">
        <v>139</v>
      </c>
      <c r="N603" s="1" t="s">
        <v>3</v>
      </c>
      <c r="O603" s="1" t="s">
        <v>4</v>
      </c>
      <c r="P603" s="1" t="s">
        <v>5</v>
      </c>
      <c r="Q603" s="1" t="s">
        <v>6</v>
      </c>
      <c r="R603" s="1" t="s">
        <v>7</v>
      </c>
      <c r="S603" s="1" t="s">
        <v>8</v>
      </c>
      <c r="T603" s="1" t="s">
        <v>9</v>
      </c>
      <c r="U603" s="1" t="s">
        <v>10</v>
      </c>
      <c r="V603" s="1" t="s">
        <v>11</v>
      </c>
      <c r="W603" s="1" t="s">
        <v>12</v>
      </c>
      <c r="X603" s="1" t="s">
        <v>13</v>
      </c>
      <c r="Y603" s="1" t="s">
        <v>14</v>
      </c>
      <c r="Z603" s="1" t="s">
        <v>15</v>
      </c>
      <c r="AA603" s="1" t="s">
        <v>16</v>
      </c>
      <c r="AB603" s="1" t="s">
        <v>17</v>
      </c>
      <c r="AC603" s="1" t="s">
        <v>18</v>
      </c>
      <c r="AD603" s="1" t="s">
        <v>19</v>
      </c>
      <c r="AE603" s="1" t="s">
        <v>20</v>
      </c>
      <c r="AF603" s="1" t="s">
        <v>21</v>
      </c>
      <c r="AG603" s="1" t="s">
        <v>22</v>
      </c>
      <c r="AH603" s="1" t="s">
        <v>23</v>
      </c>
      <c r="AI603" s="1" t="s">
        <v>24</v>
      </c>
      <c r="AJ603" s="1" t="s">
        <v>25</v>
      </c>
      <c r="AK603" s="1" t="s">
        <v>26</v>
      </c>
      <c r="AL603" s="1" t="s">
        <v>27</v>
      </c>
      <c r="AM603" s="1" t="s">
        <v>28</v>
      </c>
      <c r="AN603" s="1" t="s">
        <v>29</v>
      </c>
      <c r="AO603" s="1" t="s">
        <v>30</v>
      </c>
      <c r="AP603" s="1" t="s">
        <v>31</v>
      </c>
    </row>
    <row r="604" spans="1:43">
      <c r="A604" t="s">
        <v>32</v>
      </c>
      <c r="B604" t="s">
        <v>33</v>
      </c>
      <c r="C604" t="s">
        <v>34</v>
      </c>
      <c r="D604">
        <v>4.3899999999999997</v>
      </c>
      <c r="E604">
        <v>3.05</v>
      </c>
      <c r="F604">
        <v>3.14</v>
      </c>
      <c r="G604">
        <v>3.6</v>
      </c>
      <c r="H604">
        <v>3.29</v>
      </c>
      <c r="I604">
        <v>2.97</v>
      </c>
      <c r="J604">
        <v>2.57</v>
      </c>
      <c r="K604">
        <v>2.93</v>
      </c>
      <c r="L604">
        <v>2.95</v>
      </c>
      <c r="M604">
        <v>3.32</v>
      </c>
      <c r="N604">
        <v>2.14</v>
      </c>
      <c r="O604">
        <v>2.38</v>
      </c>
      <c r="P604">
        <v>3.6</v>
      </c>
      <c r="Q604">
        <v>2.63</v>
      </c>
      <c r="R604">
        <v>2.38</v>
      </c>
      <c r="S604">
        <v>2</v>
      </c>
      <c r="T604">
        <v>2.67</v>
      </c>
      <c r="U604">
        <v>2.0699999999999998</v>
      </c>
      <c r="V604">
        <v>2.1800000000000002</v>
      </c>
    </row>
    <row r="605" spans="1:43">
      <c r="C605" t="s">
        <v>128</v>
      </c>
      <c r="H605">
        <v>3.29</v>
      </c>
      <c r="I605">
        <v>2.97</v>
      </c>
      <c r="J605">
        <v>2.57</v>
      </c>
      <c r="K605">
        <v>2.93</v>
      </c>
      <c r="L605">
        <v>2.95</v>
      </c>
      <c r="M605">
        <v>3.32</v>
      </c>
      <c r="N605">
        <v>2.14</v>
      </c>
      <c r="O605">
        <v>2.41</v>
      </c>
      <c r="P605">
        <v>3.6</v>
      </c>
      <c r="Q605">
        <v>2.63</v>
      </c>
      <c r="R605">
        <v>2.38</v>
      </c>
      <c r="S605">
        <v>2.57</v>
      </c>
      <c r="T605">
        <v>2.67</v>
      </c>
      <c r="U605">
        <v>2.0699999999999998</v>
      </c>
      <c r="V605">
        <v>2.1800000000000002</v>
      </c>
      <c r="W605">
        <v>2</v>
      </c>
      <c r="X605">
        <v>2.5</v>
      </c>
      <c r="Y605">
        <v>2.16</v>
      </c>
      <c r="Z605">
        <v>1.89</v>
      </c>
    </row>
    <row r="606" spans="1:43">
      <c r="C606" t="s">
        <v>35</v>
      </c>
      <c r="D606">
        <f t="shared" ref="D606:F606" si="1347">+D604+E604+F604+G604</f>
        <v>14.18</v>
      </c>
      <c r="E606">
        <f t="shared" si="1347"/>
        <v>13.079999999999998</v>
      </c>
      <c r="F606">
        <f t="shared" si="1347"/>
        <v>13.000000000000002</v>
      </c>
      <c r="G606">
        <f t="shared" ref="G606" si="1348">+G604+H604+I604+J604</f>
        <v>12.430000000000001</v>
      </c>
      <c r="H606">
        <f t="shared" ref="H606:N607" si="1349">+H604+I604+J604+K604</f>
        <v>11.76</v>
      </c>
      <c r="I606">
        <f t="shared" si="1349"/>
        <v>11.420000000000002</v>
      </c>
      <c r="J606">
        <f t="shared" si="1349"/>
        <v>11.77</v>
      </c>
      <c r="K606">
        <f t="shared" si="1349"/>
        <v>11.340000000000002</v>
      </c>
      <c r="L606">
        <f t="shared" si="1349"/>
        <v>10.79</v>
      </c>
      <c r="M606">
        <f t="shared" si="1349"/>
        <v>11.44</v>
      </c>
      <c r="N606">
        <f t="shared" si="1349"/>
        <v>10.75</v>
      </c>
      <c r="O606">
        <f t="shared" ref="L606:S607" si="1350">+O604+P604+Q604+R604</f>
        <v>10.989999999999998</v>
      </c>
      <c r="P606">
        <f t="shared" si="1350"/>
        <v>10.61</v>
      </c>
      <c r="Q606">
        <f t="shared" si="1350"/>
        <v>9.68</v>
      </c>
      <c r="R606">
        <f t="shared" si="1350"/>
        <v>9.1199999999999992</v>
      </c>
      <c r="S606">
        <f t="shared" si="1350"/>
        <v>8.92</v>
      </c>
    </row>
    <row r="607" spans="1:43">
      <c r="C607" t="s">
        <v>129</v>
      </c>
      <c r="H607">
        <f t="shared" si="1349"/>
        <v>11.76</v>
      </c>
      <c r="I607">
        <f t="shared" si="1349"/>
        <v>11.420000000000002</v>
      </c>
      <c r="J607">
        <f t="shared" si="1349"/>
        <v>11.77</v>
      </c>
      <c r="K607">
        <f t="shared" si="1349"/>
        <v>11.340000000000002</v>
      </c>
      <c r="L607">
        <f t="shared" si="1350"/>
        <v>10.82</v>
      </c>
      <c r="M607">
        <f t="shared" si="1350"/>
        <v>11.47</v>
      </c>
      <c r="N607">
        <f t="shared" si="1350"/>
        <v>10.780000000000001</v>
      </c>
      <c r="O607">
        <f t="shared" si="1350"/>
        <v>11.02</v>
      </c>
      <c r="P607">
        <f t="shared" si="1350"/>
        <v>11.18</v>
      </c>
      <c r="Q607">
        <f t="shared" si="1350"/>
        <v>10.25</v>
      </c>
      <c r="R607">
        <f t="shared" si="1350"/>
        <v>9.69</v>
      </c>
      <c r="S607">
        <f t="shared" ref="S607" si="1351">+S605+T605+U605+V605</f>
        <v>9.49</v>
      </c>
      <c r="T607">
        <f t="shared" ref="T607" si="1352">+T605+U605+V605+W605</f>
        <v>8.92</v>
      </c>
      <c r="U607">
        <f t="shared" ref="U607" si="1353">+U605+V605+W605+X605</f>
        <v>8.75</v>
      </c>
      <c r="V607">
        <f t="shared" ref="V607" si="1354">+V605+W605+X605+Y605</f>
        <v>8.84</v>
      </c>
      <c r="W607">
        <f t="shared" ref="W607" si="1355">+W605+X605+Y605+Z605</f>
        <v>8.5500000000000007</v>
      </c>
    </row>
    <row r="608" spans="1:43">
      <c r="C608" s="2" t="s">
        <v>36</v>
      </c>
      <c r="D608" s="2">
        <f t="shared" ref="D608:F608" si="1356">+((D606/(E604+F604+G604+H605))-1)*100</f>
        <v>8.409785932721725</v>
      </c>
      <c r="E608" s="2">
        <f t="shared" si="1356"/>
        <v>0.61538461538459543</v>
      </c>
      <c r="F608" s="2">
        <f t="shared" si="1356"/>
        <v>4.5856798069187521</v>
      </c>
      <c r="G608" s="2">
        <f t="shared" ref="G608" si="1357">+((G606/(H604+I604+J604+K605))-1)*100</f>
        <v>5.6972789115646405</v>
      </c>
      <c r="H608" s="2">
        <f t="shared" ref="H608:N608" si="1358">+((H606/(I604+J604+K604+L605))-1)*100</f>
        <v>2.9772329246934959</v>
      </c>
      <c r="I608" s="2">
        <f t="shared" si="1358"/>
        <v>-2.9736618521665092</v>
      </c>
      <c r="J608" s="2">
        <f t="shared" si="1358"/>
        <v>3.79188712522045</v>
      </c>
      <c r="K608" s="2">
        <f t="shared" si="1358"/>
        <v>4.8059149722735839</v>
      </c>
      <c r="L608" s="2">
        <f t="shared" si="1358"/>
        <v>-5.6818181818181879</v>
      </c>
      <c r="M608" s="2">
        <f t="shared" si="1358"/>
        <v>6.4186046511627959</v>
      </c>
      <c r="N608" s="2">
        <f t="shared" si="1358"/>
        <v>-2.1838034576887932</v>
      </c>
      <c r="O608" s="2">
        <f t="shared" ref="O608:S608" si="1359">+((O606/(P604+Q604+R604+S605))-1)*100</f>
        <v>-1.6994633273703208</v>
      </c>
      <c r="P608" s="2">
        <f t="shared" si="1359"/>
        <v>9.6074380165289242</v>
      </c>
      <c r="Q608" s="2">
        <f t="shared" si="1359"/>
        <v>6.1403508771929793</v>
      </c>
      <c r="R608" s="2">
        <f t="shared" si="1359"/>
        <v>2.2421524663676973</v>
      </c>
      <c r="S608" s="2">
        <f t="shared" si="1359"/>
        <v>0</v>
      </c>
      <c r="T608" s="2"/>
      <c r="U608" s="2"/>
      <c r="V608" s="2"/>
    </row>
    <row r="609" spans="1:43">
      <c r="C609" s="2" t="s">
        <v>37</v>
      </c>
      <c r="D609" s="2">
        <f t="shared" ref="D609:F609" si="1360">+((D606/H607)-1)*100</f>
        <v>20.578231292517014</v>
      </c>
      <c r="E609" s="2">
        <f t="shared" si="1360"/>
        <v>14.535901926444804</v>
      </c>
      <c r="F609" s="2">
        <f t="shared" si="1360"/>
        <v>10.450297366185236</v>
      </c>
      <c r="G609" s="2">
        <f t="shared" ref="G609" si="1361">+((G606/K607)-1)*100</f>
        <v>9.6119929453262856</v>
      </c>
      <c r="H609" s="2">
        <f t="shared" ref="H609:N609" si="1362">+((H606/L607)-1)*100</f>
        <v>8.687615526802217</v>
      </c>
      <c r="I609" s="2">
        <f t="shared" si="1362"/>
        <v>-0.43591979075848775</v>
      </c>
      <c r="J609" s="2">
        <f t="shared" si="1362"/>
        <v>9.1836734693877311</v>
      </c>
      <c r="K609" s="2">
        <f t="shared" si="1362"/>
        <v>2.9038112522686177</v>
      </c>
      <c r="L609" s="2">
        <f t="shared" si="1362"/>
        <v>-3.488372093023262</v>
      </c>
      <c r="M609" s="2">
        <f t="shared" si="1362"/>
        <v>11.609756097560965</v>
      </c>
      <c r="N609" s="2">
        <f t="shared" si="1362"/>
        <v>10.939112487100111</v>
      </c>
      <c r="O609" s="2">
        <f t="shared" ref="O609:S609" si="1363">+((O606/S607)-1)*100</f>
        <v>15.80611169652264</v>
      </c>
      <c r="P609" s="2">
        <f t="shared" si="1363"/>
        <v>18.946188340807169</v>
      </c>
      <c r="Q609" s="2">
        <f t="shared" si="1363"/>
        <v>10.628571428571432</v>
      </c>
      <c r="R609" s="2">
        <f t="shared" si="1363"/>
        <v>3.1674208144796268</v>
      </c>
      <c r="S609" s="2">
        <f t="shared" si="1363"/>
        <v>4.3274853801169577</v>
      </c>
    </row>
    <row r="610" spans="1:43" s="1" customFormat="1">
      <c r="C610" s="1" t="s">
        <v>38</v>
      </c>
      <c r="D610" s="1" t="s">
        <v>274</v>
      </c>
      <c r="E610" s="1" t="s">
        <v>243</v>
      </c>
      <c r="F610" s="1" t="s">
        <v>233</v>
      </c>
      <c r="G610" s="1" t="s">
        <v>230</v>
      </c>
      <c r="H610" s="1" t="s">
        <v>200</v>
      </c>
      <c r="I610" s="1" t="s">
        <v>197</v>
      </c>
      <c r="J610" s="1" t="s">
        <v>186</v>
      </c>
      <c r="K610" s="1" t="s">
        <v>178</v>
      </c>
      <c r="L610" s="1" t="s">
        <v>150</v>
      </c>
      <c r="M610" s="1" t="s">
        <v>141</v>
      </c>
      <c r="N610" s="1" t="s">
        <v>39</v>
      </c>
      <c r="O610" s="1" t="s">
        <v>40</v>
      </c>
      <c r="P610" s="1" t="s">
        <v>41</v>
      </c>
      <c r="Q610" s="1" t="s">
        <v>42</v>
      </c>
      <c r="R610" s="1" t="s">
        <v>43</v>
      </c>
      <c r="S610" s="1" t="s">
        <v>44</v>
      </c>
      <c r="T610" s="1" t="s">
        <v>45</v>
      </c>
      <c r="U610" s="1" t="s">
        <v>46</v>
      </c>
      <c r="V610" s="1" t="s">
        <v>47</v>
      </c>
      <c r="W610" s="1" t="s">
        <v>48</v>
      </c>
      <c r="X610" s="1" t="s">
        <v>49</v>
      </c>
      <c r="Y610" s="1" t="s">
        <v>50</v>
      </c>
      <c r="Z610" s="1" t="s">
        <v>51</v>
      </c>
      <c r="AA610" s="1" t="s">
        <v>52</v>
      </c>
      <c r="AB610" s="1" t="s">
        <v>53</v>
      </c>
      <c r="AC610" s="1" t="s">
        <v>54</v>
      </c>
      <c r="AD610" s="1" t="s">
        <v>55</v>
      </c>
      <c r="AE610" s="1" t="s">
        <v>56</v>
      </c>
      <c r="AF610" s="1" t="s">
        <v>57</v>
      </c>
      <c r="AG610" s="1" t="s">
        <v>58</v>
      </c>
      <c r="AH610" s="1" t="s">
        <v>59</v>
      </c>
      <c r="AI610" s="1" t="s">
        <v>60</v>
      </c>
      <c r="AJ610" s="1" t="s">
        <v>61</v>
      </c>
      <c r="AK610" s="1" t="s">
        <v>62</v>
      </c>
      <c r="AL610" s="1" t="s">
        <v>63</v>
      </c>
      <c r="AM610" s="1" t="s">
        <v>64</v>
      </c>
      <c r="AN610" s="1" t="s">
        <v>65</v>
      </c>
      <c r="AO610" s="1" t="s">
        <v>66</v>
      </c>
      <c r="AP610" s="1" t="s">
        <v>67</v>
      </c>
      <c r="AQ610" s="1" t="s">
        <v>68</v>
      </c>
    </row>
    <row r="611" spans="1:43">
      <c r="C611" t="s">
        <v>69</v>
      </c>
      <c r="D611">
        <v>80</v>
      </c>
      <c r="E611">
        <v>79</v>
      </c>
      <c r="F611">
        <v>79.5</v>
      </c>
      <c r="G611">
        <v>77.400000000000006</v>
      </c>
      <c r="H611">
        <v>79</v>
      </c>
      <c r="I611">
        <v>81.099999999999994</v>
      </c>
      <c r="J611">
        <v>79.2</v>
      </c>
      <c r="K611">
        <v>75.900000000000006</v>
      </c>
      <c r="L611">
        <v>84</v>
      </c>
      <c r="M611">
        <v>101</v>
      </c>
      <c r="N611">
        <v>99</v>
      </c>
      <c r="O611">
        <v>105</v>
      </c>
      <c r="P611">
        <v>91.3</v>
      </c>
      <c r="Q611">
        <v>85</v>
      </c>
      <c r="R611">
        <v>68.2</v>
      </c>
      <c r="S611">
        <v>65.400000000000006</v>
      </c>
    </row>
    <row r="612" spans="1:43">
      <c r="C612" s="3" t="s">
        <v>70</v>
      </c>
      <c r="D612" s="3">
        <f t="shared" ref="D612:E612" si="1364">+D611/D606</f>
        <v>5.6417489421720735</v>
      </c>
      <c r="E612" s="3">
        <f t="shared" si="1364"/>
        <v>6.0397553516819578</v>
      </c>
      <c r="F612" s="3">
        <f t="shared" ref="F612:G612" si="1365">+F611/F606</f>
        <v>6.115384615384615</v>
      </c>
      <c r="G612" s="3">
        <f t="shared" si="1365"/>
        <v>6.2268704746580852</v>
      </c>
      <c r="H612" s="3">
        <f t="shared" ref="H612:I612" si="1366">+H611/H606</f>
        <v>6.7176870748299322</v>
      </c>
      <c r="I612" s="3">
        <f t="shared" si="1366"/>
        <v>7.1015761821366006</v>
      </c>
      <c r="J612" s="3">
        <f t="shared" ref="J612:K612" si="1367">+J611/J606</f>
        <v>6.7289719626168232</v>
      </c>
      <c r="K612" s="3">
        <f t="shared" si="1367"/>
        <v>6.693121693121693</v>
      </c>
      <c r="L612" s="3">
        <f t="shared" ref="L612:M612" si="1368">+L611/L606</f>
        <v>7.784986098239111</v>
      </c>
      <c r="M612" s="3">
        <f t="shared" si="1368"/>
        <v>8.8286713286713283</v>
      </c>
      <c r="N612" s="3">
        <f t="shared" ref="N612:S612" si="1369">+N611/N606</f>
        <v>9.2093023255813957</v>
      </c>
      <c r="O612" s="3">
        <f t="shared" si="1369"/>
        <v>9.5541401273885356</v>
      </c>
      <c r="P612" s="3">
        <f t="shared" si="1369"/>
        <v>8.6050895381715371</v>
      </c>
      <c r="Q612" s="3">
        <f t="shared" si="1369"/>
        <v>8.7809917355371905</v>
      </c>
      <c r="R612" s="3">
        <f t="shared" si="1369"/>
        <v>7.4780701754385976</v>
      </c>
      <c r="S612" s="3">
        <f t="shared" si="1369"/>
        <v>7.331838565022422</v>
      </c>
    </row>
    <row r="613" spans="1:43">
      <c r="C613" s="2" t="s">
        <v>71</v>
      </c>
      <c r="D613" s="2">
        <f t="shared" ref="D613:F613" si="1370">+((D611/E611)-1)*100</f>
        <v>1.2658227848101333</v>
      </c>
      <c r="E613" s="2">
        <f t="shared" si="1370"/>
        <v>-0.62893081761006275</v>
      </c>
      <c r="F613" s="2">
        <f t="shared" si="1370"/>
        <v>2.713178294573626</v>
      </c>
      <c r="G613" s="2">
        <f t="shared" ref="G613" si="1371">+((G611/H611)-1)*100</f>
        <v>-2.0253164556961911</v>
      </c>
      <c r="H613" s="2">
        <f t="shared" ref="H613:I613" si="1372">+((H611/I611)-1)*100</f>
        <v>-2.5893958076448786</v>
      </c>
      <c r="I613" s="2">
        <f t="shared" si="1372"/>
        <v>2.3989898989898784</v>
      </c>
      <c r="J613" s="2">
        <f>+((J611/K611)-1)*100</f>
        <v>4.3478260869565188</v>
      </c>
      <c r="K613" s="2">
        <f>+((K611/L611)-1)*100</f>
        <v>-9.6428571428571317</v>
      </c>
      <c r="L613" s="2">
        <f>+((L611/M611)-1)*100</f>
        <v>-16.831683168316836</v>
      </c>
      <c r="M613" s="2">
        <f>+((M611/N611)-1)*100</f>
        <v>2.020202020202011</v>
      </c>
      <c r="N613" s="2">
        <f>+((N611/O611)-1)*100</f>
        <v>-5.7142857142857162</v>
      </c>
      <c r="O613" s="2">
        <f t="shared" ref="O613:R613" si="1373">+((O611/P611)-1)*100</f>
        <v>15.005476451259581</v>
      </c>
      <c r="P613" s="2">
        <f t="shared" si="1373"/>
        <v>7.4117647058823399</v>
      </c>
      <c r="Q613" s="2">
        <f t="shared" si="1373"/>
        <v>24.633431085043988</v>
      </c>
      <c r="R613" s="2">
        <f t="shared" si="1373"/>
        <v>4.2813455657492394</v>
      </c>
    </row>
    <row r="614" spans="1:43">
      <c r="C614" s="2" t="s">
        <v>72</v>
      </c>
      <c r="D614" s="2">
        <f t="shared" ref="D614:F614" si="1374">+((D611/H611)-1)*100</f>
        <v>1.2658227848101333</v>
      </c>
      <c r="E614" s="2">
        <f t="shared" si="1374"/>
        <v>-2.5893958076448786</v>
      </c>
      <c r="F614" s="2">
        <f t="shared" si="1374"/>
        <v>0.37878787878786735</v>
      </c>
      <c r="G614" s="2">
        <f t="shared" ref="G614" si="1375">+((G611/K611)-1)*100</f>
        <v>1.9762845849802479</v>
      </c>
      <c r="H614" s="2">
        <f t="shared" ref="H614" si="1376">+((H611/L611)-1)*100</f>
        <v>-5.9523809523809534</v>
      </c>
      <c r="I614" s="2">
        <f t="shared" ref="I614" si="1377">+((I611/M611)-1)*100</f>
        <v>-19.702970297029708</v>
      </c>
      <c r="J614" s="2">
        <f t="shared" ref="J614:O614" si="1378">+((J611/N611)-1)*100</f>
        <v>-19.999999999999996</v>
      </c>
      <c r="K614" s="2">
        <f t="shared" si="1378"/>
        <v>-27.714285714285715</v>
      </c>
      <c r="L614" s="2">
        <f t="shared" si="1378"/>
        <v>-7.9956188389923355</v>
      </c>
      <c r="M614" s="2">
        <f t="shared" si="1378"/>
        <v>18.823529411764707</v>
      </c>
      <c r="N614" s="2">
        <f t="shared" si="1378"/>
        <v>45.161290322580648</v>
      </c>
      <c r="O614" s="2">
        <f t="shared" si="1378"/>
        <v>60.550458715596321</v>
      </c>
    </row>
    <row r="615" spans="1:43">
      <c r="C615" s="2" t="s">
        <v>130</v>
      </c>
      <c r="D615">
        <f t="shared" ref="D615:E615" si="1379">IF(OR(D612&gt;15,D609&lt;15,D608&lt;4),"NA",(IF(D612&lt;4,3,IF(D612&lt;6,2,IF(D612&lt;10,1,0)))+IF(D609&gt;80,3,IF(D609&gt;40,2,IF(D609&gt;20,1,0)))+IF(D608&gt;20,3,IF(D608&gt;10,2,IF(D608&gt;5,1,0)))))</f>
        <v>4</v>
      </c>
      <c r="E615" t="str">
        <f t="shared" si="1379"/>
        <v>NA</v>
      </c>
      <c r="F615" t="str">
        <f t="shared" ref="F615:G615" si="1380">IF(OR(F612&gt;15,F609&lt;15,F608&lt;4),"NA",(IF(F612&lt;4,3,IF(F612&lt;6,2,IF(F612&lt;10,1,0)))+IF(F609&gt;80,3,IF(F609&gt;40,2,IF(F609&gt;20,1,0)))+IF(F608&gt;20,3,IF(F608&gt;10,2,IF(F608&gt;5,1,0)))))</f>
        <v>NA</v>
      </c>
      <c r="G615" t="str">
        <f t="shared" si="1380"/>
        <v>NA</v>
      </c>
      <c r="H615" t="str">
        <f t="shared" ref="H615:I615" si="1381">IF(OR(H612&gt;15,H609&lt;15,H608&lt;4),"NA",(IF(H612&lt;4,3,IF(H612&lt;6,2,IF(H612&lt;10,1,0)))+IF(H609&gt;80,3,IF(H609&gt;40,2,IF(H609&gt;20,1,0)))+IF(H608&gt;20,3,IF(H608&gt;10,2,IF(H608&gt;5,1,0)))))</f>
        <v>NA</v>
      </c>
      <c r="I615" t="str">
        <f t="shared" si="1381"/>
        <v>NA</v>
      </c>
      <c r="J615" t="str">
        <f>IF(OR(J612&gt;15,J609&lt;15,J608&lt;4),"NA",(IF(J612&lt;4,3,IF(J612&lt;6,2,IF(J612&lt;10,1,0)))+IF(J609&gt;80,3,IF(J609&gt;40,2,IF(J609&gt;20,1,0)))+IF(J608&gt;20,3,IF(J608&gt;10,2,IF(J608&gt;5,1,0)))))</f>
        <v>NA</v>
      </c>
      <c r="K615" t="str">
        <f>IF(OR(K612&gt;15,K609&lt;15,K608&lt;4),"NA",(IF(K612&lt;4,3,IF(K612&lt;6,2,IF(K612&lt;10,1,0)))+IF(K609&gt;80,3,IF(K609&gt;40,2,IF(K609&gt;20,1,0)))+IF(K608&gt;20,3,IF(K608&gt;10,2,IF(K608&gt;5,1,0)))))</f>
        <v>NA</v>
      </c>
      <c r="L615" t="str">
        <f>IF(OR(L612&gt;15,L609&lt;15,L608&lt;4),"NA",(IF(L612&lt;4,3,IF(L612&lt;6,2,IF(L612&lt;10,1,0)))+IF(L609&gt;80,3,IF(L609&gt;40,2,IF(L609&gt;20,1,0)))+IF(L608&gt;20,3,IF(L608&gt;10,2,IF(L608&gt;5,1,0)))))</f>
        <v>NA</v>
      </c>
      <c r="M615" t="str">
        <f>IF(OR(M612&gt;15,M609&lt;15,M608&lt;4),"NA",(IF(M612&lt;4,3,IF(M612&lt;6,2,IF(M612&lt;10,1,0)))+IF(M609&gt;80,3,IF(M609&gt;40,2,IF(M609&gt;20,1,0)))+IF(M608&gt;20,3,IF(M608&gt;10,2,IF(M608&gt;5,1,0)))))</f>
        <v>NA</v>
      </c>
      <c r="N615" t="str">
        <f>IF(OR(N612&gt;15,N609&lt;15,N608&lt;4),"NA",(IF(N612&lt;4,3,IF(N612&lt;6,2,IF(N612&lt;10,1,0)))+IF(N609&gt;80,3,IF(N609&gt;40,2,IF(N609&gt;20,1,0)))+IF(N608&gt;20,3,IF(N608&gt;10,2,IF(N608&gt;5,1,0)))))</f>
        <v>NA</v>
      </c>
      <c r="O615" t="str">
        <f t="shared" ref="O615:S615" si="1382">IF(OR(O612&gt;15,O609&lt;15,O608&lt;4),"NA",(IF(O612&lt;4,3,IF(O612&lt;6,2,IF(O612&lt;10,1,0)))+IF(O609&gt;80,3,IF(O609&gt;40,2,IF(O609&gt;20,1,0)))+IF(O608&gt;20,3,IF(O608&gt;10,2,IF(O608&gt;5,1,0)))))</f>
        <v>NA</v>
      </c>
      <c r="P615">
        <f t="shared" si="1382"/>
        <v>2</v>
      </c>
      <c r="Q615" t="str">
        <f t="shared" si="1382"/>
        <v>NA</v>
      </c>
      <c r="R615" t="str">
        <f t="shared" si="1382"/>
        <v>NA</v>
      </c>
      <c r="S615" t="str">
        <f t="shared" si="1382"/>
        <v>NA</v>
      </c>
    </row>
    <row r="617" spans="1:43">
      <c r="A617" t="s">
        <v>120</v>
      </c>
      <c r="B617" t="s">
        <v>1</v>
      </c>
      <c r="C617" s="1" t="s">
        <v>2</v>
      </c>
      <c r="D617" s="1" t="s">
        <v>275</v>
      </c>
      <c r="E617" s="1" t="s">
        <v>242</v>
      </c>
      <c r="F617" s="1" t="s">
        <v>232</v>
      </c>
      <c r="G617" s="1" t="s">
        <v>202</v>
      </c>
      <c r="H617" s="1" t="s">
        <v>199</v>
      </c>
      <c r="I617" s="1" t="s">
        <v>196</v>
      </c>
      <c r="J617" s="1" t="s">
        <v>185</v>
      </c>
      <c r="K617" s="1" t="s">
        <v>177</v>
      </c>
      <c r="L617" s="1" t="s">
        <v>149</v>
      </c>
      <c r="M617" s="1" t="s">
        <v>139</v>
      </c>
      <c r="N617" s="1" t="s">
        <v>3</v>
      </c>
      <c r="O617" s="1" t="s">
        <v>4</v>
      </c>
      <c r="P617" s="1" t="s">
        <v>5</v>
      </c>
      <c r="Q617" s="1" t="s">
        <v>6</v>
      </c>
      <c r="R617" s="1" t="s">
        <v>7</v>
      </c>
      <c r="S617" s="1" t="s">
        <v>8</v>
      </c>
      <c r="T617" s="1" t="s">
        <v>9</v>
      </c>
      <c r="U617" s="1" t="s">
        <v>10</v>
      </c>
      <c r="V617" s="1" t="s">
        <v>11</v>
      </c>
      <c r="W617" s="1" t="s">
        <v>12</v>
      </c>
      <c r="X617" s="1" t="s">
        <v>13</v>
      </c>
      <c r="Y617" s="1" t="s">
        <v>14</v>
      </c>
      <c r="Z617" s="1" t="s">
        <v>15</v>
      </c>
      <c r="AA617" s="1" t="s">
        <v>16</v>
      </c>
      <c r="AB617" s="1" t="s">
        <v>17</v>
      </c>
      <c r="AC617" s="1" t="s">
        <v>18</v>
      </c>
      <c r="AD617" s="1" t="s">
        <v>19</v>
      </c>
      <c r="AE617" s="1" t="s">
        <v>20</v>
      </c>
      <c r="AF617" s="1" t="s">
        <v>21</v>
      </c>
      <c r="AG617" s="1" t="s">
        <v>22</v>
      </c>
      <c r="AH617" s="1" t="s">
        <v>23</v>
      </c>
      <c r="AI617" s="1" t="s">
        <v>24</v>
      </c>
      <c r="AJ617" s="1" t="s">
        <v>25</v>
      </c>
      <c r="AK617" s="1" t="s">
        <v>26</v>
      </c>
      <c r="AL617" s="1" t="s">
        <v>27</v>
      </c>
      <c r="AM617" s="1" t="s">
        <v>28</v>
      </c>
      <c r="AN617" s="1" t="s">
        <v>29</v>
      </c>
      <c r="AO617" s="1" t="s">
        <v>30</v>
      </c>
      <c r="AP617" s="1" t="s">
        <v>31</v>
      </c>
    </row>
    <row r="618" spans="1:43">
      <c r="A618" t="s">
        <v>32</v>
      </c>
      <c r="B618" t="s">
        <v>33</v>
      </c>
      <c r="C618" t="s">
        <v>34</v>
      </c>
      <c r="D618">
        <v>5.84</v>
      </c>
      <c r="E618">
        <v>5.84</v>
      </c>
      <c r="F618">
        <v>5.13</v>
      </c>
      <c r="G618">
        <v>2.86</v>
      </c>
      <c r="H618">
        <v>3.6</v>
      </c>
      <c r="I618">
        <v>2.82</v>
      </c>
      <c r="J618">
        <v>3.6</v>
      </c>
      <c r="K618">
        <v>1.64</v>
      </c>
      <c r="L618">
        <v>2.02</v>
      </c>
      <c r="M618">
        <v>2.35</v>
      </c>
      <c r="N618">
        <v>3.11</v>
      </c>
      <c r="O618">
        <v>5.67</v>
      </c>
      <c r="P618">
        <v>3.44</v>
      </c>
      <c r="Q618">
        <v>4.24</v>
      </c>
      <c r="R618">
        <v>4.42</v>
      </c>
      <c r="S618">
        <v>2.99</v>
      </c>
      <c r="T618">
        <v>2.23</v>
      </c>
      <c r="U618">
        <v>2.25</v>
      </c>
      <c r="V618">
        <v>4.63</v>
      </c>
    </row>
    <row r="619" spans="1:43">
      <c r="C619" t="s">
        <v>128</v>
      </c>
      <c r="H619">
        <v>3.6</v>
      </c>
      <c r="I619">
        <v>2.82</v>
      </c>
      <c r="J619">
        <v>3.6</v>
      </c>
      <c r="K619">
        <v>1.64</v>
      </c>
      <c r="L619">
        <v>2.02</v>
      </c>
      <c r="M619">
        <v>2.35</v>
      </c>
      <c r="N619">
        <v>3.11</v>
      </c>
      <c r="O619" s="6">
        <v>5.67</v>
      </c>
      <c r="P619">
        <v>3.44</v>
      </c>
      <c r="Q619">
        <v>4.24</v>
      </c>
      <c r="R619">
        <v>4.42</v>
      </c>
      <c r="S619">
        <v>2.99</v>
      </c>
      <c r="T619">
        <v>2.2400000000000002</v>
      </c>
      <c r="U619">
        <v>2.25</v>
      </c>
      <c r="V619">
        <v>5.07</v>
      </c>
      <c r="W619">
        <v>2.87</v>
      </c>
      <c r="X619">
        <v>3</v>
      </c>
      <c r="Y619">
        <v>2.2400000000000002</v>
      </c>
      <c r="Z619">
        <v>2.83</v>
      </c>
    </row>
    <row r="620" spans="1:43">
      <c r="A620" t="s">
        <v>181</v>
      </c>
      <c r="B620">
        <v>4</v>
      </c>
      <c r="C620" t="s">
        <v>35</v>
      </c>
      <c r="D620">
        <f t="shared" ref="D620:F620" si="1383">+D618+E618+F618+G618</f>
        <v>19.669999999999998</v>
      </c>
      <c r="E620">
        <f t="shared" si="1383"/>
        <v>17.43</v>
      </c>
      <c r="F620">
        <f t="shared" si="1383"/>
        <v>14.41</v>
      </c>
      <c r="G620">
        <f t="shared" ref="G620" si="1384">+G618+H618+I618+J618</f>
        <v>12.879999999999999</v>
      </c>
      <c r="H620">
        <f t="shared" ref="H620:N621" si="1385">+H618+I618+J618+K618</f>
        <v>11.66</v>
      </c>
      <c r="I620">
        <f t="shared" si="1385"/>
        <v>10.08</v>
      </c>
      <c r="J620">
        <f t="shared" si="1385"/>
        <v>9.61</v>
      </c>
      <c r="K620">
        <f t="shared" si="1385"/>
        <v>9.1199999999999992</v>
      </c>
      <c r="L620">
        <f t="shared" si="1385"/>
        <v>13.15</v>
      </c>
      <c r="M620">
        <f t="shared" si="1385"/>
        <v>14.569999999999999</v>
      </c>
      <c r="N620">
        <f t="shared" si="1385"/>
        <v>16.46</v>
      </c>
      <c r="O620">
        <f t="shared" ref="L620:S621" si="1386">+O618+P618+Q618+R618</f>
        <v>17.77</v>
      </c>
      <c r="P620">
        <f t="shared" si="1386"/>
        <v>15.09</v>
      </c>
      <c r="Q620">
        <f t="shared" si="1386"/>
        <v>13.88</v>
      </c>
      <c r="R620">
        <f t="shared" si="1386"/>
        <v>11.89</v>
      </c>
      <c r="S620">
        <f t="shared" si="1386"/>
        <v>12.100000000000001</v>
      </c>
    </row>
    <row r="621" spans="1:43">
      <c r="C621" t="s">
        <v>129</v>
      </c>
      <c r="H621">
        <f t="shared" si="1385"/>
        <v>11.66</v>
      </c>
      <c r="I621">
        <f t="shared" si="1385"/>
        <v>10.08</v>
      </c>
      <c r="J621">
        <f t="shared" si="1385"/>
        <v>9.61</v>
      </c>
      <c r="K621">
        <f t="shared" si="1385"/>
        <v>9.1199999999999992</v>
      </c>
      <c r="L621">
        <f t="shared" si="1386"/>
        <v>13.15</v>
      </c>
      <c r="M621">
        <f t="shared" si="1386"/>
        <v>14.569999999999999</v>
      </c>
      <c r="N621">
        <f t="shared" si="1386"/>
        <v>16.46</v>
      </c>
      <c r="O621">
        <f t="shared" si="1386"/>
        <v>17.77</v>
      </c>
      <c r="P621">
        <f t="shared" si="1386"/>
        <v>15.09</v>
      </c>
      <c r="Q621">
        <f t="shared" si="1386"/>
        <v>13.89</v>
      </c>
      <c r="R621">
        <f t="shared" si="1386"/>
        <v>11.9</v>
      </c>
      <c r="S621">
        <f t="shared" ref="S621" si="1387">+S619+T619+U619+V619</f>
        <v>12.55</v>
      </c>
      <c r="T621">
        <f t="shared" ref="T621" si="1388">+T619+U619+V619+W619</f>
        <v>12.43</v>
      </c>
      <c r="U621">
        <f t="shared" ref="U621" si="1389">+U619+V619+W619+X619</f>
        <v>13.190000000000001</v>
      </c>
      <c r="V621">
        <f t="shared" ref="V621" si="1390">+V619+W619+X619+Y619</f>
        <v>13.180000000000001</v>
      </c>
      <c r="W621">
        <f t="shared" ref="W621" si="1391">+W619+X619+Y619+Z619</f>
        <v>10.94</v>
      </c>
    </row>
    <row r="622" spans="1:43">
      <c r="C622" s="2" t="s">
        <v>36</v>
      </c>
      <c r="D622" s="2">
        <f t="shared" ref="D622:F622" si="1392">+((D620/(E618+F618+G618+H619))-1)*100</f>
        <v>12.851405622489942</v>
      </c>
      <c r="E622" s="2">
        <f t="shared" si="1392"/>
        <v>20.957668285912568</v>
      </c>
      <c r="F622" s="2">
        <f t="shared" si="1392"/>
        <v>11.87888198757765</v>
      </c>
      <c r="G622" s="2">
        <f t="shared" ref="G622" si="1393">+((G620/(H618+I618+J618+K619))-1)*100</f>
        <v>10.463121783876495</v>
      </c>
      <c r="H622" s="2">
        <f t="shared" ref="H622:N622" si="1394">+((H620/(I618+J618+K618+L619))-1)*100</f>
        <v>15.674603174603185</v>
      </c>
      <c r="I622" s="2">
        <f t="shared" si="1394"/>
        <v>4.8907388137356955</v>
      </c>
      <c r="J622" s="2">
        <f t="shared" si="1394"/>
        <v>5.3728070175438569</v>
      </c>
      <c r="K622" s="2">
        <f t="shared" si="1394"/>
        <v>-30.646387832699627</v>
      </c>
      <c r="L622" s="2">
        <f t="shared" si="1394"/>
        <v>-9.7460535346602484</v>
      </c>
      <c r="M622" s="2">
        <f t="shared" si="1394"/>
        <v>-11.48238153098422</v>
      </c>
      <c r="N622" s="2">
        <f t="shared" si="1394"/>
        <v>-7.3719752391671278</v>
      </c>
      <c r="O622" s="2">
        <f t="shared" ref="O622:S622" si="1395">+((O620/(P618+Q618+R618+S619))-1)*100</f>
        <v>17.760106030483769</v>
      </c>
      <c r="P622" s="2">
        <f t="shared" si="1395"/>
        <v>8.63930885529156</v>
      </c>
      <c r="Q622" s="2">
        <f t="shared" si="1395"/>
        <v>16.736753574432296</v>
      </c>
      <c r="R622" s="2">
        <f t="shared" si="1395"/>
        <v>-5.1834130781499237</v>
      </c>
      <c r="S622" s="2">
        <f t="shared" si="1395"/>
        <v>1.0016694490818212</v>
      </c>
      <c r="T622" s="2"/>
      <c r="U622" s="2"/>
      <c r="V622" s="2"/>
    </row>
    <row r="623" spans="1:43">
      <c r="C623" s="2" t="s">
        <v>37</v>
      </c>
      <c r="D623" s="2">
        <f t="shared" ref="D623:F623" si="1396">+((D620/H621)-1)*100</f>
        <v>68.696397941680942</v>
      </c>
      <c r="E623" s="2">
        <f t="shared" si="1396"/>
        <v>72.916666666666657</v>
      </c>
      <c r="F623" s="2">
        <f t="shared" si="1396"/>
        <v>49.947970863683679</v>
      </c>
      <c r="G623" s="2">
        <f t="shared" ref="G623" si="1397">+((G620/K621)-1)*100</f>
        <v>41.228070175438589</v>
      </c>
      <c r="H623" s="2">
        <f t="shared" ref="H623:N623" si="1398">+((H620/L621)-1)*100</f>
        <v>-11.330798479087456</v>
      </c>
      <c r="I623" s="2">
        <f t="shared" si="1398"/>
        <v>-30.816746739876454</v>
      </c>
      <c r="J623" s="2">
        <f t="shared" si="1398"/>
        <v>-41.616038882138525</v>
      </c>
      <c r="K623" s="2">
        <f t="shared" si="1398"/>
        <v>-48.677546426561626</v>
      </c>
      <c r="L623" s="2">
        <f t="shared" si="1398"/>
        <v>-12.856196156394962</v>
      </c>
      <c r="M623" s="2">
        <f t="shared" si="1398"/>
        <v>4.8956083513318704</v>
      </c>
      <c r="N623" s="2">
        <f t="shared" si="1398"/>
        <v>38.319327731092436</v>
      </c>
      <c r="O623" s="2">
        <f t="shared" ref="O623:S623" si="1399">+((O620/S621)-1)*100</f>
        <v>41.59362549800796</v>
      </c>
      <c r="P623" s="2">
        <f t="shared" si="1399"/>
        <v>21.399839098954153</v>
      </c>
      <c r="Q623" s="2">
        <f t="shared" si="1399"/>
        <v>5.2312357846853619</v>
      </c>
      <c r="R623" s="2">
        <f t="shared" si="1399"/>
        <v>-9.7875569044006188</v>
      </c>
      <c r="S623" s="2">
        <f t="shared" si="1399"/>
        <v>10.603290676416833</v>
      </c>
    </row>
    <row r="624" spans="1:43" s="1" customFormat="1">
      <c r="C624" s="1" t="s">
        <v>38</v>
      </c>
      <c r="D624" s="1" t="s">
        <v>274</v>
      </c>
      <c r="E624" s="1" t="s">
        <v>243</v>
      </c>
      <c r="F624" s="1" t="s">
        <v>233</v>
      </c>
      <c r="G624" s="1" t="s">
        <v>230</v>
      </c>
      <c r="H624" s="1" t="s">
        <v>200</v>
      </c>
      <c r="I624" s="1" t="s">
        <v>197</v>
      </c>
      <c r="J624" s="1" t="s">
        <v>186</v>
      </c>
      <c r="K624" s="1" t="s">
        <v>178</v>
      </c>
      <c r="L624" s="1" t="s">
        <v>150</v>
      </c>
      <c r="M624" s="1" t="s">
        <v>141</v>
      </c>
      <c r="N624" s="1" t="s">
        <v>39</v>
      </c>
      <c r="O624" s="1" t="s">
        <v>40</v>
      </c>
      <c r="P624" s="1" t="s">
        <v>41</v>
      </c>
      <c r="Q624" s="1" t="s">
        <v>42</v>
      </c>
      <c r="R624" s="1" t="s">
        <v>43</v>
      </c>
      <c r="S624" s="1" t="s">
        <v>44</v>
      </c>
      <c r="T624" s="1" t="s">
        <v>45</v>
      </c>
      <c r="U624" s="1" t="s">
        <v>46</v>
      </c>
      <c r="V624" s="1" t="s">
        <v>47</v>
      </c>
      <c r="W624" s="1" t="s">
        <v>48</v>
      </c>
      <c r="X624" s="1" t="s">
        <v>49</v>
      </c>
      <c r="Y624" s="1" t="s">
        <v>50</v>
      </c>
      <c r="Z624" s="1" t="s">
        <v>51</v>
      </c>
      <c r="AA624" s="1" t="s">
        <v>52</v>
      </c>
      <c r="AB624" s="1" t="s">
        <v>53</v>
      </c>
      <c r="AC624" s="1" t="s">
        <v>54</v>
      </c>
      <c r="AD624" s="1" t="s">
        <v>55</v>
      </c>
      <c r="AE624" s="1" t="s">
        <v>56</v>
      </c>
      <c r="AF624" s="1" t="s">
        <v>57</v>
      </c>
      <c r="AG624" s="1" t="s">
        <v>58</v>
      </c>
      <c r="AH624" s="1" t="s">
        <v>59</v>
      </c>
      <c r="AI624" s="1" t="s">
        <v>60</v>
      </c>
      <c r="AJ624" s="1" t="s">
        <v>61</v>
      </c>
      <c r="AK624" s="1" t="s">
        <v>62</v>
      </c>
      <c r="AL624" s="1" t="s">
        <v>63</v>
      </c>
      <c r="AM624" s="1" t="s">
        <v>64</v>
      </c>
      <c r="AN624" s="1" t="s">
        <v>65</v>
      </c>
      <c r="AO624" s="1" t="s">
        <v>66</v>
      </c>
      <c r="AP624" s="1" t="s">
        <v>67</v>
      </c>
      <c r="AQ624" s="1" t="s">
        <v>68</v>
      </c>
    </row>
    <row r="625" spans="1:43">
      <c r="C625" t="s">
        <v>69</v>
      </c>
      <c r="D625">
        <v>122</v>
      </c>
      <c r="E625" s="4">
        <v>120</v>
      </c>
      <c r="F625">
        <v>129</v>
      </c>
      <c r="G625">
        <v>122</v>
      </c>
      <c r="H625">
        <v>116</v>
      </c>
      <c r="I625">
        <v>130</v>
      </c>
      <c r="J625">
        <v>140</v>
      </c>
      <c r="K625">
        <v>146</v>
      </c>
      <c r="L625">
        <v>162</v>
      </c>
      <c r="M625">
        <v>194</v>
      </c>
      <c r="N625">
        <v>209</v>
      </c>
      <c r="O625">
        <v>225</v>
      </c>
      <c r="P625">
        <v>214</v>
      </c>
      <c r="Q625">
        <v>187</v>
      </c>
      <c r="R625">
        <v>155</v>
      </c>
      <c r="S625">
        <v>143</v>
      </c>
    </row>
    <row r="626" spans="1:43">
      <c r="C626" s="3" t="s">
        <v>70</v>
      </c>
      <c r="D626" s="19">
        <f t="shared" ref="D626:E626" si="1400">+D625/D620</f>
        <v>6.2023385866802245</v>
      </c>
      <c r="E626" s="19">
        <f t="shared" si="1400"/>
        <v>6.8846815834767643</v>
      </c>
      <c r="F626" s="3">
        <f t="shared" ref="F626:G626" si="1401">+F625/F620</f>
        <v>8.9521165857043723</v>
      </c>
      <c r="G626" s="3">
        <f t="shared" si="1401"/>
        <v>9.4720496894409951</v>
      </c>
      <c r="H626" s="3">
        <f t="shared" ref="H626:I626" si="1402">+H625/H620</f>
        <v>9.9485420240137223</v>
      </c>
      <c r="I626" s="3">
        <f t="shared" si="1402"/>
        <v>12.896825396825397</v>
      </c>
      <c r="J626" s="3">
        <f t="shared" ref="J626:K626" si="1403">+J625/J620</f>
        <v>14.568158168574403</v>
      </c>
      <c r="K626" s="3">
        <f t="shared" si="1403"/>
        <v>16.008771929824562</v>
      </c>
      <c r="L626" s="3">
        <f t="shared" ref="L626:M626" si="1404">+L625/L620</f>
        <v>12.319391634980988</v>
      </c>
      <c r="M626" s="3">
        <f t="shared" si="1404"/>
        <v>13.315030885380921</v>
      </c>
      <c r="N626" s="3">
        <f t="shared" ref="N626:S626" si="1405">+N625/N620</f>
        <v>12.697448359659781</v>
      </c>
      <c r="O626" s="3">
        <f t="shared" si="1405"/>
        <v>12.661789532920652</v>
      </c>
      <c r="P626" s="3">
        <f t="shared" si="1405"/>
        <v>14.181577203445991</v>
      </c>
      <c r="Q626" s="3">
        <f t="shared" si="1405"/>
        <v>13.472622478386166</v>
      </c>
      <c r="R626" s="3">
        <f t="shared" si="1405"/>
        <v>13.036164844407065</v>
      </c>
      <c r="S626" s="3">
        <f t="shared" si="1405"/>
        <v>11.818181818181817</v>
      </c>
    </row>
    <row r="627" spans="1:43">
      <c r="C627" s="2" t="s">
        <v>71</v>
      </c>
      <c r="D627" s="18">
        <f t="shared" ref="D627:F627" si="1406">+((D625/E625)-1)*100</f>
        <v>1.6666666666666607</v>
      </c>
      <c r="E627" s="18">
        <f t="shared" si="1406"/>
        <v>-6.9767441860465134</v>
      </c>
      <c r="F627" s="2">
        <f t="shared" si="1406"/>
        <v>5.7377049180327822</v>
      </c>
      <c r="G627" s="2">
        <f t="shared" ref="G627" si="1407">+((G625/H625)-1)*100</f>
        <v>5.1724137931034475</v>
      </c>
      <c r="H627" s="2">
        <f t="shared" ref="H627:I627" si="1408">+((H625/I625)-1)*100</f>
        <v>-10.769230769230765</v>
      </c>
      <c r="I627" s="2">
        <f t="shared" si="1408"/>
        <v>-7.1428571428571397</v>
      </c>
      <c r="J627" s="2">
        <f>+((J625/K625)-1)*100</f>
        <v>-4.1095890410958962</v>
      </c>
      <c r="K627" s="2">
        <f>+((K625/L625)-1)*100</f>
        <v>-9.8765432098765427</v>
      </c>
      <c r="L627" s="2">
        <f>+((L625/M625)-1)*100</f>
        <v>-16.494845360824741</v>
      </c>
      <c r="M627" s="2">
        <f>+((M625/N625)-1)*100</f>
        <v>-7.1770334928229707</v>
      </c>
      <c r="N627" s="2">
        <f>+((N625/O625)-1)*100</f>
        <v>-7.1111111111111125</v>
      </c>
      <c r="O627" s="2">
        <f t="shared" ref="O627:R627" si="1409">+((O625/P625)-1)*100</f>
        <v>5.1401869158878455</v>
      </c>
      <c r="P627" s="2">
        <f t="shared" si="1409"/>
        <v>14.438502673796783</v>
      </c>
      <c r="Q627" s="2">
        <f t="shared" si="1409"/>
        <v>20.645161290322591</v>
      </c>
      <c r="R627" s="2">
        <f t="shared" si="1409"/>
        <v>8.391608391608397</v>
      </c>
    </row>
    <row r="628" spans="1:43">
      <c r="C628" s="2" t="s">
        <v>72</v>
      </c>
      <c r="D628" s="18">
        <f t="shared" ref="D628:F628" si="1410">+((D625/H625)-1)*100</f>
        <v>5.1724137931034475</v>
      </c>
      <c r="E628" s="18">
        <f t="shared" si="1410"/>
        <v>-7.6923076923076872</v>
      </c>
      <c r="F628" s="2">
        <f t="shared" si="1410"/>
        <v>-7.857142857142863</v>
      </c>
      <c r="G628" s="2">
        <f t="shared" ref="G628" si="1411">+((G625/K625)-1)*100</f>
        <v>-16.43835616438356</v>
      </c>
      <c r="H628" s="2">
        <f t="shared" ref="H628" si="1412">+((H625/L625)-1)*100</f>
        <v>-28.395061728395067</v>
      </c>
      <c r="I628" s="2">
        <f t="shared" ref="I628" si="1413">+((I625/M625)-1)*100</f>
        <v>-32.989690721649488</v>
      </c>
      <c r="J628" s="2">
        <f t="shared" ref="J628:O628" si="1414">+((J625/N625)-1)*100</f>
        <v>-33.014354066985639</v>
      </c>
      <c r="K628" s="2">
        <f t="shared" si="1414"/>
        <v>-35.111111111111114</v>
      </c>
      <c r="L628" s="2">
        <f t="shared" si="1414"/>
        <v>-24.299065420560751</v>
      </c>
      <c r="M628" s="2">
        <f t="shared" si="1414"/>
        <v>3.7433155080213831</v>
      </c>
      <c r="N628" s="2">
        <f t="shared" si="1414"/>
        <v>34.838709677419352</v>
      </c>
      <c r="O628" s="2">
        <f t="shared" si="1414"/>
        <v>57.342657342657333</v>
      </c>
    </row>
    <row r="629" spans="1:43">
      <c r="C629" s="2" t="s">
        <v>130</v>
      </c>
      <c r="D629" s="4">
        <f t="shared" ref="D629:E629" si="1415">IF(OR(D626&gt;15,D623&lt;15,D622&lt;4),"NA",(IF(D626&lt;4,3,IF(D626&lt;6,2,IF(D626&lt;10,1,0)))+IF(D623&gt;80,3,IF(D623&gt;40,2,IF(D623&gt;20,1,0)))+IF(D622&gt;20,3,IF(D622&gt;10,2,IF(D622&gt;5,1,0)))))</f>
        <v>5</v>
      </c>
      <c r="E629" s="4">
        <f t="shared" si="1415"/>
        <v>6</v>
      </c>
      <c r="F629">
        <f t="shared" ref="F629:G629" si="1416">IF(OR(F626&gt;15,F623&lt;15,F622&lt;4),"NA",(IF(F626&lt;4,3,IF(F626&lt;6,2,IF(F626&lt;10,1,0)))+IF(F623&gt;80,3,IF(F623&gt;40,2,IF(F623&gt;20,1,0)))+IF(F622&gt;20,3,IF(F622&gt;10,2,IF(F622&gt;5,1,0)))))</f>
        <v>5</v>
      </c>
      <c r="G629">
        <f t="shared" si="1416"/>
        <v>5</v>
      </c>
      <c r="H629" t="str">
        <f t="shared" ref="H629:I629" si="1417">IF(OR(H626&gt;15,H623&lt;15,H622&lt;4),"NA",(IF(H626&lt;4,3,IF(H626&lt;6,2,IF(H626&lt;10,1,0)))+IF(H623&gt;80,3,IF(H623&gt;40,2,IF(H623&gt;20,1,0)))+IF(H622&gt;20,3,IF(H622&gt;10,2,IF(H622&gt;5,1,0)))))</f>
        <v>NA</v>
      </c>
      <c r="I629" t="str">
        <f t="shared" si="1417"/>
        <v>NA</v>
      </c>
      <c r="J629" t="str">
        <f>IF(OR(J626&gt;15,J623&lt;15,J622&lt;4),"NA",(IF(J626&lt;4,3,IF(J626&lt;6,2,IF(J626&lt;10,1,0)))+IF(J623&gt;80,3,IF(J623&gt;40,2,IF(J623&gt;20,1,0)))+IF(J622&gt;20,3,IF(J622&gt;10,2,IF(J622&gt;5,1,0)))))</f>
        <v>NA</v>
      </c>
      <c r="K629" t="str">
        <f>IF(OR(K626&gt;15,K623&lt;15,K622&lt;4),"NA",(IF(K626&lt;4,3,IF(K626&lt;6,2,IF(K626&lt;10,1,0)))+IF(K623&gt;80,3,IF(K623&gt;40,2,IF(K623&gt;20,1,0)))+IF(K622&gt;20,3,IF(K622&gt;10,2,IF(K622&gt;5,1,0)))))</f>
        <v>NA</v>
      </c>
      <c r="L629" t="str">
        <f>IF(OR(L626&gt;15,L623&lt;15,L622&lt;4),"NA",(IF(L626&lt;4,3,IF(L626&lt;6,2,IF(L626&lt;10,1,0)))+IF(L623&gt;80,3,IF(L623&gt;40,2,IF(L623&gt;20,1,0)))+IF(L622&gt;20,3,IF(L622&gt;10,2,IF(L622&gt;5,1,0)))))</f>
        <v>NA</v>
      </c>
      <c r="M629" t="str">
        <f>IF(OR(M626&gt;15,M623&lt;15,M622&lt;4),"NA",(IF(M626&lt;4,3,IF(M626&lt;6,2,IF(M626&lt;10,1,0)))+IF(M623&gt;80,3,IF(M623&gt;40,2,IF(M623&gt;20,1,0)))+IF(M622&gt;20,3,IF(M622&gt;10,2,IF(M622&gt;5,1,0)))))</f>
        <v>NA</v>
      </c>
      <c r="N629" t="str">
        <f>IF(OR(N626&gt;15,N623&lt;15,N622&lt;4),"NA",(IF(N626&lt;4,3,IF(N626&lt;6,2,IF(N626&lt;10,1,0)))+IF(N623&gt;80,3,IF(N623&gt;40,2,IF(N623&gt;20,1,0)))+IF(N622&gt;20,3,IF(N622&gt;10,2,IF(N622&gt;5,1,0)))))</f>
        <v>NA</v>
      </c>
      <c r="O629">
        <f t="shared" ref="O629:S629" si="1418">IF(OR(O626&gt;15,O623&lt;15,O622&lt;4),"NA",(IF(O626&lt;4,3,IF(O626&lt;6,2,IF(O626&lt;10,1,0)))+IF(O623&gt;80,3,IF(O623&gt;40,2,IF(O623&gt;20,1,0)))+IF(O622&gt;20,3,IF(O622&gt;10,2,IF(O622&gt;5,1,0)))))</f>
        <v>4</v>
      </c>
      <c r="P629">
        <f t="shared" si="1418"/>
        <v>2</v>
      </c>
      <c r="Q629" t="str">
        <f t="shared" si="1418"/>
        <v>NA</v>
      </c>
      <c r="R629" t="str">
        <f t="shared" si="1418"/>
        <v>NA</v>
      </c>
      <c r="S629" t="str">
        <f t="shared" si="1418"/>
        <v>NA</v>
      </c>
    </row>
    <row r="631" spans="1:43">
      <c r="A631" t="s">
        <v>121</v>
      </c>
      <c r="B631" t="s">
        <v>1</v>
      </c>
      <c r="C631" s="1" t="s">
        <v>2</v>
      </c>
      <c r="D631" s="1" t="s">
        <v>275</v>
      </c>
      <c r="E631" s="1" t="s">
        <v>242</v>
      </c>
      <c r="F631" s="1" t="s">
        <v>232</v>
      </c>
      <c r="G631" s="1" t="s">
        <v>202</v>
      </c>
      <c r="H631" s="1" t="s">
        <v>199</v>
      </c>
      <c r="I631" s="1" t="s">
        <v>196</v>
      </c>
      <c r="J631" s="1" t="s">
        <v>185</v>
      </c>
      <c r="K631" s="1" t="s">
        <v>177</v>
      </c>
      <c r="L631" s="1" t="s">
        <v>149</v>
      </c>
      <c r="M631" s="1" t="s">
        <v>139</v>
      </c>
      <c r="N631" s="1" t="s">
        <v>3</v>
      </c>
      <c r="O631" s="1" t="s">
        <v>4</v>
      </c>
      <c r="P631" s="1" t="s">
        <v>5</v>
      </c>
      <c r="Q631" s="1" t="s">
        <v>6</v>
      </c>
      <c r="R631" s="1" t="s">
        <v>7</v>
      </c>
      <c r="S631" s="1" t="s">
        <v>8</v>
      </c>
      <c r="T631" s="1" t="s">
        <v>9</v>
      </c>
      <c r="U631" s="1" t="s">
        <v>10</v>
      </c>
      <c r="V631" s="1" t="s">
        <v>11</v>
      </c>
      <c r="W631" s="1" t="s">
        <v>12</v>
      </c>
      <c r="X631" s="1" t="s">
        <v>13</v>
      </c>
      <c r="Y631" s="1" t="s">
        <v>14</v>
      </c>
      <c r="Z631" s="1" t="s">
        <v>15</v>
      </c>
      <c r="AA631" s="1" t="s">
        <v>16</v>
      </c>
      <c r="AB631" s="1" t="s">
        <v>17</v>
      </c>
      <c r="AC631" s="1" t="s">
        <v>18</v>
      </c>
      <c r="AD631" s="1" t="s">
        <v>19</v>
      </c>
      <c r="AE631" s="1" t="s">
        <v>20</v>
      </c>
      <c r="AF631" s="1" t="s">
        <v>21</v>
      </c>
      <c r="AG631" s="1" t="s">
        <v>22</v>
      </c>
      <c r="AH631" s="1" t="s">
        <v>23</v>
      </c>
      <c r="AI631" s="1" t="s">
        <v>24</v>
      </c>
      <c r="AJ631" s="1" t="s">
        <v>25</v>
      </c>
      <c r="AK631" s="1" t="s">
        <v>26</v>
      </c>
      <c r="AL631" s="1" t="s">
        <v>27</v>
      </c>
      <c r="AM631" s="1" t="s">
        <v>28</v>
      </c>
      <c r="AN631" s="1" t="s">
        <v>29</v>
      </c>
      <c r="AO631" s="1" t="s">
        <v>30</v>
      </c>
      <c r="AP631" s="1" t="s">
        <v>31</v>
      </c>
    </row>
    <row r="632" spans="1:43">
      <c r="A632" t="s">
        <v>32</v>
      </c>
      <c r="B632" t="s">
        <v>33</v>
      </c>
      <c r="C632" t="s">
        <v>34</v>
      </c>
      <c r="D632">
        <v>2.2400000000000002</v>
      </c>
      <c r="E632">
        <v>1.66</v>
      </c>
      <c r="F632">
        <v>0.93</v>
      </c>
      <c r="G632">
        <v>0.1</v>
      </c>
      <c r="H632">
        <v>1.68</v>
      </c>
      <c r="I632">
        <v>1.53</v>
      </c>
      <c r="J632" s="4">
        <v>0.57999999999999996</v>
      </c>
      <c r="K632">
        <v>1.3</v>
      </c>
      <c r="L632">
        <v>1.27</v>
      </c>
      <c r="M632">
        <v>1.2</v>
      </c>
      <c r="N632">
        <v>0.73</v>
      </c>
      <c r="O632">
        <v>0.77</v>
      </c>
      <c r="P632">
        <v>1.08</v>
      </c>
      <c r="Q632">
        <v>1.03</v>
      </c>
      <c r="R632">
        <v>1.27</v>
      </c>
      <c r="S632">
        <v>1.4</v>
      </c>
      <c r="T632">
        <v>1.32</v>
      </c>
      <c r="U632">
        <v>0.49</v>
      </c>
      <c r="V632">
        <v>1.1299999999999999</v>
      </c>
    </row>
    <row r="633" spans="1:43">
      <c r="C633" t="s">
        <v>128</v>
      </c>
      <c r="H633">
        <v>1.57</v>
      </c>
      <c r="I633">
        <v>1.53</v>
      </c>
      <c r="J633">
        <v>0.57999999999999996</v>
      </c>
      <c r="K633">
        <v>1.29</v>
      </c>
      <c r="L633">
        <v>1.27</v>
      </c>
      <c r="M633">
        <v>1.2</v>
      </c>
      <c r="N633" s="4">
        <v>0.56999999999999995</v>
      </c>
      <c r="O633">
        <v>0.77</v>
      </c>
      <c r="P633">
        <v>1.18</v>
      </c>
      <c r="Q633">
        <v>1.1000000000000001</v>
      </c>
      <c r="R633">
        <v>1.27</v>
      </c>
      <c r="S633">
        <v>1.4</v>
      </c>
      <c r="T633">
        <v>1.32</v>
      </c>
      <c r="U633">
        <v>0.49</v>
      </c>
      <c r="V633">
        <v>0.94</v>
      </c>
      <c r="W633">
        <v>1.53</v>
      </c>
      <c r="X633">
        <v>0.76</v>
      </c>
      <c r="Y633">
        <v>1.37</v>
      </c>
      <c r="Z633">
        <v>2.0499999999999998</v>
      </c>
    </row>
    <row r="634" spans="1:43">
      <c r="A634" s="6"/>
      <c r="C634" t="s">
        <v>35</v>
      </c>
      <c r="D634">
        <f t="shared" ref="D634:N634" si="1419">+D632+E632+F632+G632</f>
        <v>4.93</v>
      </c>
      <c r="E634">
        <f t="shared" si="1419"/>
        <v>4.37</v>
      </c>
      <c r="F634">
        <f t="shared" si="1419"/>
        <v>4.24</v>
      </c>
      <c r="G634">
        <f t="shared" si="1419"/>
        <v>3.89</v>
      </c>
      <c r="H634">
        <f t="shared" si="1419"/>
        <v>5.09</v>
      </c>
      <c r="I634">
        <f t="shared" si="1419"/>
        <v>4.68</v>
      </c>
      <c r="J634">
        <f t="shared" si="1419"/>
        <v>4.3499999999999996</v>
      </c>
      <c r="K634">
        <f t="shared" si="1419"/>
        <v>4.5</v>
      </c>
      <c r="L634">
        <f t="shared" si="1419"/>
        <v>3.9699999999999998</v>
      </c>
      <c r="M634">
        <f t="shared" si="1419"/>
        <v>3.7800000000000002</v>
      </c>
      <c r="N634">
        <f t="shared" si="1419"/>
        <v>3.6100000000000003</v>
      </c>
      <c r="O634">
        <f t="shared" ref="H634:S635" si="1420">+O632+P632+Q632+R632</f>
        <v>4.1500000000000004</v>
      </c>
      <c r="P634">
        <f t="shared" si="1420"/>
        <v>4.78</v>
      </c>
      <c r="Q634">
        <f t="shared" si="1420"/>
        <v>5.0199999999999996</v>
      </c>
      <c r="R634">
        <f t="shared" si="1420"/>
        <v>4.4800000000000004</v>
      </c>
      <c r="S634">
        <f t="shared" si="1420"/>
        <v>4.34</v>
      </c>
    </row>
    <row r="635" spans="1:43">
      <c r="C635" t="s">
        <v>129</v>
      </c>
      <c r="H635">
        <f t="shared" si="1420"/>
        <v>4.9700000000000006</v>
      </c>
      <c r="I635">
        <f t="shared" si="1420"/>
        <v>4.67</v>
      </c>
      <c r="J635">
        <f t="shared" si="1420"/>
        <v>4.34</v>
      </c>
      <c r="K635">
        <f t="shared" si="1420"/>
        <v>4.33</v>
      </c>
      <c r="L635">
        <f t="shared" si="1420"/>
        <v>3.8099999999999996</v>
      </c>
      <c r="M635">
        <f t="shared" si="1420"/>
        <v>3.7199999999999998</v>
      </c>
      <c r="N635">
        <f t="shared" si="1420"/>
        <v>3.6199999999999997</v>
      </c>
      <c r="O635">
        <f t="shared" si="1420"/>
        <v>4.32</v>
      </c>
      <c r="P635">
        <f t="shared" si="1420"/>
        <v>4.95</v>
      </c>
      <c r="Q635">
        <f t="shared" si="1420"/>
        <v>5.09</v>
      </c>
      <c r="R635">
        <f t="shared" si="1420"/>
        <v>4.4800000000000004</v>
      </c>
      <c r="S635">
        <f t="shared" ref="S635" si="1421">+S633+T633+U633+V633</f>
        <v>4.1500000000000004</v>
      </c>
      <c r="T635">
        <f t="shared" ref="T635" si="1422">+T633+U633+V633+W633</f>
        <v>4.28</v>
      </c>
      <c r="U635">
        <f t="shared" ref="U635" si="1423">+U633+V633+W633+X633</f>
        <v>3.7199999999999998</v>
      </c>
      <c r="V635">
        <f t="shared" ref="V635" si="1424">+V633+W633+X633+Y633</f>
        <v>4.5999999999999996</v>
      </c>
      <c r="W635">
        <f t="shared" ref="W635" si="1425">+W633+X633+Y633+Z633</f>
        <v>5.71</v>
      </c>
    </row>
    <row r="636" spans="1:43">
      <c r="C636" s="2" t="s">
        <v>36</v>
      </c>
      <c r="D636" s="2">
        <f t="shared" ref="D636:N636" si="1426">+((D634/(E632+F632+G632+H633))-1)*100</f>
        <v>15.727699530516425</v>
      </c>
      <c r="E636" s="2">
        <f t="shared" si="1426"/>
        <v>3.0660377358490587</v>
      </c>
      <c r="F636" s="2">
        <f t="shared" si="1426"/>
        <v>8.9974293059126076</v>
      </c>
      <c r="G636" s="2">
        <f t="shared" si="1426"/>
        <v>-23.425196850393704</v>
      </c>
      <c r="H636" s="2">
        <f t="shared" si="1426"/>
        <v>8.760683760683774</v>
      </c>
      <c r="I636" s="2">
        <f t="shared" si="1426"/>
        <v>7.5862068965517171</v>
      </c>
      <c r="J636" s="2">
        <f t="shared" si="1426"/>
        <v>0.23041474654375005</v>
      </c>
      <c r="K636" s="2">
        <f t="shared" si="1426"/>
        <v>13.350125944584379</v>
      </c>
      <c r="L636" s="2">
        <f t="shared" si="1426"/>
        <v>2.3195876288659711</v>
      </c>
      <c r="M636" s="2">
        <f t="shared" si="1426"/>
        <v>2.7173913043478271</v>
      </c>
      <c r="N636" s="2">
        <f t="shared" si="1426"/>
        <v>-13.012048192771086</v>
      </c>
      <c r="O636" s="2">
        <f t="shared" ref="O636:S636" si="1427">+((O634/(P632+Q632+R632+S633))-1)*100</f>
        <v>-13.179916317991625</v>
      </c>
      <c r="P636" s="2">
        <f t="shared" si="1427"/>
        <v>-4.7808764940238895</v>
      </c>
      <c r="Q636" s="2">
        <f t="shared" si="1427"/>
        <v>12.05357142857142</v>
      </c>
      <c r="R636" s="2">
        <f t="shared" si="1427"/>
        <v>7.9518072289156638</v>
      </c>
      <c r="S636" s="2">
        <f t="shared" si="1427"/>
        <v>-2.9082774049216997</v>
      </c>
      <c r="T636" s="2"/>
      <c r="U636" s="2"/>
      <c r="V636" s="2"/>
    </row>
    <row r="637" spans="1:43">
      <c r="C637" s="2" t="s">
        <v>37</v>
      </c>
      <c r="D637" s="2">
        <f t="shared" ref="D637:N637" si="1428">+((D634/H635)-1)*100</f>
        <v>-0.80482897384307472</v>
      </c>
      <c r="E637" s="2">
        <f t="shared" si="1428"/>
        <v>-6.4239828693790084</v>
      </c>
      <c r="F637" s="2">
        <f t="shared" si="1428"/>
        <v>-2.304147465437778</v>
      </c>
      <c r="G637" s="2">
        <f t="shared" si="1428"/>
        <v>-10.161662817551964</v>
      </c>
      <c r="H637" s="2">
        <f t="shared" si="1428"/>
        <v>33.595800524934383</v>
      </c>
      <c r="I637" s="2">
        <f t="shared" si="1428"/>
        <v>25.806451612903224</v>
      </c>
      <c r="J637" s="2">
        <f t="shared" si="1428"/>
        <v>20.165745856353603</v>
      </c>
      <c r="K637" s="2">
        <f t="shared" si="1428"/>
        <v>4.1666666666666519</v>
      </c>
      <c r="L637" s="2">
        <f t="shared" si="1428"/>
        <v>-19.797979797979803</v>
      </c>
      <c r="M637" s="2">
        <f t="shared" si="1428"/>
        <v>-25.736738703339878</v>
      </c>
      <c r="N637" s="2">
        <f t="shared" si="1428"/>
        <v>-19.419642857142861</v>
      </c>
      <c r="O637" s="2">
        <f t="shared" ref="O637:S637" si="1429">+((O634/S635)-1)*100</f>
        <v>0</v>
      </c>
      <c r="P637" s="2">
        <f t="shared" si="1429"/>
        <v>11.682242990654213</v>
      </c>
      <c r="Q637" s="2">
        <f t="shared" si="1429"/>
        <v>34.946236559139777</v>
      </c>
      <c r="R637" s="2">
        <f t="shared" si="1429"/>
        <v>-2.608695652173898</v>
      </c>
      <c r="S637" s="2">
        <f t="shared" si="1429"/>
        <v>-23.992994746059548</v>
      </c>
    </row>
    <row r="638" spans="1:43" s="1" customFormat="1">
      <c r="C638" s="1" t="s">
        <v>38</v>
      </c>
      <c r="D638" s="1" t="s">
        <v>274</v>
      </c>
      <c r="E638" s="1" t="s">
        <v>243</v>
      </c>
      <c r="F638" s="1" t="s">
        <v>233</v>
      </c>
      <c r="G638" s="1" t="s">
        <v>230</v>
      </c>
      <c r="H638" s="1" t="s">
        <v>200</v>
      </c>
      <c r="I638" s="1" t="s">
        <v>197</v>
      </c>
      <c r="J638" s="1" t="s">
        <v>186</v>
      </c>
      <c r="K638" s="1" t="s">
        <v>178</v>
      </c>
      <c r="L638" s="1" t="s">
        <v>150</v>
      </c>
      <c r="M638" s="1" t="s">
        <v>141</v>
      </c>
      <c r="N638" s="1" t="s">
        <v>39</v>
      </c>
      <c r="O638" s="1" t="s">
        <v>40</v>
      </c>
      <c r="P638" s="1" t="s">
        <v>41</v>
      </c>
      <c r="Q638" s="1" t="s">
        <v>42</v>
      </c>
      <c r="R638" s="1" t="s">
        <v>43</v>
      </c>
      <c r="S638" s="1" t="s">
        <v>44</v>
      </c>
      <c r="T638" s="1" t="s">
        <v>45</v>
      </c>
      <c r="U638" s="1" t="s">
        <v>46</v>
      </c>
      <c r="V638" s="1" t="s">
        <v>47</v>
      </c>
      <c r="W638" s="1" t="s">
        <v>48</v>
      </c>
      <c r="X638" s="1" t="s">
        <v>49</v>
      </c>
      <c r="Y638" s="1" t="s">
        <v>50</v>
      </c>
      <c r="Z638" s="1" t="s">
        <v>51</v>
      </c>
      <c r="AA638" s="1" t="s">
        <v>52</v>
      </c>
      <c r="AB638" s="1" t="s">
        <v>53</v>
      </c>
      <c r="AC638" s="1" t="s">
        <v>54</v>
      </c>
      <c r="AD638" s="1" t="s">
        <v>55</v>
      </c>
      <c r="AE638" s="1" t="s">
        <v>56</v>
      </c>
      <c r="AF638" s="1" t="s">
        <v>57</v>
      </c>
      <c r="AG638" s="1" t="s">
        <v>58</v>
      </c>
      <c r="AH638" s="1" t="s">
        <v>59</v>
      </c>
      <c r="AI638" s="1" t="s">
        <v>60</v>
      </c>
      <c r="AJ638" s="1" t="s">
        <v>61</v>
      </c>
      <c r="AK638" s="1" t="s">
        <v>62</v>
      </c>
      <c r="AL638" s="1" t="s">
        <v>63</v>
      </c>
      <c r="AM638" s="1" t="s">
        <v>64</v>
      </c>
      <c r="AN638" s="1" t="s">
        <v>65</v>
      </c>
      <c r="AO638" s="1" t="s">
        <v>66</v>
      </c>
      <c r="AP638" s="1" t="s">
        <v>67</v>
      </c>
      <c r="AQ638" s="1" t="s">
        <v>68</v>
      </c>
    </row>
    <row r="639" spans="1:43">
      <c r="C639" t="s">
        <v>69</v>
      </c>
      <c r="D639">
        <v>55.5</v>
      </c>
      <c r="E639">
        <v>54.1</v>
      </c>
      <c r="F639">
        <v>59</v>
      </c>
      <c r="G639">
        <v>48</v>
      </c>
      <c r="H639" s="4">
        <v>48.6</v>
      </c>
      <c r="I639" s="4">
        <v>55.5</v>
      </c>
      <c r="J639">
        <v>52</v>
      </c>
      <c r="K639">
        <v>51</v>
      </c>
      <c r="L639">
        <v>56</v>
      </c>
      <c r="M639">
        <v>60</v>
      </c>
      <c r="N639">
        <v>51.1</v>
      </c>
      <c r="O639">
        <v>53.8</v>
      </c>
      <c r="P639">
        <v>54</v>
      </c>
      <c r="Q639">
        <v>42</v>
      </c>
      <c r="R639">
        <v>34.1</v>
      </c>
      <c r="S639">
        <v>30.1</v>
      </c>
    </row>
    <row r="640" spans="1:43">
      <c r="C640" s="3" t="s">
        <v>70</v>
      </c>
      <c r="D640" s="19">
        <f t="shared" ref="D640:E640" si="1430">+D639/D634</f>
        <v>11.257606490872211</v>
      </c>
      <c r="E640" s="19">
        <f t="shared" si="1430"/>
        <v>12.379862700228832</v>
      </c>
      <c r="F640" s="19">
        <f t="shared" ref="F640:G640" si="1431">+F639/F634</f>
        <v>13.915094339622641</v>
      </c>
      <c r="G640" s="19">
        <f t="shared" si="1431"/>
        <v>12.339331619537274</v>
      </c>
      <c r="H640" s="19">
        <f t="shared" ref="H640:I640" si="1432">+H639/H634</f>
        <v>9.548133595284872</v>
      </c>
      <c r="I640" s="19">
        <f t="shared" si="1432"/>
        <v>11.858974358974359</v>
      </c>
      <c r="J640" s="3">
        <f t="shared" ref="J640:K640" si="1433">+J639/J634</f>
        <v>11.954022988505749</v>
      </c>
      <c r="K640" s="3">
        <f t="shared" si="1433"/>
        <v>11.333333333333334</v>
      </c>
      <c r="L640" s="3">
        <f t="shared" ref="L640:M640" si="1434">+L639/L634</f>
        <v>14.105793450881613</v>
      </c>
      <c r="M640" s="3">
        <f t="shared" si="1434"/>
        <v>15.873015873015872</v>
      </c>
      <c r="N640" s="3">
        <f t="shared" ref="N640:S640" si="1435">+N639/N634</f>
        <v>14.155124653739611</v>
      </c>
      <c r="O640" s="3">
        <f t="shared" si="1435"/>
        <v>12.963855421686745</v>
      </c>
      <c r="P640" s="3">
        <f t="shared" si="1435"/>
        <v>11.297071129707112</v>
      </c>
      <c r="Q640" s="3">
        <f t="shared" si="1435"/>
        <v>8.3665338645418341</v>
      </c>
      <c r="R640" s="3">
        <f t="shared" si="1435"/>
        <v>7.6116071428571423</v>
      </c>
      <c r="S640" s="3">
        <f t="shared" si="1435"/>
        <v>6.9354838709677429</v>
      </c>
    </row>
    <row r="641" spans="1:43">
      <c r="C641" s="2" t="s">
        <v>71</v>
      </c>
      <c r="D641" s="18">
        <f t="shared" ref="D641:F641" si="1436">+((D639/E639)-1)*100</f>
        <v>2.5878003696857554</v>
      </c>
      <c r="E641" s="18">
        <f t="shared" si="1436"/>
        <v>-8.3050847457627146</v>
      </c>
      <c r="F641" s="18">
        <f t="shared" si="1436"/>
        <v>22.916666666666675</v>
      </c>
      <c r="G641" s="18">
        <f t="shared" ref="G641" si="1437">+((G639/H639)-1)*100</f>
        <v>-1.2345679012345734</v>
      </c>
      <c r="H641" s="18">
        <f t="shared" ref="H641:N641" si="1438">+((H639/I639)-1)*100</f>
        <v>-12.432432432432428</v>
      </c>
      <c r="I641" s="18">
        <f t="shared" si="1438"/>
        <v>6.7307692307692291</v>
      </c>
      <c r="J641" s="2">
        <f t="shared" si="1438"/>
        <v>1.9607843137254832</v>
      </c>
      <c r="K641" s="2">
        <f t="shared" si="1438"/>
        <v>-8.9285714285714306</v>
      </c>
      <c r="L641" s="2">
        <f t="shared" si="1438"/>
        <v>-6.6666666666666652</v>
      </c>
      <c r="M641" s="2">
        <f t="shared" si="1438"/>
        <v>17.416829745596864</v>
      </c>
      <c r="N641" s="2">
        <f t="shared" si="1438"/>
        <v>-5.0185873605947844</v>
      </c>
      <c r="O641" s="2">
        <f t="shared" ref="O641:R641" si="1439">+((O639/P639)-1)*100</f>
        <v>-0.37037037037037646</v>
      </c>
      <c r="P641" s="2">
        <f t="shared" si="1439"/>
        <v>28.57142857142858</v>
      </c>
      <c r="Q641" s="2">
        <f t="shared" si="1439"/>
        <v>23.167155425219942</v>
      </c>
      <c r="R641" s="2">
        <f t="shared" si="1439"/>
        <v>13.289036544850497</v>
      </c>
    </row>
    <row r="642" spans="1:43">
      <c r="C642" s="2" t="s">
        <v>72</v>
      </c>
      <c r="D642" s="18">
        <f t="shared" ref="D642:F642" si="1440">+((D639/H639)-1)*100</f>
        <v>14.197530864197528</v>
      </c>
      <c r="E642" s="18">
        <f t="shared" si="1440"/>
        <v>-2.522522522522519</v>
      </c>
      <c r="F642" s="18">
        <f t="shared" si="1440"/>
        <v>13.461538461538458</v>
      </c>
      <c r="G642" s="18">
        <f t="shared" ref="G642" si="1441">+((G639/K639)-1)*100</f>
        <v>-5.8823529411764719</v>
      </c>
      <c r="H642" s="18">
        <f t="shared" ref="H642:O642" si="1442">+((H639/L639)-1)*100</f>
        <v>-13.214285714285712</v>
      </c>
      <c r="I642" s="18">
        <f t="shared" si="1442"/>
        <v>-7.4999999999999956</v>
      </c>
      <c r="J642" s="2">
        <f t="shared" si="1442"/>
        <v>1.7612524461839474</v>
      </c>
      <c r="K642" s="2">
        <f t="shared" si="1442"/>
        <v>-5.2044609665427455</v>
      </c>
      <c r="L642" s="2">
        <f t="shared" si="1442"/>
        <v>3.7037037037036979</v>
      </c>
      <c r="M642" s="2">
        <f t="shared" si="1442"/>
        <v>42.857142857142861</v>
      </c>
      <c r="N642" s="2">
        <f t="shared" si="1442"/>
        <v>49.853372434017594</v>
      </c>
      <c r="O642" s="2">
        <f t="shared" si="1442"/>
        <v>78.737541528239177</v>
      </c>
    </row>
    <row r="643" spans="1:43">
      <c r="C643" s="2" t="s">
        <v>130</v>
      </c>
      <c r="D643" s="4" t="str">
        <f t="shared" ref="D643:E643" si="1443">IF(OR(D640&gt;15,D637&lt;15,D636&lt;4),"NA",(IF(D640&lt;4,3,IF(D640&lt;6,2,IF(D640&lt;10,1,0)))+IF(D637&gt;80,3,IF(D637&gt;40,2,IF(D637&gt;20,1,0)))+IF(D636&gt;20,3,IF(D636&gt;10,2,IF(D636&gt;5,1,0)))))</f>
        <v>NA</v>
      </c>
      <c r="E643" s="4" t="str">
        <f t="shared" si="1443"/>
        <v>NA</v>
      </c>
      <c r="F643" s="4" t="str">
        <f t="shared" ref="F643:H643" si="1444">IF(OR(F640&gt;15,F637&lt;15,F636&lt;4),"NA",(IF(F640&lt;4,3,IF(F640&lt;6,2,IF(F640&lt;10,1,0)))+IF(F637&gt;80,3,IF(F637&gt;40,2,IF(F637&gt;20,1,0)))+IF(F636&gt;20,3,IF(F636&gt;10,2,IF(F636&gt;5,1,0)))))</f>
        <v>NA</v>
      </c>
      <c r="G643" s="4" t="str">
        <f t="shared" si="1444"/>
        <v>NA</v>
      </c>
      <c r="H643" s="4">
        <f t="shared" si="1444"/>
        <v>3</v>
      </c>
      <c r="I643" s="4">
        <f t="shared" ref="I643:N643" si="1445">IF(OR(I640&gt;15,I637&lt;15,I636&lt;4),"NA",(IF(I640&lt;4,3,IF(I640&lt;6,2,IF(I640&lt;10,1,0)))+IF(I637&gt;80,3,IF(I637&gt;40,2,IF(I637&gt;20,1,0)))+IF(I636&gt;20,3,IF(I636&gt;10,2,IF(I636&gt;5,1,0)))))</f>
        <v>2</v>
      </c>
      <c r="J643" t="str">
        <f t="shared" si="1445"/>
        <v>NA</v>
      </c>
      <c r="K643" t="str">
        <f t="shared" si="1445"/>
        <v>NA</v>
      </c>
      <c r="L643" t="str">
        <f t="shared" si="1445"/>
        <v>NA</v>
      </c>
      <c r="M643" t="str">
        <f t="shared" si="1445"/>
        <v>NA</v>
      </c>
      <c r="N643" t="str">
        <f t="shared" si="1445"/>
        <v>NA</v>
      </c>
      <c r="O643" t="str">
        <f t="shared" ref="O643:S643" si="1446">IF(OR(O640&gt;15,O637&lt;15,O636&lt;4),"NA",(IF(O640&lt;4,3,IF(O640&lt;6,2,IF(O640&lt;10,1,0)))+IF(O637&gt;80,3,IF(O637&gt;40,2,IF(O637&gt;20,1,0)))+IF(O636&gt;20,3,IF(O636&gt;10,2,IF(O636&gt;5,1,0)))))</f>
        <v>NA</v>
      </c>
      <c r="P643" t="str">
        <f t="shared" si="1446"/>
        <v>NA</v>
      </c>
      <c r="Q643">
        <f t="shared" si="1446"/>
        <v>4</v>
      </c>
      <c r="R643" t="str">
        <f t="shared" si="1446"/>
        <v>NA</v>
      </c>
      <c r="S643" t="str">
        <f t="shared" si="1446"/>
        <v>NA</v>
      </c>
    </row>
    <row r="645" spans="1:43">
      <c r="A645" t="s">
        <v>122</v>
      </c>
      <c r="B645" t="s">
        <v>82</v>
      </c>
      <c r="C645" s="1" t="s">
        <v>2</v>
      </c>
      <c r="D645" s="1" t="s">
        <v>275</v>
      </c>
      <c r="E645" s="1" t="s">
        <v>242</v>
      </c>
      <c r="F645" s="1" t="s">
        <v>232</v>
      </c>
      <c r="G645" s="1" t="s">
        <v>202</v>
      </c>
      <c r="H645" s="1" t="s">
        <v>199</v>
      </c>
      <c r="I645" s="1" t="s">
        <v>196</v>
      </c>
      <c r="J645" s="1" t="s">
        <v>185</v>
      </c>
      <c r="K645" s="1" t="s">
        <v>177</v>
      </c>
      <c r="L645" s="1" t="s">
        <v>149</v>
      </c>
      <c r="M645" s="1" t="s">
        <v>139</v>
      </c>
      <c r="N645" s="1" t="s">
        <v>3</v>
      </c>
      <c r="O645" s="1" t="s">
        <v>4</v>
      </c>
      <c r="P645" s="1" t="s">
        <v>5</v>
      </c>
      <c r="Q645" s="1" t="s">
        <v>6</v>
      </c>
      <c r="R645" s="1" t="s">
        <v>7</v>
      </c>
      <c r="S645" s="1" t="s">
        <v>8</v>
      </c>
      <c r="T645" s="1" t="s">
        <v>9</v>
      </c>
      <c r="U645" s="1" t="s">
        <v>10</v>
      </c>
      <c r="V645" s="1" t="s">
        <v>11</v>
      </c>
      <c r="W645" s="1" t="s">
        <v>12</v>
      </c>
      <c r="X645" s="1" t="s">
        <v>13</v>
      </c>
      <c r="Y645" s="1" t="s">
        <v>14</v>
      </c>
      <c r="Z645" s="1" t="s">
        <v>15</v>
      </c>
      <c r="AA645" s="1" t="s">
        <v>16</v>
      </c>
      <c r="AB645" s="1" t="s">
        <v>17</v>
      </c>
      <c r="AC645" s="1" t="s">
        <v>18</v>
      </c>
      <c r="AD645" s="1" t="s">
        <v>19</v>
      </c>
      <c r="AE645" s="1" t="s">
        <v>20</v>
      </c>
      <c r="AF645" s="1" t="s">
        <v>21</v>
      </c>
      <c r="AG645" s="1" t="s">
        <v>22</v>
      </c>
      <c r="AH645" s="1" t="s">
        <v>23</v>
      </c>
      <c r="AI645" s="1" t="s">
        <v>24</v>
      </c>
      <c r="AJ645" s="1" t="s">
        <v>25</v>
      </c>
      <c r="AK645" s="1" t="s">
        <v>26</v>
      </c>
      <c r="AL645" s="1" t="s">
        <v>27</v>
      </c>
      <c r="AM645" s="1" t="s">
        <v>28</v>
      </c>
      <c r="AN645" s="1" t="s">
        <v>29</v>
      </c>
      <c r="AO645" s="1" t="s">
        <v>30</v>
      </c>
      <c r="AP645" s="1" t="s">
        <v>31</v>
      </c>
    </row>
    <row r="646" spans="1:43">
      <c r="A646" t="s">
        <v>32</v>
      </c>
      <c r="B646" t="s">
        <v>33</v>
      </c>
      <c r="C646" t="s">
        <v>34</v>
      </c>
      <c r="D646">
        <v>2.74</v>
      </c>
      <c r="E646">
        <v>2.19</v>
      </c>
      <c r="F646">
        <v>3.42</v>
      </c>
      <c r="G646">
        <v>2.89</v>
      </c>
      <c r="H646">
        <v>4.17</v>
      </c>
      <c r="I646" s="4">
        <v>3.34</v>
      </c>
      <c r="J646" s="4">
        <v>4.1100000000000003</v>
      </c>
      <c r="K646" s="4">
        <v>2.97</v>
      </c>
      <c r="L646" s="4">
        <v>3.48</v>
      </c>
      <c r="M646" s="4">
        <v>3.32</v>
      </c>
      <c r="N646" s="4">
        <v>3.0950000000000002</v>
      </c>
      <c r="O646">
        <v>2.3250000000000002</v>
      </c>
      <c r="P646">
        <v>3.125</v>
      </c>
      <c r="Q646">
        <v>2.8149999999999999</v>
      </c>
      <c r="R646">
        <v>3.18</v>
      </c>
      <c r="S646">
        <v>2.46</v>
      </c>
      <c r="T646">
        <v>2.54</v>
      </c>
      <c r="U646">
        <v>2.3450000000000002</v>
      </c>
      <c r="V646">
        <v>3.21</v>
      </c>
    </row>
    <row r="647" spans="1:43">
      <c r="A647" s="6"/>
      <c r="C647" t="s">
        <v>128</v>
      </c>
      <c r="H647">
        <v>4.17</v>
      </c>
      <c r="I647" s="4">
        <v>3.34</v>
      </c>
      <c r="J647" s="4">
        <v>4.1100000000000003</v>
      </c>
      <c r="K647" s="4">
        <v>2.99</v>
      </c>
      <c r="L647" s="4">
        <v>3.48</v>
      </c>
      <c r="M647" s="4">
        <v>3.32</v>
      </c>
      <c r="N647" s="4">
        <v>3.0950000000000002</v>
      </c>
      <c r="O647">
        <v>2.3250000000000002</v>
      </c>
      <c r="P647">
        <v>3.125</v>
      </c>
      <c r="Q647">
        <v>2.8149999999999999</v>
      </c>
      <c r="R647">
        <v>3.18</v>
      </c>
      <c r="S647">
        <v>2.46</v>
      </c>
      <c r="T647">
        <v>2.54</v>
      </c>
      <c r="U647">
        <v>2.3450000000000002</v>
      </c>
      <c r="V647">
        <v>3.21</v>
      </c>
      <c r="W647">
        <v>2.29</v>
      </c>
      <c r="X647">
        <v>2.1749999999999998</v>
      </c>
      <c r="Y647">
        <v>2.2200000000000002</v>
      </c>
      <c r="Z647">
        <v>2.7549999999999999</v>
      </c>
    </row>
    <row r="648" spans="1:43">
      <c r="A648" s="6"/>
      <c r="C648" t="s">
        <v>35</v>
      </c>
      <c r="D648">
        <f t="shared" ref="D648:F648" si="1447">+D646+E646+F646+G646</f>
        <v>11.24</v>
      </c>
      <c r="E648">
        <f t="shared" si="1447"/>
        <v>12.67</v>
      </c>
      <c r="F648">
        <f t="shared" si="1447"/>
        <v>13.82</v>
      </c>
      <c r="G648">
        <f t="shared" ref="G648" si="1448">+G646+H646+I646+J646</f>
        <v>14.510000000000002</v>
      </c>
      <c r="H648">
        <f t="shared" ref="H648:S649" si="1449">+H646+I646+J646+K646</f>
        <v>14.590000000000002</v>
      </c>
      <c r="I648">
        <f t="shared" si="1449"/>
        <v>13.9</v>
      </c>
      <c r="J648">
        <f t="shared" si="1449"/>
        <v>13.88</v>
      </c>
      <c r="K648">
        <f t="shared" si="1449"/>
        <v>12.865</v>
      </c>
      <c r="L648">
        <f t="shared" si="1449"/>
        <v>12.219999999999999</v>
      </c>
      <c r="M648">
        <f t="shared" si="1449"/>
        <v>11.865</v>
      </c>
      <c r="N648">
        <f t="shared" si="1449"/>
        <v>11.36</v>
      </c>
      <c r="O648">
        <f t="shared" si="1449"/>
        <v>11.445</v>
      </c>
      <c r="P648">
        <f t="shared" si="1449"/>
        <v>11.579999999999998</v>
      </c>
      <c r="Q648">
        <f t="shared" si="1449"/>
        <v>10.995000000000001</v>
      </c>
      <c r="R648">
        <f t="shared" si="1449"/>
        <v>10.525</v>
      </c>
      <c r="S648">
        <f t="shared" si="1449"/>
        <v>10.555</v>
      </c>
    </row>
    <row r="649" spans="1:43">
      <c r="C649" t="s">
        <v>129</v>
      </c>
      <c r="H649">
        <f t="shared" si="1449"/>
        <v>14.610000000000001</v>
      </c>
      <c r="I649">
        <f t="shared" si="1449"/>
        <v>13.920000000000002</v>
      </c>
      <c r="J649">
        <f t="shared" si="1449"/>
        <v>13.9</v>
      </c>
      <c r="K649">
        <f t="shared" si="1449"/>
        <v>12.885000000000002</v>
      </c>
      <c r="L649">
        <f t="shared" ref="L649:W649" si="1450">+L647+M647+N647+O647</f>
        <v>12.219999999999999</v>
      </c>
      <c r="M649">
        <f t="shared" si="1450"/>
        <v>11.865</v>
      </c>
      <c r="N649">
        <f t="shared" si="1450"/>
        <v>11.36</v>
      </c>
      <c r="O649">
        <f t="shared" si="1450"/>
        <v>11.445</v>
      </c>
      <c r="P649">
        <f t="shared" si="1450"/>
        <v>11.579999999999998</v>
      </c>
      <c r="Q649">
        <f t="shared" si="1450"/>
        <v>10.995000000000001</v>
      </c>
      <c r="R649">
        <f t="shared" si="1450"/>
        <v>10.525</v>
      </c>
      <c r="S649">
        <f t="shared" si="1450"/>
        <v>10.555</v>
      </c>
      <c r="T649">
        <f t="shared" si="1450"/>
        <v>10.384999999999998</v>
      </c>
      <c r="U649">
        <f t="shared" si="1450"/>
        <v>10.02</v>
      </c>
      <c r="V649">
        <f t="shared" si="1450"/>
        <v>9.8949999999999996</v>
      </c>
      <c r="W649">
        <f t="shared" si="1450"/>
        <v>9.4400000000000013</v>
      </c>
    </row>
    <row r="650" spans="1:43">
      <c r="C650" s="2" t="s">
        <v>36</v>
      </c>
      <c r="D650" s="2">
        <f t="shared" ref="D650:F650" si="1451">+((D648/(E646+F646+G646+H647))-1)*100</f>
        <v>-11.286503551696924</v>
      </c>
      <c r="E650" s="2">
        <f t="shared" si="1451"/>
        <v>-8.3212735166425471</v>
      </c>
      <c r="F650" s="2">
        <f t="shared" si="1451"/>
        <v>-4.7553411440386046</v>
      </c>
      <c r="G650" s="2">
        <f t="shared" ref="G650" si="1452">+((G648/(H646+I646+J646+K647))-1)*100</f>
        <v>-0.68446269678302807</v>
      </c>
      <c r="H650" s="2">
        <f t="shared" ref="H650:S650" si="1453">+((H648/(I646+J646+K646+L647))-1)*100</f>
        <v>4.9640287769784353</v>
      </c>
      <c r="I650" s="2">
        <f t="shared" si="1453"/>
        <v>0.14409221902016434</v>
      </c>
      <c r="J650" s="2">
        <f t="shared" si="1453"/>
        <v>7.8896230081616725</v>
      </c>
      <c r="K650" s="2">
        <f t="shared" si="1453"/>
        <v>5.2782324058920027</v>
      </c>
      <c r="L650" s="2">
        <f t="shared" si="1453"/>
        <v>2.9919932574799635</v>
      </c>
      <c r="M650" s="2">
        <f t="shared" si="1453"/>
        <v>4.4454225352112742</v>
      </c>
      <c r="N650" s="2">
        <f t="shared" si="1453"/>
        <v>-0.74268239405854697</v>
      </c>
      <c r="O650" s="2">
        <f t="shared" si="1453"/>
        <v>-1.1658031088082721</v>
      </c>
      <c r="P650" s="2">
        <f t="shared" si="1453"/>
        <v>5.3206002728512614</v>
      </c>
      <c r="Q650" s="2">
        <f t="shared" si="1453"/>
        <v>4.4655581947743439</v>
      </c>
      <c r="R650" s="2">
        <f t="shared" si="1453"/>
        <v>-0.28422548555186999</v>
      </c>
      <c r="S650" s="2">
        <f t="shared" si="1453"/>
        <v>1.6369764082811988</v>
      </c>
      <c r="T650" s="2"/>
      <c r="U650" s="2"/>
      <c r="V650" s="2"/>
    </row>
    <row r="651" spans="1:43">
      <c r="C651" s="2" t="s">
        <v>37</v>
      </c>
      <c r="D651" s="2">
        <f t="shared" ref="D651:F651" si="1454">+((D648/H649)-1)*100</f>
        <v>-23.066392881587959</v>
      </c>
      <c r="E651" s="2">
        <f t="shared" si="1454"/>
        <v>-8.9798850574712716</v>
      </c>
      <c r="F651" s="2">
        <f t="shared" si="1454"/>
        <v>-0.57553956834532904</v>
      </c>
      <c r="G651" s="2">
        <f t="shared" ref="G651" si="1455">+((G648/K649)-1)*100</f>
        <v>12.611563833915396</v>
      </c>
      <c r="H651" s="2">
        <f t="shared" ref="H651:N651" si="1456">+((H648/L649)-1)*100</f>
        <v>19.394435351882187</v>
      </c>
      <c r="I651" s="2">
        <f t="shared" si="1456"/>
        <v>17.151285292878214</v>
      </c>
      <c r="J651" s="2">
        <f t="shared" si="1456"/>
        <v>22.1830985915493</v>
      </c>
      <c r="K651" s="2">
        <f t="shared" si="1456"/>
        <v>12.40716470074268</v>
      </c>
      <c r="L651" s="2">
        <f t="shared" si="1456"/>
        <v>5.5267702936096841</v>
      </c>
      <c r="M651" s="2">
        <f t="shared" si="1456"/>
        <v>7.9126875852660206</v>
      </c>
      <c r="N651" s="2">
        <f t="shared" si="1456"/>
        <v>7.9334916864608029</v>
      </c>
      <c r="O651" s="2">
        <f t="shared" ref="O651:S651" si="1457">+((O648/S649)-1)*100</f>
        <v>8.4320227380388459</v>
      </c>
      <c r="P651" s="2">
        <f t="shared" si="1457"/>
        <v>11.506981222917666</v>
      </c>
      <c r="Q651" s="2">
        <f t="shared" si="1457"/>
        <v>9.730538922155695</v>
      </c>
      <c r="R651" s="2">
        <f t="shared" si="1457"/>
        <v>6.3668519454269878</v>
      </c>
      <c r="S651" s="2">
        <f t="shared" si="1457"/>
        <v>11.81144067796609</v>
      </c>
    </row>
    <row r="652" spans="1:43" s="1" customFormat="1">
      <c r="C652" s="1" t="s">
        <v>38</v>
      </c>
      <c r="D652" s="1" t="s">
        <v>274</v>
      </c>
      <c r="E652" s="1" t="s">
        <v>243</v>
      </c>
      <c r="F652" s="1" t="s">
        <v>233</v>
      </c>
      <c r="G652" s="1" t="s">
        <v>230</v>
      </c>
      <c r="H652" s="1" t="s">
        <v>200</v>
      </c>
      <c r="I652" s="1" t="s">
        <v>197</v>
      </c>
      <c r="J652" s="1" t="s">
        <v>186</v>
      </c>
      <c r="K652" s="1" t="s">
        <v>178</v>
      </c>
      <c r="L652" s="1" t="s">
        <v>150</v>
      </c>
      <c r="M652" s="1" t="s">
        <v>141</v>
      </c>
      <c r="N652" s="1" t="s">
        <v>39</v>
      </c>
      <c r="O652" s="1" t="s">
        <v>40</v>
      </c>
      <c r="P652" s="1" t="s">
        <v>41</v>
      </c>
      <c r="Q652" s="1" t="s">
        <v>42</v>
      </c>
      <c r="R652" s="1" t="s">
        <v>43</v>
      </c>
      <c r="S652" s="1" t="s">
        <v>44</v>
      </c>
      <c r="T652" s="1" t="s">
        <v>45</v>
      </c>
      <c r="U652" s="1" t="s">
        <v>46</v>
      </c>
      <c r="V652" s="1" t="s">
        <v>47</v>
      </c>
      <c r="W652" s="1" t="s">
        <v>48</v>
      </c>
      <c r="X652" s="1" t="s">
        <v>49</v>
      </c>
      <c r="Y652" s="1" t="s">
        <v>50</v>
      </c>
      <c r="Z652" s="1" t="s">
        <v>51</v>
      </c>
      <c r="AA652" s="1" t="s">
        <v>52</v>
      </c>
      <c r="AB652" s="1" t="s">
        <v>53</v>
      </c>
      <c r="AC652" s="1" t="s">
        <v>54</v>
      </c>
      <c r="AD652" s="1" t="s">
        <v>55</v>
      </c>
      <c r="AE652" s="1" t="s">
        <v>56</v>
      </c>
      <c r="AF652" s="1" t="s">
        <v>57</v>
      </c>
      <c r="AG652" s="1" t="s">
        <v>58</v>
      </c>
      <c r="AH652" s="1" t="s">
        <v>59</v>
      </c>
      <c r="AI652" s="1" t="s">
        <v>60</v>
      </c>
      <c r="AJ652" s="1" t="s">
        <v>61</v>
      </c>
      <c r="AK652" s="1" t="s">
        <v>62</v>
      </c>
      <c r="AL652" s="1" t="s">
        <v>63</v>
      </c>
      <c r="AM652" s="1" t="s">
        <v>64</v>
      </c>
      <c r="AN652" s="1" t="s">
        <v>65</v>
      </c>
      <c r="AO652" s="1" t="s">
        <v>66</v>
      </c>
      <c r="AP652" s="1" t="s">
        <v>67</v>
      </c>
      <c r="AQ652" s="1" t="s">
        <v>68</v>
      </c>
    </row>
    <row r="653" spans="1:43">
      <c r="C653" t="s">
        <v>69</v>
      </c>
      <c r="D653">
        <v>116</v>
      </c>
      <c r="E653">
        <v>129.9</v>
      </c>
      <c r="F653">
        <v>168</v>
      </c>
      <c r="G653">
        <v>171</v>
      </c>
      <c r="H653">
        <v>158</v>
      </c>
      <c r="I653">
        <v>163</v>
      </c>
      <c r="J653">
        <v>169</v>
      </c>
      <c r="K653">
        <v>152</v>
      </c>
      <c r="L653">
        <v>179</v>
      </c>
      <c r="M653">
        <v>199</v>
      </c>
      <c r="N653">
        <v>195</v>
      </c>
      <c r="O653">
        <v>204.85</v>
      </c>
      <c r="P653">
        <v>170.1</v>
      </c>
      <c r="Q653">
        <v>156.1</v>
      </c>
      <c r="R653">
        <v>138.1</v>
      </c>
      <c r="S653">
        <v>139.94999999999999</v>
      </c>
    </row>
    <row r="654" spans="1:43">
      <c r="C654" s="3" t="s">
        <v>70</v>
      </c>
      <c r="D654" s="3">
        <f t="shared" ref="D654:E654" si="1458">+D653/D648</f>
        <v>10.320284697508896</v>
      </c>
      <c r="E654" s="3">
        <f t="shared" si="1458"/>
        <v>10.252565114443568</v>
      </c>
      <c r="F654" s="3">
        <f t="shared" ref="F654:G654" si="1459">+F653/F648</f>
        <v>12.15629522431259</v>
      </c>
      <c r="G654" s="3">
        <f t="shared" si="1459"/>
        <v>11.784975878704341</v>
      </c>
      <c r="H654" s="3">
        <f t="shared" ref="H654:I654" si="1460">+H653/H648</f>
        <v>10.829335161069224</v>
      </c>
      <c r="I654" s="3">
        <f t="shared" si="1460"/>
        <v>11.726618705035971</v>
      </c>
      <c r="J654" s="3">
        <f t="shared" ref="J654:S654" si="1461">+J653/J648</f>
        <v>12.17579250720461</v>
      </c>
      <c r="K654" s="3">
        <f t="shared" si="1461"/>
        <v>11.815001943256899</v>
      </c>
      <c r="L654" s="3">
        <f t="shared" si="1461"/>
        <v>14.648117839607202</v>
      </c>
      <c r="M654" s="3">
        <f t="shared" si="1461"/>
        <v>16.772018541930045</v>
      </c>
      <c r="N654" s="3">
        <f t="shared" si="1461"/>
        <v>17.16549295774648</v>
      </c>
      <c r="O654" s="3">
        <f t="shared" si="1461"/>
        <v>17.898645696810835</v>
      </c>
      <c r="P654" s="3">
        <f t="shared" si="1461"/>
        <v>14.689119170984458</v>
      </c>
      <c r="Q654" s="3">
        <f t="shared" si="1461"/>
        <v>14.197362437471575</v>
      </c>
      <c r="R654" s="3">
        <f t="shared" si="1461"/>
        <v>13.121140142517813</v>
      </c>
      <c r="S654" s="3">
        <f t="shared" si="1461"/>
        <v>13.259118900994789</v>
      </c>
    </row>
    <row r="655" spans="1:43">
      <c r="C655" s="2" t="s">
        <v>71</v>
      </c>
      <c r="D655" s="2">
        <f t="shared" ref="D655:F655" si="1462">+((D653/E653)-1)*100</f>
        <v>-10.700538876058507</v>
      </c>
      <c r="E655" s="2">
        <f t="shared" si="1462"/>
        <v>-22.678571428571427</v>
      </c>
      <c r="F655" s="2">
        <f t="shared" si="1462"/>
        <v>-1.7543859649122862</v>
      </c>
      <c r="G655" s="2">
        <f t="shared" ref="G655" si="1463">+((G653/H653)-1)*100</f>
        <v>8.2278481012658222</v>
      </c>
      <c r="H655" s="2">
        <f t="shared" ref="H655:I655" si="1464">+((H653/I653)-1)*100</f>
        <v>-3.0674846625766916</v>
      </c>
      <c r="I655" s="2">
        <f t="shared" si="1464"/>
        <v>-3.5502958579881616</v>
      </c>
      <c r="J655" s="2">
        <f t="shared" ref="J655:R655" si="1465">+((J653/K653)-1)*100</f>
        <v>11.184210526315796</v>
      </c>
      <c r="K655" s="2">
        <f t="shared" si="1465"/>
        <v>-15.083798882681565</v>
      </c>
      <c r="L655" s="2">
        <f t="shared" si="1465"/>
        <v>-10.050251256281406</v>
      </c>
      <c r="M655" s="2">
        <f t="shared" si="1465"/>
        <v>2.051282051282044</v>
      </c>
      <c r="N655" s="2">
        <f t="shared" si="1465"/>
        <v>-4.808396387600677</v>
      </c>
      <c r="O655" s="2">
        <f t="shared" si="1465"/>
        <v>20.429159318048207</v>
      </c>
      <c r="P655" s="2">
        <f t="shared" si="1465"/>
        <v>8.9686098654708566</v>
      </c>
      <c r="Q655" s="2">
        <f t="shared" si="1465"/>
        <v>13.034033309196236</v>
      </c>
      <c r="R655" s="2">
        <f t="shared" si="1465"/>
        <v>-1.3219006788138588</v>
      </c>
    </row>
    <row r="656" spans="1:43">
      <c r="C656" s="2" t="s">
        <v>72</v>
      </c>
      <c r="D656" s="2">
        <f t="shared" ref="D656:F656" si="1466">+((D653/H653)-1)*100</f>
        <v>-26.582278481012654</v>
      </c>
      <c r="E656" s="2">
        <f t="shared" si="1466"/>
        <v>-20.306748466257662</v>
      </c>
      <c r="F656" s="2">
        <f t="shared" si="1466"/>
        <v>-0.59171597633136397</v>
      </c>
      <c r="G656" s="2">
        <f t="shared" ref="G656" si="1467">+((G653/K653)-1)*100</f>
        <v>12.5</v>
      </c>
      <c r="H656" s="2">
        <f t="shared" ref="H656:I656" si="1468">+((H653/L653)-1)*100</f>
        <v>-11.731843575418999</v>
      </c>
      <c r="I656" s="2">
        <f t="shared" si="1468"/>
        <v>-18.090452261306535</v>
      </c>
      <c r="J656" s="2">
        <f t="shared" ref="J656:O656" si="1469">+((J653/N653)-1)*100</f>
        <v>-13.33333333333333</v>
      </c>
      <c r="K656" s="2">
        <f t="shared" si="1469"/>
        <v>-25.799365389309248</v>
      </c>
      <c r="L656" s="2">
        <f t="shared" si="1469"/>
        <v>5.2322163433274671</v>
      </c>
      <c r="M656" s="2">
        <f t="shared" si="1469"/>
        <v>27.482383087764251</v>
      </c>
      <c r="N656" s="2">
        <f t="shared" si="1469"/>
        <v>41.202027516292539</v>
      </c>
      <c r="O656" s="2">
        <f t="shared" si="1469"/>
        <v>46.373704894605218</v>
      </c>
    </row>
    <row r="657" spans="1:43">
      <c r="C657" s="2" t="s">
        <v>130</v>
      </c>
      <c r="D657" t="str">
        <f t="shared" ref="D657:E657" si="1470">IF(OR(D654&gt;15,D651&lt;15,D650&lt;4),"NA",(IF(D654&lt;4,3,IF(D654&lt;6,2,IF(D654&lt;10,1,0)))+IF(D651&gt;80,3,IF(D651&gt;40,2,IF(D651&gt;20,1,0)))+IF(D650&gt;20,3,IF(D650&gt;10,2,IF(D650&gt;5,1,0)))))</f>
        <v>NA</v>
      </c>
      <c r="E657" t="str">
        <f t="shared" si="1470"/>
        <v>NA</v>
      </c>
      <c r="F657" t="str">
        <f t="shared" ref="F657:G657" si="1471">IF(OR(F654&gt;15,F651&lt;15,F650&lt;4),"NA",(IF(F654&lt;4,3,IF(F654&lt;6,2,IF(F654&lt;10,1,0)))+IF(F651&gt;80,3,IF(F651&gt;40,2,IF(F651&gt;20,1,0)))+IF(F650&gt;20,3,IF(F650&gt;10,2,IF(F650&gt;5,1,0)))))</f>
        <v>NA</v>
      </c>
      <c r="G657" t="str">
        <f t="shared" si="1471"/>
        <v>NA</v>
      </c>
      <c r="H657">
        <f t="shared" ref="H657:I657" si="1472">IF(OR(H654&gt;15,H651&lt;15,H650&lt;4),"NA",(IF(H654&lt;4,3,IF(H654&lt;6,2,IF(H654&lt;10,1,0)))+IF(H651&gt;80,3,IF(H651&gt;40,2,IF(H651&gt;20,1,0)))+IF(H650&gt;20,3,IF(H650&gt;10,2,IF(H650&gt;5,1,0)))))</f>
        <v>0</v>
      </c>
      <c r="I657" t="str">
        <f t="shared" si="1472"/>
        <v>NA</v>
      </c>
      <c r="J657">
        <f t="shared" ref="J657:S657" si="1473">IF(OR(J654&gt;15,J651&lt;15,J650&lt;4),"NA",(IF(J654&lt;4,3,IF(J654&lt;6,2,IF(J654&lt;10,1,0)))+IF(J651&gt;80,3,IF(J651&gt;40,2,IF(J651&gt;20,1,0)))+IF(J650&gt;20,3,IF(J650&gt;10,2,IF(J650&gt;5,1,0)))))</f>
        <v>2</v>
      </c>
      <c r="K657" t="str">
        <f t="shared" si="1473"/>
        <v>NA</v>
      </c>
      <c r="L657" t="str">
        <f t="shared" si="1473"/>
        <v>NA</v>
      </c>
      <c r="M657" t="str">
        <f t="shared" si="1473"/>
        <v>NA</v>
      </c>
      <c r="N657" t="str">
        <f t="shared" si="1473"/>
        <v>NA</v>
      </c>
      <c r="O657" t="str">
        <f t="shared" si="1473"/>
        <v>NA</v>
      </c>
      <c r="P657" t="str">
        <f t="shared" si="1473"/>
        <v>NA</v>
      </c>
      <c r="Q657" t="str">
        <f t="shared" si="1473"/>
        <v>NA</v>
      </c>
      <c r="R657" t="str">
        <f t="shared" si="1473"/>
        <v>NA</v>
      </c>
      <c r="S657" t="str">
        <f t="shared" si="1473"/>
        <v>NA</v>
      </c>
    </row>
    <row r="659" spans="1:43">
      <c r="A659" t="s">
        <v>123</v>
      </c>
      <c r="B659" t="s">
        <v>82</v>
      </c>
      <c r="C659" s="1" t="s">
        <v>2</v>
      </c>
      <c r="D659" s="1" t="s">
        <v>275</v>
      </c>
      <c r="E659" s="1" t="s">
        <v>242</v>
      </c>
      <c r="F659" s="1" t="s">
        <v>232</v>
      </c>
      <c r="G659" s="1" t="s">
        <v>202</v>
      </c>
      <c r="H659" s="1" t="s">
        <v>199</v>
      </c>
      <c r="I659" s="1" t="s">
        <v>196</v>
      </c>
      <c r="J659" s="1" t="s">
        <v>185</v>
      </c>
      <c r="K659" s="1" t="s">
        <v>177</v>
      </c>
      <c r="L659" s="1" t="s">
        <v>149</v>
      </c>
      <c r="M659" s="1" t="s">
        <v>139</v>
      </c>
      <c r="N659" s="1" t="s">
        <v>3</v>
      </c>
      <c r="O659" s="1" t="s">
        <v>4</v>
      </c>
      <c r="P659" s="1" t="s">
        <v>5</v>
      </c>
      <c r="Q659" s="1" t="s">
        <v>6</v>
      </c>
      <c r="R659" s="1" t="s">
        <v>7</v>
      </c>
      <c r="S659" s="1" t="s">
        <v>8</v>
      </c>
      <c r="T659" s="1" t="s">
        <v>9</v>
      </c>
      <c r="U659" s="1" t="s">
        <v>10</v>
      </c>
      <c r="V659" s="1" t="s">
        <v>11</v>
      </c>
      <c r="W659" s="1" t="s">
        <v>12</v>
      </c>
      <c r="X659" s="1" t="s">
        <v>13</v>
      </c>
      <c r="Y659" s="1" t="s">
        <v>14</v>
      </c>
      <c r="Z659" s="1" t="s">
        <v>15</v>
      </c>
      <c r="AA659" s="1" t="s">
        <v>16</v>
      </c>
      <c r="AB659" s="1" t="s">
        <v>17</v>
      </c>
      <c r="AC659" s="1" t="s">
        <v>18</v>
      </c>
      <c r="AD659" s="1" t="s">
        <v>19</v>
      </c>
      <c r="AE659" s="1" t="s">
        <v>20</v>
      </c>
      <c r="AF659" s="1" t="s">
        <v>21</v>
      </c>
      <c r="AG659" s="1" t="s">
        <v>22</v>
      </c>
      <c r="AH659" s="1" t="s">
        <v>23</v>
      </c>
      <c r="AI659" s="1" t="s">
        <v>24</v>
      </c>
      <c r="AJ659" s="1" t="s">
        <v>25</v>
      </c>
      <c r="AK659" s="1" t="s">
        <v>26</v>
      </c>
      <c r="AL659" s="1" t="s">
        <v>27</v>
      </c>
      <c r="AM659" s="1" t="s">
        <v>28</v>
      </c>
      <c r="AN659" s="1" t="s">
        <v>29</v>
      </c>
      <c r="AO659" s="1" t="s">
        <v>30</v>
      </c>
      <c r="AP659" s="1" t="s">
        <v>31</v>
      </c>
    </row>
    <row r="660" spans="1:43">
      <c r="A660" t="s">
        <v>32</v>
      </c>
      <c r="B660" t="s">
        <v>33</v>
      </c>
      <c r="C660" t="s">
        <v>34</v>
      </c>
      <c r="D660" s="6">
        <v>1.82</v>
      </c>
      <c r="E660">
        <v>1.17</v>
      </c>
      <c r="F660" s="6">
        <v>1.75</v>
      </c>
      <c r="G660" s="6">
        <v>1.1200000000000001</v>
      </c>
      <c r="H660">
        <v>2.2400000000000002</v>
      </c>
      <c r="I660">
        <v>3.14</v>
      </c>
      <c r="J660">
        <v>1.77</v>
      </c>
      <c r="K660" s="4">
        <v>3.33</v>
      </c>
      <c r="L660" s="4">
        <v>2.29</v>
      </c>
      <c r="M660" s="4">
        <v>2.04</v>
      </c>
      <c r="N660" s="4">
        <v>2.0499999999999998</v>
      </c>
      <c r="O660" s="4">
        <v>2.46</v>
      </c>
      <c r="P660">
        <v>2.63</v>
      </c>
      <c r="Q660">
        <v>1.76</v>
      </c>
      <c r="R660">
        <v>2.2200000000000002</v>
      </c>
      <c r="S660">
        <v>1.8</v>
      </c>
      <c r="T660">
        <v>2.33</v>
      </c>
      <c r="U660">
        <v>1.85</v>
      </c>
      <c r="V660">
        <v>1.43</v>
      </c>
    </row>
    <row r="661" spans="1:43">
      <c r="A661" t="s">
        <v>237</v>
      </c>
      <c r="C661" t="s">
        <v>128</v>
      </c>
      <c r="H661" s="6">
        <v>2.2400000000000002</v>
      </c>
      <c r="I661">
        <v>3.14</v>
      </c>
      <c r="J661" s="6">
        <v>2.0499999999999998</v>
      </c>
      <c r="K661" s="6">
        <v>3.33</v>
      </c>
      <c r="L661" s="4">
        <v>2.29</v>
      </c>
      <c r="M661" s="4">
        <v>2.04</v>
      </c>
      <c r="N661" s="4">
        <v>2.0699999999999998</v>
      </c>
      <c r="O661" s="4">
        <v>2.46</v>
      </c>
      <c r="P661">
        <v>2.63</v>
      </c>
      <c r="Q661">
        <v>1.76</v>
      </c>
      <c r="R661">
        <v>2.2200000000000002</v>
      </c>
      <c r="S661">
        <v>1.8</v>
      </c>
      <c r="T661">
        <v>2.33</v>
      </c>
      <c r="U661">
        <v>1.85</v>
      </c>
      <c r="V661">
        <v>1.49</v>
      </c>
      <c r="W661">
        <v>1.93</v>
      </c>
      <c r="X661">
        <v>1.62</v>
      </c>
      <c r="Y661">
        <v>1.01</v>
      </c>
      <c r="Z661">
        <v>1.57</v>
      </c>
    </row>
    <row r="662" spans="1:43">
      <c r="A662" s="6"/>
      <c r="B662">
        <v>3</v>
      </c>
      <c r="C662" t="s">
        <v>35</v>
      </c>
      <c r="D662">
        <f t="shared" ref="D662:F662" si="1474">+D660+E660+F660+G660</f>
        <v>5.86</v>
      </c>
      <c r="E662">
        <f t="shared" si="1474"/>
        <v>6.28</v>
      </c>
      <c r="F662">
        <f t="shared" si="1474"/>
        <v>8.25</v>
      </c>
      <c r="G662">
        <f t="shared" ref="G662" si="1475">+G660+H660+I660+J660</f>
        <v>8.27</v>
      </c>
      <c r="H662">
        <f t="shared" ref="H662:N663" si="1476">+H660+I660+J660+K660</f>
        <v>10.48</v>
      </c>
      <c r="I662">
        <f t="shared" si="1476"/>
        <v>10.530000000000001</v>
      </c>
      <c r="J662">
        <f t="shared" si="1476"/>
        <v>9.43</v>
      </c>
      <c r="K662">
        <f t="shared" si="1476"/>
        <v>9.7100000000000009</v>
      </c>
      <c r="L662">
        <f t="shared" si="1476"/>
        <v>8.84</v>
      </c>
      <c r="M662">
        <f t="shared" si="1476"/>
        <v>9.18</v>
      </c>
      <c r="N662">
        <f t="shared" si="1476"/>
        <v>8.9</v>
      </c>
      <c r="O662">
        <f t="shared" ref="L662:S663" si="1477">+O660+P660+Q660+R660</f>
        <v>9.07</v>
      </c>
      <c r="P662">
        <f t="shared" si="1477"/>
        <v>8.41</v>
      </c>
      <c r="Q662">
        <f t="shared" si="1477"/>
        <v>8.11</v>
      </c>
      <c r="R662">
        <f t="shared" si="1477"/>
        <v>8.2000000000000011</v>
      </c>
      <c r="S662">
        <f t="shared" si="1477"/>
        <v>7.41</v>
      </c>
    </row>
    <row r="663" spans="1:43">
      <c r="C663" t="s">
        <v>129</v>
      </c>
      <c r="H663">
        <f t="shared" si="1476"/>
        <v>10.760000000000002</v>
      </c>
      <c r="I663">
        <f t="shared" si="1476"/>
        <v>10.809999999999999</v>
      </c>
      <c r="J663">
        <f t="shared" si="1476"/>
        <v>9.7100000000000009</v>
      </c>
      <c r="K663">
        <f t="shared" si="1476"/>
        <v>9.73</v>
      </c>
      <c r="L663">
        <f t="shared" si="1477"/>
        <v>8.86</v>
      </c>
      <c r="M663">
        <f t="shared" si="1477"/>
        <v>9.1999999999999993</v>
      </c>
      <c r="N663">
        <f t="shared" si="1477"/>
        <v>8.92</v>
      </c>
      <c r="O663">
        <f t="shared" si="1477"/>
        <v>9.07</v>
      </c>
      <c r="P663">
        <f t="shared" si="1477"/>
        <v>8.41</v>
      </c>
      <c r="Q663">
        <f t="shared" si="1477"/>
        <v>8.11</v>
      </c>
      <c r="R663">
        <f t="shared" si="1477"/>
        <v>8.2000000000000011</v>
      </c>
      <c r="S663">
        <f t="shared" ref="S663" si="1478">+S661+T661+U661+V661</f>
        <v>7.4700000000000006</v>
      </c>
      <c r="T663">
        <f t="shared" ref="T663" si="1479">+T661+U661+V661+W661</f>
        <v>7.6</v>
      </c>
      <c r="U663">
        <f t="shared" ref="U663" si="1480">+U661+V661+W661+X661</f>
        <v>6.89</v>
      </c>
      <c r="V663">
        <f t="shared" ref="V663" si="1481">+V661+W661+X661+Y661</f>
        <v>6.05</v>
      </c>
      <c r="W663">
        <f t="shared" ref="W663" si="1482">+W661+X661+Y661+Z661</f>
        <v>6.13</v>
      </c>
    </row>
    <row r="664" spans="1:43">
      <c r="C664" s="2" t="s">
        <v>36</v>
      </c>
      <c r="D664" s="2">
        <f t="shared" ref="D664:F664" si="1483">+((D662/(E660+F660+G660+H661))-1)*100</f>
        <v>-6.6878980891719735</v>
      </c>
      <c r="E664" s="2">
        <f t="shared" si="1483"/>
        <v>-23.878787878787875</v>
      </c>
      <c r="F664" s="2">
        <f t="shared" si="1483"/>
        <v>-3.5087719298245723</v>
      </c>
      <c r="G664" s="2">
        <f t="shared" ref="G664" si="1484">+((G662/(H660+I660+J660+K661))-1)*100</f>
        <v>-21.087786259541996</v>
      </c>
      <c r="H664" s="2">
        <f t="shared" ref="H664:N664" si="1485">+((H662/(I660+J660+K660+L661))-1)*100</f>
        <v>-0.47483380816715215</v>
      </c>
      <c r="I664" s="2">
        <f t="shared" si="1485"/>
        <v>11.664899257688255</v>
      </c>
      <c r="J664" s="2">
        <f t="shared" si="1485"/>
        <v>-3.0832476875642389</v>
      </c>
      <c r="K664" s="2">
        <f t="shared" si="1485"/>
        <v>9.8416289592760275</v>
      </c>
      <c r="L664" s="2">
        <f t="shared" si="1485"/>
        <v>-3.7037037037036979</v>
      </c>
      <c r="M664" s="2">
        <f t="shared" si="1485"/>
        <v>3.1460674157303359</v>
      </c>
      <c r="N664" s="2">
        <f t="shared" si="1485"/>
        <v>-1.8743109151047377</v>
      </c>
      <c r="O664" s="2">
        <f t="shared" ref="O664:S664" si="1486">+((O662/(P660+Q660+R660+S661))-1)*100</f>
        <v>7.8478002378121303</v>
      </c>
      <c r="P664" s="2">
        <f t="shared" si="1486"/>
        <v>3.6991368680641346</v>
      </c>
      <c r="Q664" s="2">
        <f t="shared" si="1486"/>
        <v>-1.0975609756097793</v>
      </c>
      <c r="R664" s="2">
        <f t="shared" si="1486"/>
        <v>9.772423025435085</v>
      </c>
      <c r="S664" s="2">
        <f t="shared" si="1486"/>
        <v>-1.7241379310344751</v>
      </c>
      <c r="T664" s="2"/>
      <c r="U664" s="2"/>
      <c r="V664" s="2"/>
    </row>
    <row r="665" spans="1:43">
      <c r="C665" s="2" t="s">
        <v>37</v>
      </c>
      <c r="D665" s="2">
        <f t="shared" ref="D665:F665" si="1487">+((D662/H663)-1)*100</f>
        <v>-45.539033457249076</v>
      </c>
      <c r="E665" s="2">
        <f t="shared" si="1487"/>
        <v>-41.905642923219233</v>
      </c>
      <c r="F665" s="2">
        <f t="shared" si="1487"/>
        <v>-15.03604531410917</v>
      </c>
      <c r="G665" s="2">
        <f t="shared" ref="G665" si="1488">+((G662/K663)-1)*100</f>
        <v>-15.005138746145953</v>
      </c>
      <c r="H665" s="2">
        <f t="shared" ref="H665:N665" si="1489">+((H662/L663)-1)*100</f>
        <v>18.284424379232522</v>
      </c>
      <c r="I665" s="2">
        <f t="shared" si="1489"/>
        <v>14.456521739130457</v>
      </c>
      <c r="J665" s="2">
        <f t="shared" si="1489"/>
        <v>5.7174887892376569</v>
      </c>
      <c r="K665" s="2">
        <f t="shared" si="1489"/>
        <v>7.0562293274531562</v>
      </c>
      <c r="L665" s="2">
        <f t="shared" si="1489"/>
        <v>5.1129607609988081</v>
      </c>
      <c r="M665" s="2">
        <f t="shared" si="1489"/>
        <v>13.193588162762037</v>
      </c>
      <c r="N665" s="2">
        <f t="shared" si="1489"/>
        <v>8.536585365853643</v>
      </c>
      <c r="O665" s="2">
        <f t="shared" ref="O665:S665" si="1490">+((O662/S663)-1)*100</f>
        <v>21.4190093708166</v>
      </c>
      <c r="P665" s="2">
        <f t="shared" si="1490"/>
        <v>10.65789473684211</v>
      </c>
      <c r="Q665" s="2">
        <f t="shared" si="1490"/>
        <v>17.706821480406386</v>
      </c>
      <c r="R665" s="2">
        <f t="shared" si="1490"/>
        <v>35.537190082644642</v>
      </c>
      <c r="S665" s="2">
        <f t="shared" si="1490"/>
        <v>20.880913539967374</v>
      </c>
    </row>
    <row r="666" spans="1:43" s="1" customFormat="1">
      <c r="C666" s="1" t="s">
        <v>38</v>
      </c>
      <c r="D666" s="1" t="s">
        <v>274</v>
      </c>
      <c r="E666" s="1" t="s">
        <v>243</v>
      </c>
      <c r="F666" s="1" t="s">
        <v>233</v>
      </c>
      <c r="G666" s="1" t="s">
        <v>230</v>
      </c>
      <c r="H666" s="1" t="s">
        <v>200</v>
      </c>
      <c r="I666" s="1" t="s">
        <v>197</v>
      </c>
      <c r="J666" s="1" t="s">
        <v>186</v>
      </c>
      <c r="K666" s="1" t="s">
        <v>178</v>
      </c>
      <c r="L666" s="1" t="s">
        <v>150</v>
      </c>
      <c r="M666" s="1" t="s">
        <v>141</v>
      </c>
      <c r="N666" s="1" t="s">
        <v>39</v>
      </c>
      <c r="O666" s="1" t="s">
        <v>40</v>
      </c>
      <c r="P666" s="1" t="s">
        <v>41</v>
      </c>
      <c r="Q666" s="1" t="s">
        <v>42</v>
      </c>
      <c r="R666" s="1" t="s">
        <v>43</v>
      </c>
      <c r="S666" s="1" t="s">
        <v>44</v>
      </c>
      <c r="T666" s="1" t="s">
        <v>45</v>
      </c>
      <c r="U666" s="1" t="s">
        <v>46</v>
      </c>
      <c r="V666" s="1" t="s">
        <v>47</v>
      </c>
      <c r="W666" s="1" t="s">
        <v>48</v>
      </c>
      <c r="X666" s="1" t="s">
        <v>49</v>
      </c>
      <c r="Y666" s="1" t="s">
        <v>50</v>
      </c>
      <c r="Z666" s="1" t="s">
        <v>51</v>
      </c>
      <c r="AA666" s="1" t="s">
        <v>52</v>
      </c>
      <c r="AB666" s="1" t="s">
        <v>53</v>
      </c>
      <c r="AC666" s="1" t="s">
        <v>54</v>
      </c>
      <c r="AD666" s="1" t="s">
        <v>55</v>
      </c>
      <c r="AE666" s="1" t="s">
        <v>56</v>
      </c>
      <c r="AF666" s="1" t="s">
        <v>57</v>
      </c>
      <c r="AG666" s="1" t="s">
        <v>58</v>
      </c>
      <c r="AH666" s="1" t="s">
        <v>59</v>
      </c>
      <c r="AI666" s="1" t="s">
        <v>60</v>
      </c>
      <c r="AJ666" s="1" t="s">
        <v>61</v>
      </c>
      <c r="AK666" s="1" t="s">
        <v>62</v>
      </c>
      <c r="AL666" s="1" t="s">
        <v>63</v>
      </c>
      <c r="AM666" s="1" t="s">
        <v>64</v>
      </c>
      <c r="AN666" s="1" t="s">
        <v>65</v>
      </c>
      <c r="AO666" s="1" t="s">
        <v>66</v>
      </c>
      <c r="AP666" s="1" t="s">
        <v>67</v>
      </c>
      <c r="AQ666" s="1" t="s">
        <v>68</v>
      </c>
    </row>
    <row r="667" spans="1:43">
      <c r="C667" t="s">
        <v>69</v>
      </c>
      <c r="D667">
        <v>46.4</v>
      </c>
      <c r="E667">
        <v>53</v>
      </c>
      <c r="F667">
        <v>58.4</v>
      </c>
      <c r="G667">
        <v>58</v>
      </c>
      <c r="H667">
        <v>63.2</v>
      </c>
      <c r="I667">
        <v>69.900000000000006</v>
      </c>
      <c r="J667">
        <v>65.099999999999994</v>
      </c>
      <c r="K667">
        <v>67</v>
      </c>
      <c r="L667">
        <v>77.900000000000006</v>
      </c>
      <c r="M667">
        <v>80.7</v>
      </c>
      <c r="N667">
        <v>79.900000000000006</v>
      </c>
      <c r="O667" s="4">
        <v>82.5</v>
      </c>
      <c r="P667">
        <v>74</v>
      </c>
      <c r="Q667">
        <v>69.099999999999994</v>
      </c>
      <c r="R667">
        <v>66.8</v>
      </c>
      <c r="S667">
        <v>54</v>
      </c>
    </row>
    <row r="668" spans="1:43">
      <c r="C668" s="3" t="s">
        <v>70</v>
      </c>
      <c r="D668" s="3">
        <f t="shared" ref="D668:E668" si="1491">+D667/D662</f>
        <v>7.9180887372013649</v>
      </c>
      <c r="E668" s="3">
        <f t="shared" si="1491"/>
        <v>8.4394904458598727</v>
      </c>
      <c r="F668" s="3">
        <f t="shared" ref="F668:G668" si="1492">+F667/F662</f>
        <v>7.0787878787878782</v>
      </c>
      <c r="G668" s="3">
        <f t="shared" si="1492"/>
        <v>7.0133010882708593</v>
      </c>
      <c r="H668" s="3">
        <f t="shared" ref="H668:I668" si="1493">+H667/H662</f>
        <v>6.0305343511450378</v>
      </c>
      <c r="I668" s="3">
        <f t="shared" si="1493"/>
        <v>6.6381766381766383</v>
      </c>
      <c r="J668" s="3">
        <f t="shared" ref="J668:K668" si="1494">+J667/J662</f>
        <v>6.903499469777306</v>
      </c>
      <c r="K668" s="3">
        <f t="shared" si="1494"/>
        <v>6.9001029866117403</v>
      </c>
      <c r="L668" s="3">
        <f t="shared" ref="L668:M668" si="1495">+L667/L662</f>
        <v>8.8122171945701364</v>
      </c>
      <c r="M668" s="3">
        <f t="shared" si="1495"/>
        <v>8.7908496732026151</v>
      </c>
      <c r="N668" s="3">
        <f t="shared" ref="N668:S668" si="1496">+N667/N662</f>
        <v>8.97752808988764</v>
      </c>
      <c r="O668" s="3">
        <f t="shared" si="1496"/>
        <v>9.0959206174200666</v>
      </c>
      <c r="P668" s="3">
        <f t="shared" si="1496"/>
        <v>8.7990487514863265</v>
      </c>
      <c r="Q668" s="3">
        <f t="shared" si="1496"/>
        <v>8.5203452527743533</v>
      </c>
      <c r="R668" s="3">
        <f t="shared" si="1496"/>
        <v>8.1463414634146325</v>
      </c>
      <c r="S668" s="3">
        <f t="shared" si="1496"/>
        <v>7.2874493927125501</v>
      </c>
    </row>
    <row r="669" spans="1:43">
      <c r="C669" s="2" t="s">
        <v>71</v>
      </c>
      <c r="D669" s="2">
        <f t="shared" ref="D669:F669" si="1497">+((D667/E667)-1)*100</f>
        <v>-12.452830188679243</v>
      </c>
      <c r="E669" s="2">
        <f t="shared" si="1497"/>
        <v>-9.2465753424657464</v>
      </c>
      <c r="F669" s="2">
        <f t="shared" si="1497"/>
        <v>0.68965517241379448</v>
      </c>
      <c r="G669" s="2">
        <f t="shared" ref="G669" si="1498">+((G667/H667)-1)*100</f>
        <v>-8.2278481012658222</v>
      </c>
      <c r="H669" s="2">
        <f t="shared" ref="H669:I669" si="1499">+((H667/I667)-1)*100</f>
        <v>-9.5851216022889929</v>
      </c>
      <c r="I669" s="2">
        <f t="shared" si="1499"/>
        <v>7.3732718894009341</v>
      </c>
      <c r="J669" s="2">
        <f>+((J667/K667)-1)*100</f>
        <v>-2.8358208955224007</v>
      </c>
      <c r="K669" s="2">
        <f>+((K667/L667)-1)*100</f>
        <v>-13.992297817715027</v>
      </c>
      <c r="L669" s="2">
        <f>+((L667/M667)-1)*100</f>
        <v>-3.4696406443618266</v>
      </c>
      <c r="M669" s="2">
        <f>+((M667/N667)-1)*100</f>
        <v>1.0012515644555631</v>
      </c>
      <c r="N669" s="2">
        <f>+((N667/O667)-1)*100</f>
        <v>-3.1515151515151496</v>
      </c>
      <c r="O669" s="2">
        <f t="shared" ref="O669:R669" si="1500">+((O667/P667)-1)*100</f>
        <v>11.486486486486491</v>
      </c>
      <c r="P669" s="2">
        <f t="shared" si="1500"/>
        <v>7.0911722141823619</v>
      </c>
      <c r="Q669" s="2">
        <f t="shared" si="1500"/>
        <v>3.4431137724550753</v>
      </c>
      <c r="R669" s="2">
        <f t="shared" si="1500"/>
        <v>23.703703703703695</v>
      </c>
    </row>
    <row r="670" spans="1:43">
      <c r="C670" s="2" t="s">
        <v>72</v>
      </c>
      <c r="D670" s="2">
        <f t="shared" ref="D670:F670" si="1501">+((D667/H667)-1)*100</f>
        <v>-26.582278481012665</v>
      </c>
      <c r="E670" s="2">
        <f t="shared" si="1501"/>
        <v>-24.177396280400576</v>
      </c>
      <c r="F670" s="2">
        <f t="shared" si="1501"/>
        <v>-10.291858678955446</v>
      </c>
      <c r="G670" s="2">
        <f t="shared" ref="G670" si="1502">+((G667/K667)-1)*100</f>
        <v>-13.432835820895528</v>
      </c>
      <c r="H670" s="2">
        <f t="shared" ref="H670" si="1503">+((H667/L667)-1)*100</f>
        <v>-18.870346598202826</v>
      </c>
      <c r="I670" s="2">
        <f t="shared" ref="I670" si="1504">+((I667/M667)-1)*100</f>
        <v>-13.382899628252787</v>
      </c>
      <c r="J670" s="2">
        <f t="shared" ref="J670:O670" si="1505">+((J667/N667)-1)*100</f>
        <v>-18.523153942428049</v>
      </c>
      <c r="K670" s="2">
        <f t="shared" si="1505"/>
        <v>-18.787878787878785</v>
      </c>
      <c r="L670" s="2">
        <f t="shared" si="1505"/>
        <v>5.270270270270272</v>
      </c>
      <c r="M670" s="2">
        <f t="shared" si="1505"/>
        <v>16.787264833574532</v>
      </c>
      <c r="N670" s="2">
        <f t="shared" si="1505"/>
        <v>19.610778443113787</v>
      </c>
      <c r="O670" s="2">
        <f t="shared" si="1505"/>
        <v>52.777777777777771</v>
      </c>
    </row>
    <row r="671" spans="1:43">
      <c r="C671" s="2" t="s">
        <v>130</v>
      </c>
      <c r="D671" t="str">
        <f t="shared" ref="D671:E671" si="1506">IF(OR(D668&gt;15,D665&lt;15,D664&lt;4),"NA",(IF(D668&lt;4,3,IF(D668&lt;6,2,IF(D668&lt;10,1,0)))+IF(D665&gt;80,3,IF(D665&gt;40,2,IF(D665&gt;20,1,0)))+IF(D664&gt;20,3,IF(D664&gt;10,2,IF(D664&gt;5,1,0)))))</f>
        <v>NA</v>
      </c>
      <c r="E671" t="str">
        <f t="shared" si="1506"/>
        <v>NA</v>
      </c>
      <c r="F671" t="str">
        <f t="shared" ref="F671:G671" si="1507">IF(OR(F668&gt;15,F665&lt;15,F664&lt;4),"NA",(IF(F668&lt;4,3,IF(F668&lt;6,2,IF(F668&lt;10,1,0)))+IF(F665&gt;80,3,IF(F665&gt;40,2,IF(F665&gt;20,1,0)))+IF(F664&gt;20,3,IF(F664&gt;10,2,IF(F664&gt;5,1,0)))))</f>
        <v>NA</v>
      </c>
      <c r="G671" t="str">
        <f t="shared" si="1507"/>
        <v>NA</v>
      </c>
      <c r="H671" t="str">
        <f t="shared" ref="H671:I671" si="1508">IF(OR(H668&gt;15,H665&lt;15,H664&lt;4),"NA",(IF(H668&lt;4,3,IF(H668&lt;6,2,IF(H668&lt;10,1,0)))+IF(H665&gt;80,3,IF(H665&gt;40,2,IF(H665&gt;20,1,0)))+IF(H664&gt;20,3,IF(H664&gt;10,2,IF(H664&gt;5,1,0)))))</f>
        <v>NA</v>
      </c>
      <c r="I671" t="str">
        <f t="shared" si="1508"/>
        <v>NA</v>
      </c>
      <c r="J671" t="str">
        <f>IF(OR(J668&gt;15,J665&lt;15,J664&lt;4),"NA",(IF(J668&lt;4,3,IF(J668&lt;6,2,IF(J668&lt;10,1,0)))+IF(J665&gt;80,3,IF(J665&gt;40,2,IF(J665&gt;20,1,0)))+IF(J664&gt;20,3,IF(J664&gt;10,2,IF(J664&gt;5,1,0)))))</f>
        <v>NA</v>
      </c>
      <c r="K671" t="str">
        <f>IF(OR(K668&gt;15,K665&lt;15,K664&lt;4),"NA",(IF(K668&lt;4,3,IF(K668&lt;6,2,IF(K668&lt;10,1,0)))+IF(K665&gt;80,3,IF(K665&gt;40,2,IF(K665&gt;20,1,0)))+IF(K664&gt;20,3,IF(K664&gt;10,2,IF(K664&gt;5,1,0)))))</f>
        <v>NA</v>
      </c>
      <c r="L671" t="str">
        <f>IF(OR(L668&gt;15,L665&lt;15,L664&lt;4),"NA",(IF(L668&lt;4,3,IF(L668&lt;6,2,IF(L668&lt;10,1,0)))+IF(L665&gt;80,3,IF(L665&gt;40,2,IF(L665&gt;20,1,0)))+IF(L664&gt;20,3,IF(L664&gt;10,2,IF(L664&gt;5,1,0)))))</f>
        <v>NA</v>
      </c>
      <c r="M671" t="str">
        <f>IF(OR(M668&gt;15,M665&lt;15,M664&lt;4),"NA",(IF(M668&lt;4,3,IF(M668&lt;6,2,IF(M668&lt;10,1,0)))+IF(M665&gt;80,3,IF(M665&gt;40,2,IF(M665&gt;20,1,0)))+IF(M664&gt;20,3,IF(M664&gt;10,2,IF(M664&gt;5,1,0)))))</f>
        <v>NA</v>
      </c>
      <c r="N671" t="str">
        <f>IF(OR(N668&gt;15,N665&lt;15,N664&lt;4),"NA",(IF(N668&lt;4,3,IF(N668&lt;6,2,IF(N668&lt;10,1,0)))+IF(N665&gt;80,3,IF(N665&gt;40,2,IF(N665&gt;20,1,0)))+IF(N664&gt;20,3,IF(N664&gt;10,2,IF(N664&gt;5,1,0)))))</f>
        <v>NA</v>
      </c>
      <c r="O671">
        <f t="shared" ref="O671:S671" si="1509">IF(OR(O668&gt;15,O665&lt;15,O664&lt;4),"NA",(IF(O668&lt;4,3,IF(O668&lt;6,2,IF(O668&lt;10,1,0)))+IF(O665&gt;80,3,IF(O665&gt;40,2,IF(O665&gt;20,1,0)))+IF(O664&gt;20,3,IF(O664&gt;10,2,IF(O664&gt;5,1,0)))))</f>
        <v>3</v>
      </c>
      <c r="P671" t="str">
        <f t="shared" si="1509"/>
        <v>NA</v>
      </c>
      <c r="Q671" t="str">
        <f t="shared" si="1509"/>
        <v>NA</v>
      </c>
      <c r="R671">
        <f t="shared" si="1509"/>
        <v>3</v>
      </c>
      <c r="S671" t="str">
        <f t="shared" si="1509"/>
        <v>NA</v>
      </c>
    </row>
    <row r="673" spans="1:43">
      <c r="A673" s="12" t="s">
        <v>153</v>
      </c>
      <c r="B673" t="s">
        <v>1</v>
      </c>
      <c r="C673" s="1" t="s">
        <v>2</v>
      </c>
      <c r="D673" s="1" t="s">
        <v>275</v>
      </c>
      <c r="E673" s="1" t="s">
        <v>242</v>
      </c>
      <c r="F673" s="1" t="s">
        <v>232</v>
      </c>
      <c r="G673" s="1" t="s">
        <v>202</v>
      </c>
      <c r="H673" s="1" t="s">
        <v>199</v>
      </c>
      <c r="I673" s="1" t="s">
        <v>196</v>
      </c>
      <c r="J673" s="1" t="s">
        <v>185</v>
      </c>
      <c r="K673" s="1" t="s">
        <v>177</v>
      </c>
      <c r="L673" s="1" t="s">
        <v>149</v>
      </c>
      <c r="M673" s="1" t="s">
        <v>139</v>
      </c>
      <c r="N673" s="1" t="s">
        <v>3</v>
      </c>
      <c r="O673" s="1" t="s">
        <v>4</v>
      </c>
      <c r="P673" s="1" t="s">
        <v>5</v>
      </c>
      <c r="Q673" s="1" t="s">
        <v>6</v>
      </c>
      <c r="R673" s="1" t="s">
        <v>7</v>
      </c>
      <c r="S673" s="1" t="s">
        <v>8</v>
      </c>
      <c r="T673" s="1" t="s">
        <v>9</v>
      </c>
      <c r="U673" s="1" t="s">
        <v>10</v>
      </c>
      <c r="V673" s="1" t="s">
        <v>11</v>
      </c>
      <c r="W673" s="1" t="s">
        <v>12</v>
      </c>
      <c r="X673" s="1" t="s">
        <v>13</v>
      </c>
      <c r="Y673" s="1" t="s">
        <v>14</v>
      </c>
      <c r="Z673" s="1" t="s">
        <v>15</v>
      </c>
      <c r="AA673" s="1" t="s">
        <v>16</v>
      </c>
      <c r="AB673" s="1" t="s">
        <v>17</v>
      </c>
      <c r="AC673" s="1" t="s">
        <v>18</v>
      </c>
      <c r="AD673" s="1" t="s">
        <v>19</v>
      </c>
      <c r="AE673" s="1" t="s">
        <v>20</v>
      </c>
      <c r="AF673" s="1" t="s">
        <v>21</v>
      </c>
      <c r="AG673" s="1" t="s">
        <v>22</v>
      </c>
      <c r="AH673" s="1" t="s">
        <v>23</v>
      </c>
      <c r="AI673" s="1" t="s">
        <v>24</v>
      </c>
      <c r="AJ673" s="1" t="s">
        <v>25</v>
      </c>
      <c r="AK673" s="1" t="s">
        <v>26</v>
      </c>
      <c r="AL673" s="1" t="s">
        <v>27</v>
      </c>
      <c r="AM673" s="1" t="s">
        <v>28</v>
      </c>
      <c r="AN673" s="1" t="s">
        <v>29</v>
      </c>
      <c r="AO673" s="1" t="s">
        <v>30</v>
      </c>
      <c r="AP673" s="1" t="s">
        <v>31</v>
      </c>
    </row>
    <row r="674" spans="1:43">
      <c r="C674" t="s">
        <v>34</v>
      </c>
      <c r="D674">
        <v>0.38</v>
      </c>
      <c r="E674">
        <v>0.33900000000000002</v>
      </c>
      <c r="F674">
        <v>0.189</v>
      </c>
      <c r="G674">
        <v>0.222</v>
      </c>
      <c r="H674">
        <v>0.23400000000000001</v>
      </c>
      <c r="I674">
        <v>0.255</v>
      </c>
      <c r="J674">
        <v>0.28000000000000003</v>
      </c>
      <c r="K674">
        <v>0.57699999999999996</v>
      </c>
      <c r="L674">
        <v>0.23799999999999999</v>
      </c>
      <c r="M674">
        <v>0.27</v>
      </c>
      <c r="N674">
        <v>0.59599999999999997</v>
      </c>
      <c r="O674">
        <v>0.253</v>
      </c>
      <c r="P674">
        <v>0.21099999999999999</v>
      </c>
      <c r="Q674">
        <v>0.23699999999999999</v>
      </c>
      <c r="R674">
        <v>0.313</v>
      </c>
      <c r="S674">
        <v>0.24399999999999999</v>
      </c>
      <c r="T674">
        <v>0.21099999999999999</v>
      </c>
      <c r="U674">
        <v>0.19</v>
      </c>
      <c r="V674">
        <v>0.24399999999999999</v>
      </c>
    </row>
    <row r="675" spans="1:43">
      <c r="C675" t="s">
        <v>128</v>
      </c>
      <c r="H675">
        <v>0.23400000000000001</v>
      </c>
      <c r="I675">
        <v>0.255</v>
      </c>
      <c r="J675">
        <v>0.186</v>
      </c>
      <c r="K675">
        <v>0.57699999999999996</v>
      </c>
      <c r="L675">
        <v>0.23799999999999999</v>
      </c>
      <c r="M675">
        <v>0.27</v>
      </c>
      <c r="N675">
        <v>0.58799999999999997</v>
      </c>
      <c r="O675">
        <v>0.253</v>
      </c>
      <c r="P675">
        <v>0.21099999999999999</v>
      </c>
      <c r="Q675">
        <v>0.23699999999999999</v>
      </c>
      <c r="R675">
        <v>0.22</v>
      </c>
      <c r="S675">
        <v>0.24399999999999999</v>
      </c>
      <c r="T675">
        <v>0.21099999999999999</v>
      </c>
      <c r="U675">
        <v>0.19</v>
      </c>
      <c r="V675">
        <v>0.17499999999999999</v>
      </c>
      <c r="W675">
        <v>0.214</v>
      </c>
      <c r="X675">
        <v>0.113</v>
      </c>
      <c r="Y675">
        <v>0.185</v>
      </c>
      <c r="Z675">
        <v>0.29299999999999998</v>
      </c>
    </row>
    <row r="676" spans="1:43">
      <c r="C676" t="s">
        <v>35</v>
      </c>
      <c r="D676">
        <f t="shared" ref="D676:L676" si="1510">+D674+E674+F674+G674</f>
        <v>1.1300000000000001</v>
      </c>
      <c r="E676">
        <f t="shared" si="1510"/>
        <v>0.98399999999999999</v>
      </c>
      <c r="F676">
        <f t="shared" si="1510"/>
        <v>0.9</v>
      </c>
      <c r="G676">
        <f t="shared" si="1510"/>
        <v>0.9910000000000001</v>
      </c>
      <c r="H676">
        <f t="shared" si="1510"/>
        <v>1.3460000000000001</v>
      </c>
      <c r="I676">
        <f t="shared" si="1510"/>
        <v>1.35</v>
      </c>
      <c r="J676">
        <f t="shared" si="1510"/>
        <v>1.365</v>
      </c>
      <c r="K676">
        <f t="shared" si="1510"/>
        <v>1.681</v>
      </c>
      <c r="L676">
        <f t="shared" si="1510"/>
        <v>1.3570000000000002</v>
      </c>
      <c r="M676">
        <f t="shared" ref="M676:S677" si="1511">+M674+N674+O674+P674</f>
        <v>1.33</v>
      </c>
      <c r="N676">
        <f t="shared" si="1511"/>
        <v>1.2970000000000002</v>
      </c>
      <c r="O676">
        <f t="shared" si="1511"/>
        <v>1.014</v>
      </c>
      <c r="P676">
        <f t="shared" si="1511"/>
        <v>1.0049999999999999</v>
      </c>
      <c r="Q676">
        <f t="shared" si="1511"/>
        <v>1.0050000000000001</v>
      </c>
      <c r="R676">
        <f t="shared" si="1511"/>
        <v>0.95799999999999996</v>
      </c>
      <c r="S676">
        <f t="shared" si="1511"/>
        <v>0.88900000000000001</v>
      </c>
    </row>
    <row r="677" spans="1:43">
      <c r="C677" t="s">
        <v>129</v>
      </c>
      <c r="H677">
        <f t="shared" ref="H677:P677" si="1512">+H675+I675+J675+K675</f>
        <v>1.252</v>
      </c>
      <c r="I677">
        <f t="shared" si="1512"/>
        <v>1.256</v>
      </c>
      <c r="J677">
        <f t="shared" si="1512"/>
        <v>1.2709999999999999</v>
      </c>
      <c r="K677">
        <f t="shared" si="1512"/>
        <v>1.673</v>
      </c>
      <c r="L677">
        <f t="shared" si="1512"/>
        <v>1.3490000000000002</v>
      </c>
      <c r="M677">
        <f t="shared" si="1512"/>
        <v>1.3220000000000001</v>
      </c>
      <c r="N677">
        <f t="shared" si="1512"/>
        <v>1.2890000000000001</v>
      </c>
      <c r="O677">
        <f t="shared" si="1512"/>
        <v>0.92099999999999993</v>
      </c>
      <c r="P677">
        <f t="shared" si="1512"/>
        <v>0.91199999999999992</v>
      </c>
      <c r="Q677">
        <f t="shared" si="1511"/>
        <v>0.91199999999999992</v>
      </c>
      <c r="R677">
        <f t="shared" si="1511"/>
        <v>0.86499999999999999</v>
      </c>
      <c r="S677">
        <f t="shared" si="1511"/>
        <v>0.82000000000000006</v>
      </c>
      <c r="T677">
        <f t="shared" ref="T677" si="1513">+T675+U675+V675+W675</f>
        <v>0.79</v>
      </c>
      <c r="U677">
        <f t="shared" ref="U677" si="1514">+U675+V675+W675+X675</f>
        <v>0.69199999999999995</v>
      </c>
      <c r="V677">
        <f t="shared" ref="V677" si="1515">+V675+W675+X675+Y675</f>
        <v>0.68700000000000006</v>
      </c>
      <c r="W677">
        <f t="shared" ref="W677" si="1516">+W675+X675+Y675+Z675</f>
        <v>0.80499999999999994</v>
      </c>
    </row>
    <row r="678" spans="1:43">
      <c r="C678" s="2" t="s">
        <v>36</v>
      </c>
      <c r="D678" s="2">
        <f t="shared" ref="D678:L678" si="1517">+((D676/(E674+F674+G674+H675))-1)*100</f>
        <v>14.837398373983746</v>
      </c>
      <c r="E678" s="2">
        <f t="shared" si="1517"/>
        <v>9.3333333333333268</v>
      </c>
      <c r="F678" s="2">
        <f t="shared" si="1517"/>
        <v>0.33444816053511683</v>
      </c>
      <c r="G678" s="2">
        <f t="shared" si="1517"/>
        <v>-26.374442793462105</v>
      </c>
      <c r="H678" s="2">
        <f t="shared" si="1517"/>
        <v>-0.2962962962962945</v>
      </c>
      <c r="I678" s="2">
        <f t="shared" si="1517"/>
        <v>-1.098901098901095</v>
      </c>
      <c r="J678" s="2">
        <f t="shared" si="1517"/>
        <v>-18.410041841004187</v>
      </c>
      <c r="K678" s="2">
        <f t="shared" si="1517"/>
        <v>23.876197494473097</v>
      </c>
      <c r="L678" s="2">
        <f t="shared" si="1517"/>
        <v>2.0300751879699375</v>
      </c>
      <c r="M678" s="2">
        <f t="shared" ref="M678:S678" si="1518">+((M676/(N674+O674+P674+Q675))-1)*100</f>
        <v>2.5443330763299965</v>
      </c>
      <c r="N678" s="2">
        <f t="shared" si="1518"/>
        <v>40.825190010857781</v>
      </c>
      <c r="O678" s="2">
        <f t="shared" si="1518"/>
        <v>0.89552238805972184</v>
      </c>
      <c r="P678" s="2">
        <f t="shared" si="1518"/>
        <v>-2.2204460492503131E-14</v>
      </c>
      <c r="Q678" s="2">
        <f t="shared" si="1518"/>
        <v>4.9060542797494833</v>
      </c>
      <c r="R678" s="2">
        <f t="shared" si="1518"/>
        <v>16.829268292682919</v>
      </c>
      <c r="S678" s="2">
        <f t="shared" si="1518"/>
        <v>3.4924330616996624</v>
      </c>
    </row>
    <row r="679" spans="1:43">
      <c r="C679" s="2" t="s">
        <v>37</v>
      </c>
      <c r="D679" s="2">
        <f t="shared" ref="D679:L679" si="1519">+((D676/H677)-1)*100</f>
        <v>-9.7444089456868888</v>
      </c>
      <c r="E679" s="2">
        <f t="shared" si="1519"/>
        <v>-21.65605095541402</v>
      </c>
      <c r="F679" s="2">
        <f t="shared" si="1519"/>
        <v>-29.189614476789927</v>
      </c>
      <c r="G679" s="2">
        <f t="shared" si="1519"/>
        <v>-40.765092647937827</v>
      </c>
      <c r="H679" s="2">
        <f t="shared" si="1519"/>
        <v>-0.22238695329874769</v>
      </c>
      <c r="I679" s="2">
        <f t="shared" si="1519"/>
        <v>2.1180030257186067</v>
      </c>
      <c r="J679" s="2">
        <f t="shared" si="1519"/>
        <v>5.8960434445306298</v>
      </c>
      <c r="K679" s="2">
        <f t="shared" si="1519"/>
        <v>82.519001085776338</v>
      </c>
      <c r="L679" s="2">
        <f t="shared" si="1519"/>
        <v>48.793859649122837</v>
      </c>
      <c r="M679" s="2">
        <f t="shared" ref="M679:S679" si="1520">+((M676/Q677)-1)*100</f>
        <v>45.83333333333335</v>
      </c>
      <c r="N679" s="2">
        <f t="shared" si="1520"/>
        <v>49.942196531791929</v>
      </c>
      <c r="O679" s="2">
        <f t="shared" si="1520"/>
        <v>23.658536585365852</v>
      </c>
      <c r="P679" s="2">
        <f t="shared" si="1520"/>
        <v>27.21518987341771</v>
      </c>
      <c r="Q679" s="2">
        <f t="shared" si="1520"/>
        <v>45.231213872832399</v>
      </c>
      <c r="R679" s="2">
        <f t="shared" si="1520"/>
        <v>39.446870451237245</v>
      </c>
      <c r="S679" s="2">
        <f t="shared" si="1520"/>
        <v>10.434782608695659</v>
      </c>
    </row>
    <row r="680" spans="1:43" s="1" customFormat="1">
      <c r="C680" s="1" t="s">
        <v>38</v>
      </c>
      <c r="D680" s="1" t="s">
        <v>274</v>
      </c>
      <c r="E680" s="1" t="s">
        <v>243</v>
      </c>
      <c r="F680" s="1" t="s">
        <v>233</v>
      </c>
      <c r="G680" s="1" t="s">
        <v>230</v>
      </c>
      <c r="H680" s="1" t="s">
        <v>200</v>
      </c>
      <c r="I680" s="1" t="s">
        <v>197</v>
      </c>
      <c r="J680" s="1" t="s">
        <v>186</v>
      </c>
      <c r="K680" s="1" t="s">
        <v>178</v>
      </c>
      <c r="L680" s="1" t="s">
        <v>150</v>
      </c>
      <c r="M680" s="1" t="s">
        <v>141</v>
      </c>
      <c r="N680" s="1" t="s">
        <v>39</v>
      </c>
      <c r="O680" s="1" t="s">
        <v>40</v>
      </c>
      <c r="P680" s="1" t="s">
        <v>41</v>
      </c>
      <c r="Q680" s="1" t="s">
        <v>42</v>
      </c>
      <c r="R680" s="1" t="s">
        <v>43</v>
      </c>
      <c r="S680" s="1" t="s">
        <v>44</v>
      </c>
      <c r="T680" s="1" t="s">
        <v>45</v>
      </c>
      <c r="U680" s="1" t="s">
        <v>46</v>
      </c>
      <c r="V680" s="1" t="s">
        <v>47</v>
      </c>
      <c r="W680" s="1" t="s">
        <v>48</v>
      </c>
      <c r="X680" s="1" t="s">
        <v>49</v>
      </c>
      <c r="Y680" s="1" t="s">
        <v>50</v>
      </c>
      <c r="Z680" s="1" t="s">
        <v>51</v>
      </c>
      <c r="AA680" s="1" t="s">
        <v>52</v>
      </c>
      <c r="AB680" s="1" t="s">
        <v>53</v>
      </c>
      <c r="AC680" s="1" t="s">
        <v>54</v>
      </c>
      <c r="AD680" s="1" t="s">
        <v>55</v>
      </c>
      <c r="AE680" s="1" t="s">
        <v>56</v>
      </c>
      <c r="AF680" s="1" t="s">
        <v>57</v>
      </c>
      <c r="AG680" s="1" t="s">
        <v>58</v>
      </c>
      <c r="AH680" s="1" t="s">
        <v>59</v>
      </c>
      <c r="AI680" s="1" t="s">
        <v>60</v>
      </c>
      <c r="AJ680" s="1" t="s">
        <v>61</v>
      </c>
      <c r="AK680" s="1" t="s">
        <v>62</v>
      </c>
      <c r="AL680" s="1" t="s">
        <v>63</v>
      </c>
      <c r="AM680" s="1" t="s">
        <v>64</v>
      </c>
      <c r="AN680" s="1" t="s">
        <v>65</v>
      </c>
      <c r="AO680" s="1" t="s">
        <v>66</v>
      </c>
      <c r="AP680" s="1" t="s">
        <v>67</v>
      </c>
      <c r="AQ680" s="1" t="s">
        <v>68</v>
      </c>
    </row>
    <row r="681" spans="1:43">
      <c r="C681" t="s">
        <v>69</v>
      </c>
      <c r="D681">
        <v>25</v>
      </c>
      <c r="E681">
        <v>24.7</v>
      </c>
      <c r="F681">
        <v>24.9</v>
      </c>
      <c r="G681">
        <v>26.3</v>
      </c>
      <c r="H681">
        <v>25.5</v>
      </c>
      <c r="I681">
        <v>30.5</v>
      </c>
      <c r="J681">
        <v>28</v>
      </c>
      <c r="K681">
        <v>23.5</v>
      </c>
      <c r="L681">
        <v>25.1</v>
      </c>
      <c r="M681">
        <v>21.9</v>
      </c>
      <c r="N681">
        <v>21</v>
      </c>
      <c r="O681">
        <v>21.8</v>
      </c>
      <c r="P681">
        <v>22.3</v>
      </c>
      <c r="Q681">
        <v>19.5</v>
      </c>
      <c r="R681">
        <v>20</v>
      </c>
      <c r="S681">
        <v>19.5</v>
      </c>
    </row>
    <row r="682" spans="1:43">
      <c r="C682" s="3" t="s">
        <v>70</v>
      </c>
      <c r="D682" s="3">
        <f t="shared" ref="D682:E682" si="1521">+D681/D676</f>
        <v>22.123893805309731</v>
      </c>
      <c r="E682" s="3">
        <f t="shared" si="1521"/>
        <v>25.101626016260163</v>
      </c>
      <c r="F682" s="3">
        <f t="shared" ref="F682:G682" si="1522">+F681/F676</f>
        <v>27.666666666666664</v>
      </c>
      <c r="G682" s="3">
        <f t="shared" si="1522"/>
        <v>26.53884964682139</v>
      </c>
      <c r="H682" s="3">
        <f t="shared" ref="H682:I682" si="1523">+H681/H676</f>
        <v>18.945022288261516</v>
      </c>
      <c r="I682" s="3">
        <f t="shared" si="1523"/>
        <v>22.592592592592592</v>
      </c>
      <c r="J682" s="3">
        <f t="shared" ref="J682:K682" si="1524">+J681/J676</f>
        <v>20.512820512820515</v>
      </c>
      <c r="K682" s="3">
        <f t="shared" si="1524"/>
        <v>13.979773944080904</v>
      </c>
      <c r="L682" s="3">
        <f t="shared" ref="L682:S682" si="1525">+L681/L676</f>
        <v>18.4966838614591</v>
      </c>
      <c r="M682" s="3">
        <f t="shared" si="1525"/>
        <v>16.466165413533833</v>
      </c>
      <c r="N682" s="3">
        <f t="shared" si="1525"/>
        <v>16.191210485736313</v>
      </c>
      <c r="O682" s="3">
        <f t="shared" si="1525"/>
        <v>21.499013806706113</v>
      </c>
      <c r="P682" s="3">
        <f t="shared" si="1525"/>
        <v>22.189054726368163</v>
      </c>
      <c r="Q682" s="3">
        <f t="shared" si="1525"/>
        <v>19.402985074626862</v>
      </c>
      <c r="R682" s="3">
        <f t="shared" si="1525"/>
        <v>20.876826722338205</v>
      </c>
      <c r="S682" s="3">
        <f t="shared" si="1525"/>
        <v>21.934758155230597</v>
      </c>
    </row>
    <row r="683" spans="1:43">
      <c r="C683" s="2" t="s">
        <v>71</v>
      </c>
      <c r="D683" s="2">
        <f t="shared" ref="D683:F683" si="1526">+((D681/E681)-1)*100</f>
        <v>1.2145748987854255</v>
      </c>
      <c r="E683" s="2">
        <f t="shared" si="1526"/>
        <v>-0.80321285140562138</v>
      </c>
      <c r="F683" s="2">
        <f t="shared" si="1526"/>
        <v>-5.3231939163498225</v>
      </c>
      <c r="G683" s="2">
        <f t="shared" ref="G683" si="1527">+((G681/H681)-1)*100</f>
        <v>3.1372549019607954</v>
      </c>
      <c r="H683" s="2">
        <f t="shared" ref="H683:I683" si="1528">+((H681/I681)-1)*100</f>
        <v>-16.393442622950815</v>
      </c>
      <c r="I683" s="2">
        <f t="shared" si="1528"/>
        <v>8.9285714285714199</v>
      </c>
      <c r="J683" s="2">
        <f>+((J681/K681)-1)*100</f>
        <v>19.14893617021276</v>
      </c>
      <c r="K683" s="2">
        <f>+((K681/L681)-1)*100</f>
        <v>-6.3745019920318775</v>
      </c>
      <c r="L683" s="2">
        <f>+((L681/M681)-1)*100</f>
        <v>14.611872146118742</v>
      </c>
      <c r="M683" s="2">
        <f t="shared" ref="M683:R683" si="1529">+((M681/N681)-1)*100</f>
        <v>4.2857142857142705</v>
      </c>
      <c r="N683" s="2">
        <f t="shared" si="1529"/>
        <v>-3.669724770642202</v>
      </c>
      <c r="O683" s="2">
        <f t="shared" si="1529"/>
        <v>-2.2421524663677084</v>
      </c>
      <c r="P683" s="2">
        <f t="shared" si="1529"/>
        <v>14.358974358974352</v>
      </c>
      <c r="Q683" s="2">
        <f t="shared" si="1529"/>
        <v>-2.5000000000000022</v>
      </c>
      <c r="R683" s="2">
        <f t="shared" si="1529"/>
        <v>2.564102564102555</v>
      </c>
    </row>
    <row r="684" spans="1:43">
      <c r="C684" s="2" t="s">
        <v>72</v>
      </c>
      <c r="D684" s="2">
        <f t="shared" ref="D684:F684" si="1530">+((D681/H681)-1)*100</f>
        <v>-1.9607843137254943</v>
      </c>
      <c r="E684" s="2">
        <f t="shared" si="1530"/>
        <v>-19.016393442622959</v>
      </c>
      <c r="F684" s="2">
        <f t="shared" si="1530"/>
        <v>-11.071428571428577</v>
      </c>
      <c r="G684" s="2">
        <f t="shared" ref="G684" si="1531">+((G681/K681)-1)*100</f>
        <v>11.914893617021271</v>
      </c>
      <c r="H684" s="2">
        <f t="shared" ref="H684:I684" si="1532">+((H681/L681)-1)*100</f>
        <v>1.5936254980079667</v>
      </c>
      <c r="I684" s="2">
        <f t="shared" si="1532"/>
        <v>39.269406392694073</v>
      </c>
      <c r="J684" s="2">
        <f>+((J681/N681)-1)*100</f>
        <v>33.333333333333329</v>
      </c>
      <c r="K684" s="2">
        <f>+((K681/O681)-1)*100</f>
        <v>7.7981651376146655</v>
      </c>
      <c r="L684" s="2">
        <f>+((L681/P681)-1)*100</f>
        <v>12.556053811659185</v>
      </c>
      <c r="M684" s="2">
        <f t="shared" ref="M684:O684" si="1533">+((M681/Q681)-1)*100</f>
        <v>12.307692307692308</v>
      </c>
      <c r="N684" s="2">
        <f t="shared" si="1533"/>
        <v>5.0000000000000044</v>
      </c>
      <c r="O684" s="2">
        <f t="shared" si="1533"/>
        <v>11.794871794871797</v>
      </c>
    </row>
    <row r="685" spans="1:43">
      <c r="C685" s="2" t="s">
        <v>130</v>
      </c>
      <c r="D685" t="str">
        <f t="shared" ref="D685:E685" si="1534">IF(OR(D682&gt;15,D679&lt;15,D678&lt;4),"NA",(IF(D682&lt;4,3,IF(D682&lt;6,2,IF(D682&lt;10,1,0)))+IF(D679&gt;80,3,IF(D679&gt;40,2,IF(D679&gt;20,1,0)))+IF(D678&gt;20,3,IF(D678&gt;10,2,IF(D678&gt;5,1,0)))))</f>
        <v>NA</v>
      </c>
      <c r="E685" t="str">
        <f t="shared" si="1534"/>
        <v>NA</v>
      </c>
      <c r="F685" t="str">
        <f t="shared" ref="F685:G685" si="1535">IF(OR(F682&gt;15,F679&lt;15,F678&lt;4),"NA",(IF(F682&lt;4,3,IF(F682&lt;6,2,IF(F682&lt;10,1,0)))+IF(F679&gt;80,3,IF(F679&gt;40,2,IF(F679&gt;20,1,0)))+IF(F678&gt;20,3,IF(F678&gt;10,2,IF(F678&gt;5,1,0)))))</f>
        <v>NA</v>
      </c>
      <c r="G685" t="str">
        <f t="shared" si="1535"/>
        <v>NA</v>
      </c>
      <c r="H685" t="str">
        <f t="shared" ref="H685:I685" si="1536">IF(OR(H682&gt;15,H679&lt;15,H678&lt;4),"NA",(IF(H682&lt;4,3,IF(H682&lt;6,2,IF(H682&lt;10,1,0)))+IF(H679&gt;80,3,IF(H679&gt;40,2,IF(H679&gt;20,1,0)))+IF(H678&gt;20,3,IF(H678&gt;10,2,IF(H678&gt;5,1,0)))))</f>
        <v>NA</v>
      </c>
      <c r="I685" t="str">
        <f t="shared" si="1536"/>
        <v>NA</v>
      </c>
      <c r="J685" t="str">
        <f>IF(OR(J682&gt;15,J679&lt;15,J678&lt;4),"NA",(IF(J682&lt;4,3,IF(J682&lt;6,2,IF(J682&lt;10,1,0)))+IF(J679&gt;80,3,IF(J679&gt;40,2,IF(J679&gt;20,1,0)))+IF(J678&gt;20,3,IF(J678&gt;10,2,IF(J678&gt;5,1,0)))))</f>
        <v>NA</v>
      </c>
      <c r="K685">
        <f>IF(OR(K682&gt;15,K679&lt;15,K678&lt;4),"NA",(IF(K682&lt;4,3,IF(K682&lt;6,2,IF(K682&lt;10,1,0)))+IF(K679&gt;80,3,IF(K679&gt;40,2,IF(K679&gt;20,1,0)))+IF(K678&gt;20,3,IF(K678&gt;10,2,IF(K678&gt;5,1,0)))))</f>
        <v>6</v>
      </c>
      <c r="L685" t="str">
        <f>IF(OR(L682&gt;15,L679&lt;15,L678&lt;4),"NA",(IF(L682&lt;4,3,IF(L682&lt;6,2,IF(L682&lt;10,1,0)))+IF(L679&gt;80,3,IF(L679&gt;40,2,IF(L679&gt;20,1,0)))+IF(L678&gt;20,3,IF(L678&gt;10,2,IF(L678&gt;5,1,0)))))</f>
        <v>NA</v>
      </c>
      <c r="M685" t="str">
        <f t="shared" ref="M685:S685" si="1537">IF(OR(M682&gt;15,M679&lt;15,M678&lt;4),"NA",(IF(M682&lt;4,3,IF(M682&lt;6,2,IF(M682&lt;10,1,0)))+IF(M679&gt;80,3,IF(M679&gt;40,2,IF(M679&gt;20,1,0)))+IF(M678&gt;20,3,IF(M678&gt;10,2,IF(M678&gt;5,1,0)))))</f>
        <v>NA</v>
      </c>
      <c r="N685" t="str">
        <f t="shared" si="1537"/>
        <v>NA</v>
      </c>
      <c r="O685" t="str">
        <f t="shared" si="1537"/>
        <v>NA</v>
      </c>
      <c r="P685" t="str">
        <f t="shared" si="1537"/>
        <v>NA</v>
      </c>
      <c r="Q685" t="str">
        <f t="shared" si="1537"/>
        <v>NA</v>
      </c>
      <c r="R685" t="str">
        <f t="shared" si="1537"/>
        <v>NA</v>
      </c>
      <c r="S685" t="str">
        <f t="shared" si="1537"/>
        <v>NA</v>
      </c>
    </row>
    <row r="687" spans="1:43">
      <c r="A687" s="12" t="s">
        <v>154</v>
      </c>
      <c r="B687" t="s">
        <v>1</v>
      </c>
      <c r="C687" s="1" t="s">
        <v>2</v>
      </c>
      <c r="D687" s="1" t="s">
        <v>275</v>
      </c>
      <c r="E687" s="1" t="s">
        <v>242</v>
      </c>
      <c r="F687" s="1" t="s">
        <v>232</v>
      </c>
      <c r="G687" s="1" t="s">
        <v>202</v>
      </c>
      <c r="H687" s="1" t="s">
        <v>199</v>
      </c>
      <c r="I687" s="1" t="s">
        <v>196</v>
      </c>
      <c r="J687" s="1" t="s">
        <v>185</v>
      </c>
      <c r="K687" s="1" t="s">
        <v>177</v>
      </c>
      <c r="L687" s="1" t="s">
        <v>149</v>
      </c>
      <c r="M687" s="1" t="s">
        <v>139</v>
      </c>
      <c r="N687" s="1" t="s">
        <v>3</v>
      </c>
      <c r="O687" s="1" t="s">
        <v>4</v>
      </c>
      <c r="P687" s="1" t="s">
        <v>5</v>
      </c>
      <c r="Q687" s="1" t="s">
        <v>6</v>
      </c>
      <c r="R687" s="1" t="s">
        <v>7</v>
      </c>
      <c r="S687" s="1" t="s">
        <v>8</v>
      </c>
      <c r="T687" s="1" t="s">
        <v>9</v>
      </c>
      <c r="U687" s="1" t="s">
        <v>10</v>
      </c>
      <c r="V687" s="1" t="s">
        <v>11</v>
      </c>
      <c r="W687" s="1" t="s">
        <v>12</v>
      </c>
      <c r="X687" s="1" t="s">
        <v>13</v>
      </c>
      <c r="Y687" s="1" t="s">
        <v>14</v>
      </c>
      <c r="Z687" s="1" t="s">
        <v>15</v>
      </c>
      <c r="AA687" s="1" t="s">
        <v>16</v>
      </c>
      <c r="AB687" s="1" t="s">
        <v>17</v>
      </c>
      <c r="AC687" s="1" t="s">
        <v>18</v>
      </c>
      <c r="AD687" s="1" t="s">
        <v>19</v>
      </c>
      <c r="AE687" s="1" t="s">
        <v>20</v>
      </c>
      <c r="AF687" s="1" t="s">
        <v>21</v>
      </c>
      <c r="AG687" s="1" t="s">
        <v>22</v>
      </c>
      <c r="AH687" s="1" t="s">
        <v>23</v>
      </c>
      <c r="AI687" s="1" t="s">
        <v>24</v>
      </c>
      <c r="AJ687" s="1" t="s">
        <v>25</v>
      </c>
      <c r="AK687" s="1" t="s">
        <v>26</v>
      </c>
      <c r="AL687" s="1" t="s">
        <v>27</v>
      </c>
      <c r="AM687" s="1" t="s">
        <v>28</v>
      </c>
      <c r="AN687" s="1" t="s">
        <v>29</v>
      </c>
      <c r="AO687" s="1" t="s">
        <v>30</v>
      </c>
      <c r="AP687" s="1" t="s">
        <v>31</v>
      </c>
    </row>
    <row r="688" spans="1:43">
      <c r="C688" t="s">
        <v>34</v>
      </c>
      <c r="D688">
        <v>6.85</v>
      </c>
      <c r="E688">
        <v>3.35</v>
      </c>
      <c r="F688">
        <v>0.91</v>
      </c>
      <c r="G688">
        <v>2.84</v>
      </c>
      <c r="H688">
        <v>2.37</v>
      </c>
      <c r="I688">
        <v>3.43</v>
      </c>
      <c r="J688">
        <v>1.84</v>
      </c>
      <c r="K688">
        <v>2.0699999999999998</v>
      </c>
      <c r="L688">
        <v>1.6</v>
      </c>
      <c r="M688">
        <v>1.74</v>
      </c>
      <c r="N688">
        <v>1.32</v>
      </c>
      <c r="O688">
        <v>2.13</v>
      </c>
      <c r="P688">
        <v>-0.24</v>
      </c>
      <c r="Q688">
        <v>-0.65</v>
      </c>
      <c r="R688">
        <v>1.02</v>
      </c>
      <c r="S688">
        <v>0.69</v>
      </c>
      <c r="T688">
        <v>0.22</v>
      </c>
      <c r="U688">
        <v>0.54</v>
      </c>
      <c r="V688">
        <v>0.55000000000000004</v>
      </c>
    </row>
    <row r="689" spans="1:43">
      <c r="C689" t="s">
        <v>128</v>
      </c>
      <c r="H689">
        <v>2.37</v>
      </c>
      <c r="I689">
        <v>3.43</v>
      </c>
      <c r="J689">
        <v>1.84</v>
      </c>
      <c r="K689">
        <v>2.0699999999999998</v>
      </c>
      <c r="L689">
        <v>1.6</v>
      </c>
      <c r="M689">
        <v>1.74</v>
      </c>
      <c r="N689">
        <v>1.33</v>
      </c>
      <c r="O689">
        <v>2.13</v>
      </c>
      <c r="P689">
        <v>-0.24</v>
      </c>
      <c r="Q689">
        <v>-0.65</v>
      </c>
      <c r="R689">
        <v>1.42</v>
      </c>
      <c r="S689">
        <v>0.68</v>
      </c>
      <c r="T689">
        <v>0.22</v>
      </c>
      <c r="U689">
        <v>0.54</v>
      </c>
      <c r="V689">
        <v>5.21</v>
      </c>
      <c r="W689">
        <v>0.56999999999999995</v>
      </c>
      <c r="X689">
        <v>0.36</v>
      </c>
      <c r="Y689">
        <v>1.08</v>
      </c>
      <c r="Z689">
        <v>1.32</v>
      </c>
    </row>
    <row r="690" spans="1:43">
      <c r="C690" t="s">
        <v>35</v>
      </c>
      <c r="D690">
        <f t="shared" ref="D690:L690" si="1538">+D688+E688+F688+G688</f>
        <v>13.95</v>
      </c>
      <c r="E690">
        <f t="shared" si="1538"/>
        <v>9.4699999999999989</v>
      </c>
      <c r="F690">
        <f t="shared" si="1538"/>
        <v>9.5500000000000007</v>
      </c>
      <c r="G690">
        <f t="shared" si="1538"/>
        <v>10.48</v>
      </c>
      <c r="H690">
        <f t="shared" si="1538"/>
        <v>9.7100000000000009</v>
      </c>
      <c r="I690">
        <f t="shared" si="1538"/>
        <v>8.94</v>
      </c>
      <c r="J690">
        <f t="shared" si="1538"/>
        <v>7.25</v>
      </c>
      <c r="K690">
        <f t="shared" si="1538"/>
        <v>6.73</v>
      </c>
      <c r="L690">
        <f t="shared" si="1538"/>
        <v>6.79</v>
      </c>
      <c r="M690">
        <f t="shared" ref="H690:S691" si="1539">+M688+N688+O688+P688</f>
        <v>4.9499999999999993</v>
      </c>
      <c r="N690">
        <f t="shared" si="1539"/>
        <v>2.56</v>
      </c>
      <c r="O690">
        <f t="shared" si="1539"/>
        <v>2.2599999999999998</v>
      </c>
      <c r="P690">
        <f t="shared" si="1539"/>
        <v>0.82</v>
      </c>
      <c r="Q690">
        <f t="shared" si="1539"/>
        <v>1.28</v>
      </c>
      <c r="R690">
        <f t="shared" si="1539"/>
        <v>2.4699999999999998</v>
      </c>
      <c r="S690">
        <f t="shared" si="1539"/>
        <v>2</v>
      </c>
    </row>
    <row r="691" spans="1:43">
      <c r="C691" t="s">
        <v>129</v>
      </c>
      <c r="H691">
        <f t="shared" si="1539"/>
        <v>9.7100000000000009</v>
      </c>
      <c r="I691">
        <f t="shared" si="1539"/>
        <v>8.94</v>
      </c>
      <c r="J691">
        <f t="shared" si="1539"/>
        <v>7.25</v>
      </c>
      <c r="K691">
        <f t="shared" si="1539"/>
        <v>6.74</v>
      </c>
      <c r="L691">
        <f t="shared" si="1539"/>
        <v>6.8</v>
      </c>
      <c r="M691">
        <f t="shared" si="1539"/>
        <v>4.96</v>
      </c>
      <c r="N691">
        <f t="shared" si="1539"/>
        <v>2.57</v>
      </c>
      <c r="O691">
        <f t="shared" si="1539"/>
        <v>2.6599999999999997</v>
      </c>
      <c r="P691">
        <f t="shared" si="1539"/>
        <v>1.21</v>
      </c>
      <c r="Q691">
        <f t="shared" ref="Q691" si="1540">+Q689+R689+S689+T689</f>
        <v>1.67</v>
      </c>
      <c r="R691">
        <f t="shared" ref="R691" si="1541">+R689+S689+T689+U689</f>
        <v>2.8600000000000003</v>
      </c>
      <c r="S691">
        <f t="shared" ref="S691" si="1542">+S689+T689+U689+V689</f>
        <v>6.65</v>
      </c>
      <c r="T691">
        <f t="shared" ref="T691" si="1543">+T689+U689+V689+W689</f>
        <v>6.54</v>
      </c>
      <c r="U691">
        <f t="shared" ref="U691" si="1544">+U689+V689+W689+X689</f>
        <v>6.6800000000000006</v>
      </c>
      <c r="V691">
        <f t="shared" ref="V691" si="1545">+V689+W689+X689+Y689</f>
        <v>7.2200000000000006</v>
      </c>
      <c r="W691">
        <f t="shared" ref="W691" si="1546">+W689+X689+Y689+Z689</f>
        <v>3.33</v>
      </c>
    </row>
    <row r="692" spans="1:43">
      <c r="C692" s="2" t="s">
        <v>36</v>
      </c>
      <c r="D692" s="2">
        <f t="shared" ref="D692:L692" si="1547">+((D690/(E688+F688+G688+H689))-1)*100</f>
        <v>47.30728616684268</v>
      </c>
      <c r="E692" s="2">
        <f t="shared" si="1547"/>
        <v>-0.83769633507855268</v>
      </c>
      <c r="F692" s="2">
        <f t="shared" si="1547"/>
        <v>-8.8740458015267194</v>
      </c>
      <c r="G692" s="2">
        <f t="shared" si="1547"/>
        <v>7.9299691040164655</v>
      </c>
      <c r="H692" s="2">
        <f t="shared" si="1547"/>
        <v>8.6129753914988996</v>
      </c>
      <c r="I692" s="2">
        <f t="shared" si="1547"/>
        <v>23.310344827586206</v>
      </c>
      <c r="J692" s="2">
        <f t="shared" si="1547"/>
        <v>7.5667655786350041</v>
      </c>
      <c r="K692" s="2">
        <f t="shared" si="1547"/>
        <v>-0.88365243004417948</v>
      </c>
      <c r="L692" s="2">
        <f t="shared" si="1547"/>
        <v>37.171717171717191</v>
      </c>
      <c r="M692" s="2">
        <f t="shared" ref="M692:S692" si="1548">+((M690/(N688+O688+P688+Q689))-1)*100</f>
        <v>93.359374999999972</v>
      </c>
      <c r="N692" s="2">
        <f t="shared" si="1548"/>
        <v>-3.7593984962405846</v>
      </c>
      <c r="O692" s="2">
        <f t="shared" si="1548"/>
        <v>179.0123456790123</v>
      </c>
      <c r="P692" s="2">
        <f t="shared" si="1548"/>
        <v>-35.9375</v>
      </c>
      <c r="Q692" s="2">
        <f t="shared" si="1548"/>
        <v>-48.178137651821849</v>
      </c>
      <c r="R692" s="2">
        <f t="shared" si="1548"/>
        <v>-62.912912912912923</v>
      </c>
      <c r="S692" s="2">
        <f t="shared" si="1548"/>
        <v>6.3829787234042534</v>
      </c>
    </row>
    <row r="693" spans="1:43">
      <c r="C693" s="2" t="s">
        <v>37</v>
      </c>
      <c r="D693" s="2">
        <f t="shared" ref="D693:L693" si="1549">+((D690/H691)-1)*100</f>
        <v>43.666323377960836</v>
      </c>
      <c r="E693" s="2">
        <f t="shared" si="1549"/>
        <v>5.9284116331096204</v>
      </c>
      <c r="F693" s="2">
        <f t="shared" si="1549"/>
        <v>31.724137931034502</v>
      </c>
      <c r="G693" s="2">
        <f t="shared" si="1549"/>
        <v>55.489614243323437</v>
      </c>
      <c r="H693" s="2">
        <f t="shared" si="1549"/>
        <v>42.794117647058847</v>
      </c>
      <c r="I693" s="2">
        <f t="shared" si="1549"/>
        <v>80.241935483870947</v>
      </c>
      <c r="J693" s="2">
        <f t="shared" si="1549"/>
        <v>182.1011673151751</v>
      </c>
      <c r="K693" s="2">
        <f t="shared" si="1549"/>
        <v>153.00751879699254</v>
      </c>
      <c r="L693" s="2">
        <f t="shared" si="1549"/>
        <v>461.15702479338847</v>
      </c>
      <c r="M693" s="2">
        <f t="shared" ref="M693:S693" si="1550">+((M690/Q691)-1)*100</f>
        <v>196.40718562874247</v>
      </c>
      <c r="N693" s="2">
        <f t="shared" si="1550"/>
        <v>-10.489510489510501</v>
      </c>
      <c r="O693" s="2">
        <f t="shared" si="1550"/>
        <v>-66.015037593984971</v>
      </c>
      <c r="P693" s="2">
        <f t="shared" si="1550"/>
        <v>-87.461773700305812</v>
      </c>
      <c r="Q693" s="2">
        <f t="shared" si="1550"/>
        <v>-80.838323353293418</v>
      </c>
      <c r="R693" s="2">
        <f t="shared" si="1550"/>
        <v>-65.789473684210535</v>
      </c>
      <c r="S693" s="2">
        <f t="shared" si="1550"/>
        <v>-39.93993993993994</v>
      </c>
    </row>
    <row r="694" spans="1:43" s="1" customFormat="1">
      <c r="C694" s="1" t="s">
        <v>38</v>
      </c>
      <c r="D694" s="1" t="s">
        <v>274</v>
      </c>
      <c r="E694" s="1" t="s">
        <v>243</v>
      </c>
      <c r="F694" s="1" t="s">
        <v>233</v>
      </c>
      <c r="G694" s="1" t="s">
        <v>230</v>
      </c>
      <c r="H694" s="1" t="s">
        <v>200</v>
      </c>
      <c r="I694" s="1" t="s">
        <v>197</v>
      </c>
      <c r="J694" s="1" t="s">
        <v>186</v>
      </c>
      <c r="K694" s="1" t="s">
        <v>178</v>
      </c>
      <c r="L694" s="1" t="s">
        <v>150</v>
      </c>
      <c r="M694" s="1" t="s">
        <v>141</v>
      </c>
      <c r="N694" s="1" t="s">
        <v>39</v>
      </c>
      <c r="O694" s="1" t="s">
        <v>40</v>
      </c>
      <c r="P694" s="1" t="s">
        <v>41</v>
      </c>
      <c r="Q694" s="1" t="s">
        <v>42</v>
      </c>
      <c r="R694" s="1" t="s">
        <v>43</v>
      </c>
      <c r="S694" s="1" t="s">
        <v>44</v>
      </c>
      <c r="T694" s="1" t="s">
        <v>45</v>
      </c>
      <c r="U694" s="1" t="s">
        <v>46</v>
      </c>
      <c r="V694" s="1" t="s">
        <v>47</v>
      </c>
      <c r="W694" s="1" t="s">
        <v>48</v>
      </c>
      <c r="X694" s="1" t="s">
        <v>49</v>
      </c>
      <c r="Y694" s="1" t="s">
        <v>50</v>
      </c>
      <c r="Z694" s="1" t="s">
        <v>51</v>
      </c>
      <c r="AA694" s="1" t="s">
        <v>52</v>
      </c>
      <c r="AB694" s="1" t="s">
        <v>53</v>
      </c>
      <c r="AC694" s="1" t="s">
        <v>54</v>
      </c>
      <c r="AD694" s="1" t="s">
        <v>55</v>
      </c>
      <c r="AE694" s="1" t="s">
        <v>56</v>
      </c>
      <c r="AF694" s="1" t="s">
        <v>57</v>
      </c>
      <c r="AG694" s="1" t="s">
        <v>58</v>
      </c>
      <c r="AH694" s="1" t="s">
        <v>59</v>
      </c>
      <c r="AI694" s="1" t="s">
        <v>60</v>
      </c>
      <c r="AJ694" s="1" t="s">
        <v>61</v>
      </c>
      <c r="AK694" s="1" t="s">
        <v>62</v>
      </c>
      <c r="AL694" s="1" t="s">
        <v>63</v>
      </c>
      <c r="AM694" s="1" t="s">
        <v>64</v>
      </c>
      <c r="AN694" s="1" t="s">
        <v>65</v>
      </c>
      <c r="AO694" s="1" t="s">
        <v>66</v>
      </c>
      <c r="AP694" s="1" t="s">
        <v>67</v>
      </c>
      <c r="AQ694" s="1" t="s">
        <v>68</v>
      </c>
    </row>
    <row r="695" spans="1:43">
      <c r="C695" t="s">
        <v>69</v>
      </c>
      <c r="D695">
        <v>204</v>
      </c>
      <c r="E695">
        <v>200</v>
      </c>
      <c r="F695">
        <v>215</v>
      </c>
      <c r="G695">
        <v>191</v>
      </c>
      <c r="H695" s="4">
        <v>181</v>
      </c>
      <c r="I695" s="4">
        <v>174</v>
      </c>
      <c r="J695">
        <v>155</v>
      </c>
      <c r="K695">
        <v>160</v>
      </c>
      <c r="L695">
        <v>184</v>
      </c>
      <c r="M695">
        <v>175</v>
      </c>
      <c r="N695">
        <v>140</v>
      </c>
      <c r="O695">
        <v>145</v>
      </c>
      <c r="P695">
        <v>154</v>
      </c>
      <c r="Q695">
        <v>163</v>
      </c>
      <c r="R695">
        <v>142</v>
      </c>
      <c r="S695">
        <v>138</v>
      </c>
    </row>
    <row r="696" spans="1:43">
      <c r="C696" s="3" t="s">
        <v>70</v>
      </c>
      <c r="D696" s="19">
        <f t="shared" ref="D696:E696" si="1551">+D695/D690</f>
        <v>14.623655913978496</v>
      </c>
      <c r="E696" s="19">
        <f t="shared" si="1551"/>
        <v>21.11932418162619</v>
      </c>
      <c r="F696" s="19">
        <f t="shared" ref="F696:G696" si="1552">+F695/F690</f>
        <v>22.513089005235599</v>
      </c>
      <c r="G696" s="19">
        <f t="shared" si="1552"/>
        <v>18.225190839694655</v>
      </c>
      <c r="H696" s="19">
        <f t="shared" ref="H696:I696" si="1553">+H695/H690</f>
        <v>18.640576725025745</v>
      </c>
      <c r="I696" s="19">
        <f t="shared" si="1553"/>
        <v>19.46308724832215</v>
      </c>
      <c r="J696" s="3">
        <f t="shared" ref="J696:K696" si="1554">+J695/J690</f>
        <v>21.379310344827587</v>
      </c>
      <c r="K696" s="3">
        <f t="shared" si="1554"/>
        <v>23.774145616641899</v>
      </c>
      <c r="L696" s="3">
        <f t="shared" ref="L696:S696" si="1555">+L695/L690</f>
        <v>27.098674521354933</v>
      </c>
      <c r="M696" s="3">
        <f t="shared" si="1555"/>
        <v>35.353535353535356</v>
      </c>
      <c r="N696" s="3">
        <f t="shared" si="1555"/>
        <v>54.6875</v>
      </c>
      <c r="O696" s="3">
        <f t="shared" si="1555"/>
        <v>64.159292035398238</v>
      </c>
      <c r="P696" s="3">
        <f t="shared" si="1555"/>
        <v>187.80487804878049</v>
      </c>
      <c r="Q696" s="3">
        <f t="shared" si="1555"/>
        <v>127.34375</v>
      </c>
      <c r="R696" s="3">
        <f t="shared" si="1555"/>
        <v>57.489878542510127</v>
      </c>
      <c r="S696" s="3">
        <f t="shared" si="1555"/>
        <v>69</v>
      </c>
    </row>
    <row r="697" spans="1:43">
      <c r="C697" s="2" t="s">
        <v>71</v>
      </c>
      <c r="D697" s="18">
        <f t="shared" ref="D697:G697" si="1556">+((D695/E695)-1)*100</f>
        <v>2.0000000000000018</v>
      </c>
      <c r="E697" s="18">
        <f t="shared" si="1556"/>
        <v>-6.9767441860465134</v>
      </c>
      <c r="F697" s="18">
        <f t="shared" si="1556"/>
        <v>12.565445026178001</v>
      </c>
      <c r="G697" s="18">
        <f t="shared" si="1556"/>
        <v>5.5248618784530468</v>
      </c>
      <c r="H697" s="18">
        <f>+((H695/I695)-1)*100</f>
        <v>4.022988505747116</v>
      </c>
      <c r="I697" s="18">
        <f>+((I695/J695)-1)*100</f>
        <v>12.25806451612903</v>
      </c>
      <c r="J697" s="2">
        <f>+((J695/K695)-1)*100</f>
        <v>-3.125</v>
      </c>
      <c r="K697" s="2">
        <f>+((K695/L695)-1)*100</f>
        <v>-13.043478260869568</v>
      </c>
      <c r="L697" s="2">
        <f>+((L695/M695)-1)*100</f>
        <v>5.1428571428571379</v>
      </c>
      <c r="M697" s="2">
        <f t="shared" ref="M697:R697" si="1557">+((M695/N695)-1)*100</f>
        <v>25</v>
      </c>
      <c r="N697" s="2">
        <f t="shared" si="1557"/>
        <v>-3.4482758620689613</v>
      </c>
      <c r="O697" s="2">
        <f t="shared" si="1557"/>
        <v>-5.844155844155841</v>
      </c>
      <c r="P697" s="2">
        <f t="shared" si="1557"/>
        <v>-5.5214723926380387</v>
      </c>
      <c r="Q697" s="2">
        <f t="shared" si="1557"/>
        <v>14.7887323943662</v>
      </c>
      <c r="R697" s="2">
        <f t="shared" si="1557"/>
        <v>2.8985507246376718</v>
      </c>
    </row>
    <row r="698" spans="1:43">
      <c r="C698" s="2" t="s">
        <v>72</v>
      </c>
      <c r="D698" s="18">
        <f t="shared" ref="D698:G698" si="1558">+((D695/H695)-1)*100</f>
        <v>12.707182320441991</v>
      </c>
      <c r="E698" s="18">
        <f t="shared" si="1558"/>
        <v>14.942528735632177</v>
      </c>
      <c r="F698" s="18">
        <f t="shared" si="1558"/>
        <v>38.709677419354847</v>
      </c>
      <c r="G698" s="18">
        <f t="shared" si="1558"/>
        <v>19.375000000000007</v>
      </c>
      <c r="H698" s="18">
        <f>+((H695/L695)-1)*100</f>
        <v>-1.6304347826086918</v>
      </c>
      <c r="I698" s="18">
        <f>+((I695/M695)-1)*100</f>
        <v>-0.57142857142856718</v>
      </c>
      <c r="J698" s="2">
        <f>+((J695/N695)-1)*100</f>
        <v>10.714285714285721</v>
      </c>
      <c r="K698" s="2">
        <f>+((K695/O695)-1)*100</f>
        <v>10.344827586206895</v>
      </c>
      <c r="L698" s="2">
        <f>+((L695/P695)-1)*100</f>
        <v>19.480519480519476</v>
      </c>
      <c r="M698" s="2">
        <f t="shared" ref="M698:O698" si="1559">+((M695/Q695)-1)*100</f>
        <v>7.361963190184051</v>
      </c>
      <c r="N698" s="2">
        <f t="shared" si="1559"/>
        <v>-1.4084507042253502</v>
      </c>
      <c r="O698" s="2">
        <f t="shared" si="1559"/>
        <v>5.0724637681159424</v>
      </c>
    </row>
    <row r="699" spans="1:43">
      <c r="C699" s="2" t="s">
        <v>130</v>
      </c>
      <c r="D699" s="4">
        <f t="shared" ref="D699:E699" si="1560">IF(OR(D696&gt;15,D693&lt;15,D692&lt;4),"NA",(IF(D696&lt;4,3,IF(D696&lt;6,2,IF(D696&lt;10,1,0)))+IF(D693&gt;80,3,IF(D693&gt;40,2,IF(D693&gt;20,1,0)))+IF(D692&gt;20,3,IF(D692&gt;10,2,IF(D692&gt;5,1,0)))))</f>
        <v>5</v>
      </c>
      <c r="E699" s="4" t="str">
        <f t="shared" si="1560"/>
        <v>NA</v>
      </c>
      <c r="F699" s="4" t="str">
        <f t="shared" ref="F699:G699" si="1561">IF(OR(F696&gt;15,F693&lt;15,F692&lt;4),"NA",(IF(F696&lt;4,3,IF(F696&lt;6,2,IF(F696&lt;10,1,0)))+IF(F693&gt;80,3,IF(F693&gt;40,2,IF(F693&gt;20,1,0)))+IF(F692&gt;20,3,IF(F692&gt;10,2,IF(F692&gt;5,1,0)))))</f>
        <v>NA</v>
      </c>
      <c r="G699" s="4" t="str">
        <f t="shared" si="1561"/>
        <v>NA</v>
      </c>
      <c r="H699" s="4" t="str">
        <f>IF(OR(H696&gt;15,H693&lt;15,H692&lt;4),"NA",(IF(H696&lt;4,3,IF(H696&lt;6,2,IF(H696&lt;10,1,0)))+IF(H693&gt;80,3,IF(H693&gt;40,2,IF(H693&gt;20,1,0)))+IF(H692&gt;20,3,IF(H692&gt;10,2,IF(H692&gt;5,1,0)))))</f>
        <v>NA</v>
      </c>
      <c r="I699" s="4" t="str">
        <f>IF(OR(I696&gt;15,I693&lt;15,I692&lt;4),"NA",(IF(I696&lt;4,3,IF(I696&lt;6,2,IF(I696&lt;10,1,0)))+IF(I693&gt;80,3,IF(I693&gt;40,2,IF(I693&gt;20,1,0)))+IF(I692&gt;20,3,IF(I692&gt;10,2,IF(I692&gt;5,1,0)))))</f>
        <v>NA</v>
      </c>
      <c r="J699" t="str">
        <f>IF(OR(J696&gt;15,J693&lt;15,J692&lt;4),"NA",(IF(J696&lt;4,3,IF(J696&lt;6,2,IF(J696&lt;10,1,0)))+IF(J693&gt;80,3,IF(J693&gt;40,2,IF(J693&gt;20,1,0)))+IF(J692&gt;20,3,IF(J692&gt;10,2,IF(J692&gt;5,1,0)))))</f>
        <v>NA</v>
      </c>
      <c r="K699" t="str">
        <f>IF(OR(K696&gt;15,K693&lt;15,K692&lt;4),"NA",(IF(K696&lt;4,3,IF(K696&lt;6,2,IF(K696&lt;10,1,0)))+IF(K693&gt;80,3,IF(K693&gt;40,2,IF(K693&gt;20,1,0)))+IF(K692&gt;20,3,IF(K692&gt;10,2,IF(K692&gt;5,1,0)))))</f>
        <v>NA</v>
      </c>
      <c r="L699" t="str">
        <f>IF(OR(L696&gt;15,L693&lt;15,L692&lt;4),"NA",(IF(L696&lt;4,3,IF(L696&lt;6,2,IF(L696&lt;10,1,0)))+IF(L693&gt;80,3,IF(L693&gt;40,2,IF(L693&gt;20,1,0)))+IF(L692&gt;20,3,IF(L692&gt;10,2,IF(L692&gt;5,1,0)))))</f>
        <v>NA</v>
      </c>
      <c r="M699" t="str">
        <f t="shared" ref="M699:S699" si="1562">IF(OR(M696&gt;15,M693&lt;15,M692&lt;4),"NA",(IF(M696&lt;4,3,IF(M696&lt;6,2,IF(M696&lt;10,1,0)))+IF(M693&gt;80,3,IF(M693&gt;40,2,IF(M693&gt;20,1,0)))+IF(M692&gt;20,3,IF(M692&gt;10,2,IF(M692&gt;5,1,0)))))</f>
        <v>NA</v>
      </c>
      <c r="N699" t="str">
        <f t="shared" si="1562"/>
        <v>NA</v>
      </c>
      <c r="O699" t="str">
        <f t="shared" si="1562"/>
        <v>NA</v>
      </c>
      <c r="P699" t="str">
        <f t="shared" si="1562"/>
        <v>NA</v>
      </c>
      <c r="Q699" t="str">
        <f t="shared" si="1562"/>
        <v>NA</v>
      </c>
      <c r="R699" t="str">
        <f t="shared" si="1562"/>
        <v>NA</v>
      </c>
      <c r="S699" t="str">
        <f t="shared" si="1562"/>
        <v>NA</v>
      </c>
    </row>
    <row r="701" spans="1:43">
      <c r="A701" s="12" t="s">
        <v>155</v>
      </c>
      <c r="B701" t="s">
        <v>82</v>
      </c>
      <c r="C701" s="1" t="s">
        <v>2</v>
      </c>
      <c r="D701" s="1" t="s">
        <v>275</v>
      </c>
      <c r="E701" s="1" t="s">
        <v>242</v>
      </c>
      <c r="F701" s="1" t="s">
        <v>232</v>
      </c>
      <c r="G701" s="1" t="s">
        <v>202</v>
      </c>
      <c r="H701" s="1" t="s">
        <v>199</v>
      </c>
      <c r="I701" s="1" t="s">
        <v>196</v>
      </c>
      <c r="J701" s="1" t="s">
        <v>185</v>
      </c>
      <c r="K701" s="1" t="s">
        <v>177</v>
      </c>
      <c r="L701" s="1" t="s">
        <v>149</v>
      </c>
      <c r="M701" s="1" t="s">
        <v>139</v>
      </c>
      <c r="N701" s="1" t="s">
        <v>3</v>
      </c>
      <c r="O701" s="1" t="s">
        <v>4</v>
      </c>
      <c r="P701" s="1" t="s">
        <v>5</v>
      </c>
      <c r="Q701" s="1" t="s">
        <v>6</v>
      </c>
      <c r="R701" s="1" t="s">
        <v>7</v>
      </c>
      <c r="S701" s="1" t="s">
        <v>8</v>
      </c>
      <c r="T701" s="1" t="s">
        <v>9</v>
      </c>
      <c r="U701" s="1" t="s">
        <v>10</v>
      </c>
      <c r="V701" s="1" t="s">
        <v>11</v>
      </c>
      <c r="W701" s="1" t="s">
        <v>12</v>
      </c>
      <c r="X701" s="1" t="s">
        <v>13</v>
      </c>
      <c r="Y701" s="1" t="s">
        <v>14</v>
      </c>
      <c r="Z701" s="1" t="s">
        <v>15</v>
      </c>
      <c r="AA701" s="1" t="s">
        <v>16</v>
      </c>
      <c r="AB701" s="1" t="s">
        <v>17</v>
      </c>
      <c r="AC701" s="1" t="s">
        <v>18</v>
      </c>
      <c r="AD701" s="1" t="s">
        <v>19</v>
      </c>
      <c r="AE701" s="1" t="s">
        <v>20</v>
      </c>
      <c r="AF701" s="1" t="s">
        <v>21</v>
      </c>
      <c r="AG701" s="1" t="s">
        <v>22</v>
      </c>
      <c r="AH701" s="1" t="s">
        <v>23</v>
      </c>
      <c r="AI701" s="1" t="s">
        <v>24</v>
      </c>
      <c r="AJ701" s="1" t="s">
        <v>25</v>
      </c>
      <c r="AK701" s="1" t="s">
        <v>26</v>
      </c>
      <c r="AL701" s="1" t="s">
        <v>27</v>
      </c>
      <c r="AM701" s="1" t="s">
        <v>28</v>
      </c>
      <c r="AN701" s="1" t="s">
        <v>29</v>
      </c>
      <c r="AO701" s="1" t="s">
        <v>30</v>
      </c>
      <c r="AP701" s="1" t="s">
        <v>31</v>
      </c>
    </row>
    <row r="702" spans="1:43">
      <c r="C702" t="s">
        <v>34</v>
      </c>
      <c r="D702">
        <v>0.81</v>
      </c>
      <c r="E702">
        <v>0.92</v>
      </c>
      <c r="F702">
        <v>0.95</v>
      </c>
      <c r="G702">
        <v>1.55</v>
      </c>
      <c r="H702">
        <v>0.97</v>
      </c>
      <c r="I702">
        <v>0.97</v>
      </c>
      <c r="J702">
        <v>0.86</v>
      </c>
      <c r="K702">
        <v>1.02</v>
      </c>
      <c r="L702">
        <v>1.1599999999999999</v>
      </c>
      <c r="M702">
        <v>0.93</v>
      </c>
      <c r="N702">
        <v>0.73</v>
      </c>
      <c r="O702">
        <v>0.86</v>
      </c>
      <c r="P702">
        <v>0.26</v>
      </c>
      <c r="Q702">
        <v>0.3</v>
      </c>
      <c r="R702">
        <v>0.64</v>
      </c>
      <c r="S702">
        <v>0.94</v>
      </c>
      <c r="T702">
        <v>0.55000000000000004</v>
      </c>
      <c r="U702">
        <v>0.75</v>
      </c>
      <c r="V702">
        <v>0.78</v>
      </c>
    </row>
    <row r="703" spans="1:43">
      <c r="C703" t="s">
        <v>128</v>
      </c>
      <c r="H703">
        <v>0.97</v>
      </c>
      <c r="I703">
        <v>0.97</v>
      </c>
      <c r="J703" s="4">
        <v>0.86</v>
      </c>
      <c r="K703">
        <v>1.03</v>
      </c>
      <c r="L703">
        <v>1.1599999999999999</v>
      </c>
      <c r="M703">
        <v>0.93</v>
      </c>
      <c r="N703">
        <v>0.73</v>
      </c>
      <c r="O703">
        <v>1.08</v>
      </c>
      <c r="P703">
        <v>0.26</v>
      </c>
      <c r="Q703">
        <v>0.3</v>
      </c>
      <c r="R703">
        <v>0.64</v>
      </c>
      <c r="S703">
        <v>0.99</v>
      </c>
      <c r="T703">
        <v>0.55000000000000004</v>
      </c>
      <c r="U703">
        <v>0.75</v>
      </c>
      <c r="V703">
        <v>0.78</v>
      </c>
      <c r="W703">
        <v>0.46</v>
      </c>
      <c r="X703">
        <v>0.42</v>
      </c>
      <c r="Y703">
        <v>0.5</v>
      </c>
      <c r="Z703">
        <v>0.35</v>
      </c>
    </row>
    <row r="704" spans="1:43">
      <c r="C704" t="s">
        <v>35</v>
      </c>
      <c r="D704">
        <f t="shared" ref="D704:F704" si="1563">+D702+E702+F702+G702</f>
        <v>4.2299999999999995</v>
      </c>
      <c r="E704">
        <f t="shared" si="1563"/>
        <v>4.3899999999999997</v>
      </c>
      <c r="F704">
        <f t="shared" si="1563"/>
        <v>4.4399999999999995</v>
      </c>
      <c r="G704">
        <f t="shared" ref="G704" si="1564">+G702+H702+I702+J702</f>
        <v>4.3500000000000005</v>
      </c>
      <c r="H704">
        <f t="shared" ref="H704:K705" si="1565">+H702+I702+J702+K702</f>
        <v>3.82</v>
      </c>
      <c r="I704">
        <f t="shared" si="1565"/>
        <v>4.01</v>
      </c>
      <c r="J704">
        <f t="shared" si="1565"/>
        <v>3.97</v>
      </c>
      <c r="K704">
        <f t="shared" si="1565"/>
        <v>3.84</v>
      </c>
      <c r="L704">
        <f>+L702+M702+N702+O702</f>
        <v>3.6799999999999997</v>
      </c>
      <c r="M704">
        <f t="shared" ref="M704:S705" si="1566">+M702+N702+O702+P702</f>
        <v>2.7800000000000002</v>
      </c>
      <c r="N704">
        <f t="shared" si="1566"/>
        <v>2.15</v>
      </c>
      <c r="O704">
        <f t="shared" si="1566"/>
        <v>2.06</v>
      </c>
      <c r="P704">
        <f t="shared" si="1566"/>
        <v>2.14</v>
      </c>
      <c r="Q704">
        <f t="shared" si="1566"/>
        <v>2.4299999999999997</v>
      </c>
      <c r="R704">
        <f t="shared" si="1566"/>
        <v>2.88</v>
      </c>
      <c r="S704">
        <f t="shared" si="1566"/>
        <v>3.0200000000000005</v>
      </c>
    </row>
    <row r="705" spans="1:43">
      <c r="C705" t="s">
        <v>129</v>
      </c>
      <c r="H705">
        <f t="shared" si="1565"/>
        <v>3.83</v>
      </c>
      <c r="I705">
        <f t="shared" si="1565"/>
        <v>4.0200000000000005</v>
      </c>
      <c r="J705">
        <f t="shared" si="1565"/>
        <v>3.98</v>
      </c>
      <c r="K705">
        <f t="shared" si="1565"/>
        <v>3.85</v>
      </c>
      <c r="L705">
        <f t="shared" ref="L705" si="1567">+L703+M703+N703+O703</f>
        <v>3.9</v>
      </c>
      <c r="M705">
        <f t="shared" si="1566"/>
        <v>3</v>
      </c>
      <c r="N705">
        <f t="shared" si="1566"/>
        <v>2.37</v>
      </c>
      <c r="O705">
        <f t="shared" si="1566"/>
        <v>2.2800000000000002</v>
      </c>
      <c r="P705">
        <f t="shared" ref="P705" si="1568">+P703+Q703+R703+S703</f>
        <v>2.1900000000000004</v>
      </c>
      <c r="Q705">
        <f t="shared" si="1566"/>
        <v>2.48</v>
      </c>
      <c r="R705">
        <f t="shared" si="1566"/>
        <v>2.9299999999999997</v>
      </c>
      <c r="S705">
        <f t="shared" si="1566"/>
        <v>3.0700000000000003</v>
      </c>
      <c r="T705">
        <f t="shared" ref="T705" si="1569">+T703+U703+V703+W703</f>
        <v>2.54</v>
      </c>
      <c r="U705">
        <f t="shared" ref="U705" si="1570">+U703+V703+W703+X703</f>
        <v>2.41</v>
      </c>
      <c r="V705">
        <f t="shared" ref="V705" si="1571">+V703+W703+X703+Y703</f>
        <v>2.16</v>
      </c>
      <c r="W705">
        <f t="shared" ref="W705" si="1572">+W703+X703+Y703+Z703</f>
        <v>1.73</v>
      </c>
    </row>
    <row r="706" spans="1:43">
      <c r="C706" s="2" t="s">
        <v>36</v>
      </c>
      <c r="D706" s="2">
        <f t="shared" ref="D706:F706" si="1573">+((D704/(E702+F702+G702+H703))-1)*100</f>
        <v>-3.6446469248291646</v>
      </c>
      <c r="E706" s="2">
        <f t="shared" si="1573"/>
        <v>-1.1261261261261257</v>
      </c>
      <c r="F706" s="2">
        <f t="shared" si="1573"/>
        <v>2.0689655172413612</v>
      </c>
      <c r="G706" s="2">
        <f t="shared" ref="G706" si="1574">+((G704/(H702+I702+J702+K703))-1)*100</f>
        <v>13.577023498694519</v>
      </c>
      <c r="H706" s="2">
        <f t="shared" ref="H706:K706" si="1575">+((H704/(I702+J702+K702+L703))-1)*100</f>
        <v>-4.7381546134663282</v>
      </c>
      <c r="I706" s="2">
        <f t="shared" si="1575"/>
        <v>1.0075566750629594</v>
      </c>
      <c r="J706" s="2">
        <f t="shared" si="1575"/>
        <v>3.3854166666666741</v>
      </c>
      <c r="K706" s="2">
        <f t="shared" si="1575"/>
        <v>-1.5384615384615441</v>
      </c>
      <c r="L706" s="2">
        <f>+((L704/(M702+N702+O702+P703))-1)*100</f>
        <v>32.374100719424433</v>
      </c>
      <c r="M706" s="2">
        <f t="shared" ref="M706:S706" si="1576">+((M704/(N702+O702+P702+Q703))-1)*100</f>
        <v>29.302325581395362</v>
      </c>
      <c r="N706" s="2">
        <f t="shared" si="1576"/>
        <v>4.3689320388349495</v>
      </c>
      <c r="O706" s="2">
        <f t="shared" si="1576"/>
        <v>-5.9360730593607469</v>
      </c>
      <c r="P706" s="2">
        <f t="shared" si="1576"/>
        <v>-11.934156378600813</v>
      </c>
      <c r="Q706" s="2">
        <f t="shared" si="1576"/>
        <v>-15.625000000000011</v>
      </c>
      <c r="R706" s="2">
        <f t="shared" si="1576"/>
        <v>-4.6357615894039856</v>
      </c>
      <c r="S706" s="2">
        <f t="shared" si="1576"/>
        <v>18.8976377952756</v>
      </c>
    </row>
    <row r="707" spans="1:43">
      <c r="C707" s="2" t="s">
        <v>37</v>
      </c>
      <c r="D707" s="2">
        <f t="shared" ref="D707:F707" si="1577">+((D704/H705)-1)*100</f>
        <v>10.443864229764998</v>
      </c>
      <c r="E707" s="2">
        <f t="shared" si="1577"/>
        <v>9.2039800995024734</v>
      </c>
      <c r="F707" s="2">
        <f t="shared" si="1577"/>
        <v>11.557788944723612</v>
      </c>
      <c r="G707" s="2">
        <f t="shared" ref="G707" si="1578">+((G704/K705)-1)*100</f>
        <v>12.987012987012992</v>
      </c>
      <c r="H707" s="2">
        <f t="shared" ref="H707:K707" si="1579">+((H704/L705)-1)*100</f>
        <v>-2.0512820512820551</v>
      </c>
      <c r="I707" s="2">
        <f t="shared" si="1579"/>
        <v>33.666666666666664</v>
      </c>
      <c r="J707" s="2">
        <f t="shared" si="1579"/>
        <v>67.510548523206751</v>
      </c>
      <c r="K707" s="2">
        <f t="shared" si="1579"/>
        <v>68.421052631578917</v>
      </c>
      <c r="L707" s="2">
        <f>+((L704/P705)-1)*100</f>
        <v>68.036529680365248</v>
      </c>
      <c r="M707" s="2">
        <f t="shared" ref="M707:S707" si="1580">+((M704/Q705)-1)*100</f>
        <v>12.096774193548399</v>
      </c>
      <c r="N707" s="2">
        <f t="shared" si="1580"/>
        <v>-26.62116040955631</v>
      </c>
      <c r="O707" s="2">
        <f t="shared" si="1580"/>
        <v>-32.899022801302934</v>
      </c>
      <c r="P707" s="2">
        <f t="shared" si="1580"/>
        <v>-15.748031496062985</v>
      </c>
      <c r="Q707" s="2">
        <f t="shared" si="1580"/>
        <v>0.82987551867217402</v>
      </c>
      <c r="R707" s="2">
        <f t="shared" si="1580"/>
        <v>33.333333333333329</v>
      </c>
      <c r="S707" s="2">
        <f t="shared" si="1580"/>
        <v>74.566473988439341</v>
      </c>
    </row>
    <row r="708" spans="1:43" s="1" customFormat="1">
      <c r="C708" s="1" t="s">
        <v>38</v>
      </c>
      <c r="D708" s="1" t="s">
        <v>274</v>
      </c>
      <c r="E708" s="1" t="s">
        <v>243</v>
      </c>
      <c r="F708" s="1" t="s">
        <v>233</v>
      </c>
      <c r="G708" s="1" t="s">
        <v>230</v>
      </c>
      <c r="H708" s="1" t="s">
        <v>200</v>
      </c>
      <c r="I708" s="1" t="s">
        <v>197</v>
      </c>
      <c r="J708" s="1" t="s">
        <v>186</v>
      </c>
      <c r="K708" s="1" t="s">
        <v>178</v>
      </c>
      <c r="L708" s="1" t="s">
        <v>150</v>
      </c>
      <c r="M708" s="1" t="s">
        <v>141</v>
      </c>
      <c r="N708" s="1" t="s">
        <v>39</v>
      </c>
      <c r="O708" s="1" t="s">
        <v>40</v>
      </c>
      <c r="P708" s="1" t="s">
        <v>41</v>
      </c>
      <c r="Q708" s="1" t="s">
        <v>42</v>
      </c>
      <c r="R708" s="1" t="s">
        <v>43</v>
      </c>
      <c r="S708" s="1" t="s">
        <v>44</v>
      </c>
      <c r="T708" s="1" t="s">
        <v>45</v>
      </c>
      <c r="U708" s="1" t="s">
        <v>46</v>
      </c>
      <c r="V708" s="1" t="s">
        <v>47</v>
      </c>
      <c r="W708" s="1" t="s">
        <v>48</v>
      </c>
      <c r="X708" s="1" t="s">
        <v>49</v>
      </c>
      <c r="Y708" s="1" t="s">
        <v>50</v>
      </c>
      <c r="Z708" s="1" t="s">
        <v>51</v>
      </c>
      <c r="AA708" s="1" t="s">
        <v>52</v>
      </c>
      <c r="AB708" s="1" t="s">
        <v>53</v>
      </c>
      <c r="AC708" s="1" t="s">
        <v>54</v>
      </c>
      <c r="AD708" s="1" t="s">
        <v>55</v>
      </c>
      <c r="AE708" s="1" t="s">
        <v>56</v>
      </c>
      <c r="AF708" s="1" t="s">
        <v>57</v>
      </c>
      <c r="AG708" s="1" t="s">
        <v>58</v>
      </c>
      <c r="AH708" s="1" t="s">
        <v>59</v>
      </c>
      <c r="AI708" s="1" t="s">
        <v>60</v>
      </c>
      <c r="AJ708" s="1" t="s">
        <v>61</v>
      </c>
      <c r="AK708" s="1" t="s">
        <v>62</v>
      </c>
      <c r="AL708" s="1" t="s">
        <v>63</v>
      </c>
      <c r="AM708" s="1" t="s">
        <v>64</v>
      </c>
      <c r="AN708" s="1" t="s">
        <v>65</v>
      </c>
      <c r="AO708" s="1" t="s">
        <v>66</v>
      </c>
      <c r="AP708" s="1" t="s">
        <v>67</v>
      </c>
      <c r="AQ708" s="1" t="s">
        <v>68</v>
      </c>
    </row>
    <row r="709" spans="1:43">
      <c r="C709" t="s">
        <v>69</v>
      </c>
      <c r="D709">
        <v>62.8</v>
      </c>
      <c r="E709">
        <v>60.1</v>
      </c>
      <c r="F709">
        <v>64.8</v>
      </c>
      <c r="G709">
        <v>61.1</v>
      </c>
      <c r="H709">
        <v>65</v>
      </c>
      <c r="I709">
        <v>71.7</v>
      </c>
      <c r="J709">
        <v>68.5</v>
      </c>
      <c r="K709">
        <v>52</v>
      </c>
      <c r="L709">
        <v>59.8</v>
      </c>
      <c r="M709">
        <v>51</v>
      </c>
      <c r="N709">
        <v>41</v>
      </c>
      <c r="O709">
        <v>45</v>
      </c>
      <c r="P709">
        <v>49</v>
      </c>
      <c r="Q709">
        <v>48.9</v>
      </c>
      <c r="R709">
        <v>44.5</v>
      </c>
      <c r="S709">
        <v>42</v>
      </c>
    </row>
    <row r="710" spans="1:43">
      <c r="C710" s="3" t="s">
        <v>70</v>
      </c>
      <c r="D710" s="3">
        <f t="shared" ref="D710:E710" si="1581">+D709/D704</f>
        <v>14.846335697399528</v>
      </c>
      <c r="E710" s="3">
        <f t="shared" si="1581"/>
        <v>13.690205011389523</v>
      </c>
      <c r="F710" s="3">
        <f t="shared" ref="F710:K710" si="1582">+F709/F704</f>
        <v>14.594594594594595</v>
      </c>
      <c r="G710" s="3">
        <f t="shared" si="1582"/>
        <v>14.045977011494251</v>
      </c>
      <c r="H710" s="3">
        <f t="shared" si="1582"/>
        <v>17.015706806282722</v>
      </c>
      <c r="I710" s="3">
        <f t="shared" si="1582"/>
        <v>17.880299251870326</v>
      </c>
      <c r="J710" s="3">
        <f t="shared" si="1582"/>
        <v>17.2544080604534</v>
      </c>
      <c r="K710" s="3">
        <f t="shared" si="1582"/>
        <v>13.541666666666668</v>
      </c>
      <c r="L710" s="3">
        <f t="shared" ref="L710:S710" si="1583">+L709/L704</f>
        <v>16.25</v>
      </c>
      <c r="M710" s="3">
        <f t="shared" si="1583"/>
        <v>18.345323741007192</v>
      </c>
      <c r="N710" s="3">
        <f t="shared" si="1583"/>
        <v>19.069767441860467</v>
      </c>
      <c r="O710" s="3">
        <f t="shared" si="1583"/>
        <v>21.844660194174757</v>
      </c>
      <c r="P710" s="3">
        <f t="shared" si="1583"/>
        <v>22.897196261682243</v>
      </c>
      <c r="Q710" s="3">
        <f t="shared" si="1583"/>
        <v>20.123456790123459</v>
      </c>
      <c r="R710" s="3">
        <f t="shared" si="1583"/>
        <v>15.451388888888889</v>
      </c>
      <c r="S710" s="3">
        <f t="shared" si="1583"/>
        <v>13.907284768211918</v>
      </c>
    </row>
    <row r="711" spans="1:43">
      <c r="C711" s="2" t="s">
        <v>71</v>
      </c>
      <c r="D711" s="2">
        <f t="shared" ref="D711:K711" si="1584">+((D709/E709)-1)*100</f>
        <v>4.4925124792013271</v>
      </c>
      <c r="E711" s="2">
        <f t="shared" si="1584"/>
        <v>-7.2530864197530853</v>
      </c>
      <c r="F711" s="2">
        <f t="shared" si="1584"/>
        <v>6.0556464811783783</v>
      </c>
      <c r="G711" s="2">
        <f t="shared" si="1584"/>
        <v>-5.9999999999999947</v>
      </c>
      <c r="H711" s="2">
        <f t="shared" si="1584"/>
        <v>-9.3444909344491016</v>
      </c>
      <c r="I711" s="2">
        <f t="shared" si="1584"/>
        <v>4.6715328467153316</v>
      </c>
      <c r="J711" s="2">
        <f t="shared" si="1584"/>
        <v>31.73076923076923</v>
      </c>
      <c r="K711" s="2">
        <f t="shared" si="1584"/>
        <v>-13.043478260869556</v>
      </c>
      <c r="L711" s="2">
        <f>+((L709/M709)-1)*100</f>
        <v>17.25490196078432</v>
      </c>
      <c r="M711" s="2">
        <f t="shared" ref="M711:R711" si="1585">+((M709/N709)-1)*100</f>
        <v>24.390243902439025</v>
      </c>
      <c r="N711" s="2">
        <f t="shared" si="1585"/>
        <v>-8.8888888888888911</v>
      </c>
      <c r="O711" s="2">
        <f t="shared" si="1585"/>
        <v>-8.1632653061224474</v>
      </c>
      <c r="P711" s="2">
        <f t="shared" si="1585"/>
        <v>0.2044989775051187</v>
      </c>
      <c r="Q711" s="2">
        <f t="shared" si="1585"/>
        <v>9.8876404494381944</v>
      </c>
      <c r="R711" s="2">
        <f t="shared" si="1585"/>
        <v>5.9523809523809534</v>
      </c>
    </row>
    <row r="712" spans="1:43">
      <c r="C712" s="2" t="s">
        <v>72</v>
      </c>
      <c r="D712" s="2">
        <f t="shared" ref="D712:K712" si="1586">+((D709/H709)-1)*100</f>
        <v>-3.3846153846153859</v>
      </c>
      <c r="E712" s="2">
        <f t="shared" si="1586"/>
        <v>-16.178521617852159</v>
      </c>
      <c r="F712" s="2">
        <f t="shared" si="1586"/>
        <v>-5.4014598540146004</v>
      </c>
      <c r="G712" s="2">
        <f t="shared" si="1586"/>
        <v>17.500000000000004</v>
      </c>
      <c r="H712" s="2">
        <f t="shared" si="1586"/>
        <v>8.6956521739130377</v>
      </c>
      <c r="I712" s="2">
        <f t="shared" si="1586"/>
        <v>40.588235294117659</v>
      </c>
      <c r="J712" s="2">
        <f t="shared" si="1586"/>
        <v>67.073170731707307</v>
      </c>
      <c r="K712" s="2">
        <f t="shared" si="1586"/>
        <v>15.555555555555545</v>
      </c>
      <c r="L712" s="2">
        <f>+((L709/P709)-1)*100</f>
        <v>22.04081632653061</v>
      </c>
      <c r="M712" s="2">
        <f t="shared" ref="M712:O712" si="1587">+((M709/Q709)-1)*100</f>
        <v>4.2944785276073594</v>
      </c>
      <c r="N712" s="2">
        <f t="shared" si="1587"/>
        <v>-7.8651685393258397</v>
      </c>
      <c r="O712" s="2">
        <f t="shared" si="1587"/>
        <v>7.1428571428571397</v>
      </c>
    </row>
    <row r="713" spans="1:43">
      <c r="C713" s="2" t="s">
        <v>130</v>
      </c>
      <c r="D713" t="str">
        <f t="shared" ref="D713:E713" si="1588">IF(OR(D710&gt;15,D707&lt;15,D706&lt;4),"NA",(IF(D710&lt;4,3,IF(D710&lt;6,2,IF(D710&lt;10,1,0)))+IF(D707&gt;80,3,IF(D707&gt;40,2,IF(D707&gt;20,1,0)))+IF(D706&gt;20,3,IF(D706&gt;10,2,IF(D706&gt;5,1,0)))))</f>
        <v>NA</v>
      </c>
      <c r="E713" t="str">
        <f t="shared" si="1588"/>
        <v>NA</v>
      </c>
      <c r="F713" t="str">
        <f t="shared" ref="F713:K713" si="1589">IF(OR(F710&gt;15,F707&lt;15,F706&lt;4),"NA",(IF(F710&lt;4,3,IF(F710&lt;6,2,IF(F710&lt;10,1,0)))+IF(F707&gt;80,3,IF(F707&gt;40,2,IF(F707&gt;20,1,0)))+IF(F706&gt;20,3,IF(F706&gt;10,2,IF(F706&gt;5,1,0)))))</f>
        <v>NA</v>
      </c>
      <c r="G713" t="str">
        <f t="shared" si="1589"/>
        <v>NA</v>
      </c>
      <c r="H713" t="str">
        <f t="shared" si="1589"/>
        <v>NA</v>
      </c>
      <c r="I713" t="str">
        <f t="shared" si="1589"/>
        <v>NA</v>
      </c>
      <c r="J713" t="str">
        <f t="shared" si="1589"/>
        <v>NA</v>
      </c>
      <c r="K713" t="str">
        <f t="shared" si="1589"/>
        <v>NA</v>
      </c>
      <c r="L713" t="str">
        <f>IF(OR(L710&gt;15,L707&lt;15,L706&lt;4),"NA",(IF(L710&lt;4,3,IF(L710&lt;6,2,IF(L710&lt;10,1,0)))+IF(L707&gt;80,3,IF(L707&gt;40,2,IF(L707&gt;20,1,0)))+IF(L706&gt;20,3,IF(L706&gt;10,2,IF(L706&gt;5,1,0)))))</f>
        <v>NA</v>
      </c>
      <c r="M713" t="str">
        <f t="shared" ref="M713:S713" si="1590">IF(OR(M710&gt;15,M707&lt;15,M706&lt;4),"NA",(IF(M710&lt;4,3,IF(M710&lt;6,2,IF(M710&lt;10,1,0)))+IF(M707&gt;80,3,IF(M707&gt;40,2,IF(M707&gt;20,1,0)))+IF(M706&gt;20,3,IF(M706&gt;10,2,IF(M706&gt;5,1,0)))))</f>
        <v>NA</v>
      </c>
      <c r="N713" t="str">
        <f t="shared" si="1590"/>
        <v>NA</v>
      </c>
      <c r="O713" t="str">
        <f t="shared" si="1590"/>
        <v>NA</v>
      </c>
      <c r="P713" t="str">
        <f t="shared" si="1590"/>
        <v>NA</v>
      </c>
      <c r="Q713" t="str">
        <f t="shared" si="1590"/>
        <v>NA</v>
      </c>
      <c r="R713" t="str">
        <f t="shared" si="1590"/>
        <v>NA</v>
      </c>
      <c r="S713">
        <f t="shared" si="1590"/>
        <v>4</v>
      </c>
    </row>
    <row r="715" spans="1:43">
      <c r="A715" s="12" t="s">
        <v>156</v>
      </c>
      <c r="B715" t="s">
        <v>1</v>
      </c>
      <c r="C715" s="1" t="s">
        <v>2</v>
      </c>
      <c r="D715" s="1" t="s">
        <v>275</v>
      </c>
      <c r="E715" s="1" t="s">
        <v>242</v>
      </c>
      <c r="F715" s="1" t="s">
        <v>232</v>
      </c>
      <c r="G715" s="1" t="s">
        <v>202</v>
      </c>
      <c r="H715" s="1" t="s">
        <v>199</v>
      </c>
      <c r="I715" s="1" t="s">
        <v>196</v>
      </c>
      <c r="J715" s="1" t="s">
        <v>185</v>
      </c>
      <c r="K715" s="1" t="s">
        <v>177</v>
      </c>
      <c r="L715" s="1" t="s">
        <v>149</v>
      </c>
      <c r="M715" s="1" t="s">
        <v>139</v>
      </c>
      <c r="N715" s="1" t="s">
        <v>3</v>
      </c>
      <c r="O715" s="1" t="s">
        <v>4</v>
      </c>
      <c r="P715" s="1" t="s">
        <v>5</v>
      </c>
      <c r="Q715" s="1" t="s">
        <v>6</v>
      </c>
      <c r="R715" s="1" t="s">
        <v>7</v>
      </c>
      <c r="S715" s="1" t="s">
        <v>8</v>
      </c>
      <c r="T715" s="1" t="s">
        <v>9</v>
      </c>
      <c r="U715" s="1" t="s">
        <v>10</v>
      </c>
      <c r="V715" s="1" t="s">
        <v>11</v>
      </c>
      <c r="W715" s="1" t="s">
        <v>12</v>
      </c>
      <c r="X715" s="1" t="s">
        <v>13</v>
      </c>
      <c r="Y715" s="1" t="s">
        <v>14</v>
      </c>
      <c r="Z715" s="1" t="s">
        <v>15</v>
      </c>
      <c r="AA715" s="1" t="s">
        <v>16</v>
      </c>
      <c r="AB715" s="1" t="s">
        <v>17</v>
      </c>
      <c r="AC715" s="1" t="s">
        <v>18</v>
      </c>
      <c r="AD715" s="1" t="s">
        <v>19</v>
      </c>
      <c r="AE715" s="1" t="s">
        <v>20</v>
      </c>
      <c r="AF715" s="1" t="s">
        <v>21</v>
      </c>
      <c r="AG715" s="1" t="s">
        <v>22</v>
      </c>
      <c r="AH715" s="1" t="s">
        <v>23</v>
      </c>
      <c r="AI715" s="1" t="s">
        <v>24</v>
      </c>
      <c r="AJ715" s="1" t="s">
        <v>25</v>
      </c>
      <c r="AK715" s="1" t="s">
        <v>26</v>
      </c>
      <c r="AL715" s="1" t="s">
        <v>27</v>
      </c>
      <c r="AM715" s="1" t="s">
        <v>28</v>
      </c>
      <c r="AN715" s="1" t="s">
        <v>29</v>
      </c>
      <c r="AO715" s="1" t="s">
        <v>30</v>
      </c>
      <c r="AP715" s="1" t="s">
        <v>31</v>
      </c>
    </row>
    <row r="716" spans="1:43">
      <c r="C716" t="s">
        <v>34</v>
      </c>
      <c r="D716">
        <v>4.68</v>
      </c>
      <c r="E716">
        <v>7.26</v>
      </c>
      <c r="F716">
        <v>4.7</v>
      </c>
      <c r="G716">
        <v>14.82</v>
      </c>
      <c r="H716">
        <v>16.23</v>
      </c>
      <c r="I716">
        <v>7.43</v>
      </c>
      <c r="J716">
        <v>7.79</v>
      </c>
      <c r="K716">
        <v>10.35</v>
      </c>
      <c r="L716">
        <v>8.9600000000000009</v>
      </c>
      <c r="M716">
        <v>9.02</v>
      </c>
      <c r="N716">
        <v>5.93</v>
      </c>
      <c r="O716">
        <v>0.83</v>
      </c>
      <c r="P716">
        <v>0.51</v>
      </c>
      <c r="Q716">
        <v>2.67</v>
      </c>
      <c r="R716">
        <v>3.35</v>
      </c>
      <c r="S716">
        <v>-1.28</v>
      </c>
      <c r="T716">
        <v>3.29</v>
      </c>
      <c r="U716">
        <v>3.26</v>
      </c>
      <c r="V716">
        <v>5.29</v>
      </c>
    </row>
    <row r="717" spans="1:43">
      <c r="C717" t="s">
        <v>128</v>
      </c>
      <c r="H717">
        <v>16.23</v>
      </c>
      <c r="I717">
        <v>7.43</v>
      </c>
      <c r="J717">
        <v>7.84</v>
      </c>
      <c r="K717">
        <v>10.35</v>
      </c>
      <c r="L717">
        <v>8.9600000000000009</v>
      </c>
      <c r="M717">
        <v>9.02</v>
      </c>
      <c r="N717">
        <v>5.96</v>
      </c>
      <c r="O717">
        <v>0.83</v>
      </c>
      <c r="P717">
        <v>0.51</v>
      </c>
      <c r="Q717">
        <v>2.67</v>
      </c>
      <c r="R717">
        <v>3.35</v>
      </c>
      <c r="S717">
        <v>-1.28</v>
      </c>
      <c r="T717">
        <v>3.29</v>
      </c>
      <c r="U717">
        <v>3.26</v>
      </c>
      <c r="V717">
        <v>5.46</v>
      </c>
      <c r="W717">
        <v>0.35</v>
      </c>
      <c r="X717">
        <v>1.1499999999999999</v>
      </c>
      <c r="Y717">
        <v>3.13</v>
      </c>
      <c r="Z717">
        <v>9.3000000000000007</v>
      </c>
    </row>
    <row r="718" spans="1:43">
      <c r="C718" t="s">
        <v>35</v>
      </c>
      <c r="D718">
        <f t="shared" ref="D718:L718" si="1591">+D716+E716+F716+G716</f>
        <v>31.46</v>
      </c>
      <c r="E718">
        <f t="shared" si="1591"/>
        <v>43.010000000000005</v>
      </c>
      <c r="F718">
        <f t="shared" si="1591"/>
        <v>43.18</v>
      </c>
      <c r="G718">
        <f t="shared" si="1591"/>
        <v>46.27</v>
      </c>
      <c r="H718">
        <f t="shared" si="1591"/>
        <v>41.8</v>
      </c>
      <c r="I718">
        <f t="shared" si="1591"/>
        <v>34.53</v>
      </c>
      <c r="J718">
        <f t="shared" si="1591"/>
        <v>36.120000000000005</v>
      </c>
      <c r="K718">
        <f t="shared" si="1591"/>
        <v>34.260000000000005</v>
      </c>
      <c r="L718">
        <f t="shared" si="1591"/>
        <v>24.74</v>
      </c>
      <c r="M718">
        <f t="shared" ref="M718:S719" si="1592">+M716+N716+O716+P716</f>
        <v>16.29</v>
      </c>
      <c r="N718">
        <f t="shared" si="1592"/>
        <v>9.94</v>
      </c>
      <c r="O718">
        <f t="shared" si="1592"/>
        <v>7.3599999999999994</v>
      </c>
      <c r="P718">
        <f t="shared" si="1592"/>
        <v>5.2499999999999991</v>
      </c>
      <c r="Q718">
        <f t="shared" si="1592"/>
        <v>8.0299999999999994</v>
      </c>
      <c r="R718">
        <f t="shared" si="1592"/>
        <v>8.620000000000001</v>
      </c>
      <c r="S718">
        <f t="shared" si="1592"/>
        <v>10.559999999999999</v>
      </c>
    </row>
    <row r="719" spans="1:43">
      <c r="C719" t="s">
        <v>129</v>
      </c>
      <c r="H719">
        <f t="shared" ref="H719:N719" si="1593">+H717+I717+J717+K717</f>
        <v>41.85</v>
      </c>
      <c r="I719">
        <f t="shared" si="1593"/>
        <v>34.58</v>
      </c>
      <c r="J719">
        <f t="shared" si="1593"/>
        <v>36.17</v>
      </c>
      <c r="K719">
        <f t="shared" si="1593"/>
        <v>34.29</v>
      </c>
      <c r="L719">
        <f t="shared" si="1593"/>
        <v>24.77</v>
      </c>
      <c r="M719">
        <f t="shared" si="1593"/>
        <v>16.32</v>
      </c>
      <c r="N719">
        <f t="shared" si="1593"/>
        <v>9.9699999999999989</v>
      </c>
      <c r="O719">
        <f t="shared" ref="O719:P719" si="1594">+O717+P717+Q717+R717</f>
        <v>7.3599999999999994</v>
      </c>
      <c r="P719">
        <f t="shared" si="1594"/>
        <v>5.2499999999999991</v>
      </c>
      <c r="Q719">
        <f t="shared" si="1592"/>
        <v>8.0299999999999994</v>
      </c>
      <c r="R719">
        <f t="shared" si="1592"/>
        <v>8.620000000000001</v>
      </c>
      <c r="S719">
        <f t="shared" si="1592"/>
        <v>10.73</v>
      </c>
      <c r="T719">
        <f t="shared" ref="T719" si="1595">+T717+U717+V717+W717</f>
        <v>12.36</v>
      </c>
      <c r="U719">
        <f t="shared" ref="U719" si="1596">+U717+V717+W717+X717</f>
        <v>10.219999999999999</v>
      </c>
      <c r="V719">
        <f t="shared" ref="V719" si="1597">+V717+W717+X717+Y717</f>
        <v>10.09</v>
      </c>
      <c r="W719">
        <f t="shared" ref="W719" si="1598">+W717+X717+Y717+Z717</f>
        <v>13.93</v>
      </c>
    </row>
    <row r="720" spans="1:43">
      <c r="C720" s="2" t="s">
        <v>36</v>
      </c>
      <c r="D720" s="2">
        <f t="shared" ref="D720:L720" si="1599">+((D718/(E716+F716+G716+H717))-1)*100</f>
        <v>-26.854219948849114</v>
      </c>
      <c r="E720" s="2">
        <f t="shared" si="1599"/>
        <v>-0.393700787401563</v>
      </c>
      <c r="F720" s="2">
        <f t="shared" si="1599"/>
        <v>-6.7789291882556331</v>
      </c>
      <c r="G720" s="2">
        <f t="shared" si="1599"/>
        <v>10.693779904306243</v>
      </c>
      <c r="H720" s="2">
        <f t="shared" si="1599"/>
        <v>21.054155806545015</v>
      </c>
      <c r="I720" s="2">
        <f t="shared" si="1599"/>
        <v>-4.4019933554817374</v>
      </c>
      <c r="J720" s="2">
        <f t="shared" si="1599"/>
        <v>5.3368328958880218</v>
      </c>
      <c r="K720" s="2">
        <f t="shared" si="1599"/>
        <v>38.480194017784996</v>
      </c>
      <c r="L720" s="2">
        <f t="shared" si="1599"/>
        <v>51.872314303253518</v>
      </c>
      <c r="M720" s="2">
        <f t="shared" ref="M720:S720" si="1600">+((M718/(N716+O716+P716+Q717))-1)*100</f>
        <v>63.883299798792748</v>
      </c>
      <c r="N720" s="2">
        <f t="shared" si="1600"/>
        <v>35.054347826086961</v>
      </c>
      <c r="O720" s="2">
        <f t="shared" si="1600"/>
        <v>40.190476190476197</v>
      </c>
      <c r="P720" s="2">
        <f t="shared" si="1600"/>
        <v>-34.62017434620175</v>
      </c>
      <c r="Q720" s="2">
        <f t="shared" si="1600"/>
        <v>-6.8445475638051256</v>
      </c>
      <c r="R720" s="2">
        <f t="shared" si="1600"/>
        <v>-19.664492078285178</v>
      </c>
      <c r="S720" s="2">
        <f t="shared" si="1600"/>
        <v>-13.371616078753078</v>
      </c>
    </row>
    <row r="721" spans="1:43">
      <c r="C721" s="2" t="s">
        <v>37</v>
      </c>
      <c r="D721" s="2">
        <f t="shared" ref="D721:L721" si="1601">+((D718/H719)-1)*100</f>
        <v>-24.826762246117084</v>
      </c>
      <c r="E721" s="2">
        <f t="shared" si="1601"/>
        <v>24.378253325621756</v>
      </c>
      <c r="F721" s="2">
        <f t="shared" si="1601"/>
        <v>19.380702239424942</v>
      </c>
      <c r="G721" s="2">
        <f t="shared" si="1601"/>
        <v>34.937299504228662</v>
      </c>
      <c r="H721" s="2">
        <f t="shared" si="1601"/>
        <v>68.7525232135648</v>
      </c>
      <c r="I721" s="2">
        <f t="shared" si="1601"/>
        <v>111.58088235294117</v>
      </c>
      <c r="J721" s="2">
        <f t="shared" si="1601"/>
        <v>262.28686058174532</v>
      </c>
      <c r="K721" s="2">
        <f t="shared" si="1601"/>
        <v>365.48913043478268</v>
      </c>
      <c r="L721" s="2">
        <f t="shared" si="1601"/>
        <v>371.2380952380953</v>
      </c>
      <c r="M721" s="2">
        <f t="shared" ref="M721:S721" si="1602">+((M718/Q719)-1)*100</f>
        <v>102.86425902864261</v>
      </c>
      <c r="N721" s="2">
        <f t="shared" si="1602"/>
        <v>15.313225058004631</v>
      </c>
      <c r="O721" s="2">
        <f t="shared" si="1602"/>
        <v>-31.407269338303834</v>
      </c>
      <c r="P721" s="2">
        <f t="shared" si="1602"/>
        <v>-57.524271844660205</v>
      </c>
      <c r="Q721" s="2">
        <f t="shared" si="1602"/>
        <v>-21.428571428571431</v>
      </c>
      <c r="R721" s="2">
        <f t="shared" si="1602"/>
        <v>-14.568880079286405</v>
      </c>
      <c r="S721" s="2">
        <f t="shared" si="1602"/>
        <v>-24.192390524048825</v>
      </c>
    </row>
    <row r="722" spans="1:43" s="1" customFormat="1">
      <c r="C722" s="1" t="s">
        <v>38</v>
      </c>
      <c r="D722" s="1" t="s">
        <v>274</v>
      </c>
      <c r="E722" s="1" t="s">
        <v>243</v>
      </c>
      <c r="F722" s="1" t="s">
        <v>233</v>
      </c>
      <c r="G722" s="1" t="s">
        <v>230</v>
      </c>
      <c r="H722" s="1" t="s">
        <v>200</v>
      </c>
      <c r="I722" s="1" t="s">
        <v>197</v>
      </c>
      <c r="J722" s="1" t="s">
        <v>186</v>
      </c>
      <c r="K722" s="1" t="s">
        <v>178</v>
      </c>
      <c r="L722" s="1" t="s">
        <v>150</v>
      </c>
      <c r="M722" s="1" t="s">
        <v>141</v>
      </c>
      <c r="N722" s="1" t="s">
        <v>39</v>
      </c>
      <c r="O722" s="1" t="s">
        <v>40</v>
      </c>
      <c r="P722" s="1" t="s">
        <v>41</v>
      </c>
      <c r="Q722" s="1" t="s">
        <v>42</v>
      </c>
      <c r="R722" s="1" t="s">
        <v>43</v>
      </c>
      <c r="S722" s="1" t="s">
        <v>44</v>
      </c>
      <c r="T722" s="1" t="s">
        <v>45</v>
      </c>
      <c r="U722" s="1" t="s">
        <v>46</v>
      </c>
      <c r="V722" s="1" t="s">
        <v>47</v>
      </c>
      <c r="W722" s="1" t="s">
        <v>48</v>
      </c>
      <c r="X722" s="1" t="s">
        <v>49</v>
      </c>
      <c r="Y722" s="1" t="s">
        <v>50</v>
      </c>
      <c r="Z722" s="1" t="s">
        <v>51</v>
      </c>
      <c r="AA722" s="1" t="s">
        <v>52</v>
      </c>
      <c r="AB722" s="1" t="s">
        <v>53</v>
      </c>
      <c r="AC722" s="1" t="s">
        <v>54</v>
      </c>
      <c r="AD722" s="1" t="s">
        <v>55</v>
      </c>
      <c r="AE722" s="1" t="s">
        <v>56</v>
      </c>
      <c r="AF722" s="1" t="s">
        <v>57</v>
      </c>
      <c r="AG722" s="1" t="s">
        <v>58</v>
      </c>
      <c r="AH722" s="1" t="s">
        <v>59</v>
      </c>
      <c r="AI722" s="1" t="s">
        <v>60</v>
      </c>
      <c r="AJ722" s="1" t="s">
        <v>61</v>
      </c>
      <c r="AK722" s="1" t="s">
        <v>62</v>
      </c>
      <c r="AL722" s="1" t="s">
        <v>63</v>
      </c>
      <c r="AM722" s="1" t="s">
        <v>64</v>
      </c>
      <c r="AN722" s="1" t="s">
        <v>65</v>
      </c>
      <c r="AO722" s="1" t="s">
        <v>66</v>
      </c>
      <c r="AP722" s="1" t="s">
        <v>67</v>
      </c>
      <c r="AQ722" s="1" t="s">
        <v>68</v>
      </c>
    </row>
    <row r="723" spans="1:43">
      <c r="C723" t="s">
        <v>69</v>
      </c>
      <c r="D723">
        <v>149</v>
      </c>
      <c r="E723">
        <v>162</v>
      </c>
      <c r="F723">
        <v>163</v>
      </c>
      <c r="G723">
        <v>168</v>
      </c>
      <c r="H723" s="4">
        <v>177</v>
      </c>
      <c r="I723" s="4">
        <v>180</v>
      </c>
      <c r="J723">
        <v>173</v>
      </c>
      <c r="K723">
        <v>154</v>
      </c>
      <c r="L723">
        <v>198</v>
      </c>
      <c r="M723">
        <v>179</v>
      </c>
      <c r="N723">
        <v>126</v>
      </c>
      <c r="O723">
        <v>119</v>
      </c>
      <c r="P723">
        <v>126</v>
      </c>
      <c r="Q723">
        <v>128</v>
      </c>
      <c r="R723">
        <v>129</v>
      </c>
      <c r="S723">
        <v>124</v>
      </c>
    </row>
    <row r="724" spans="1:43">
      <c r="C724" s="3" t="s">
        <v>70</v>
      </c>
      <c r="D724" s="19">
        <f t="shared" ref="D724:E724" si="1603">+D723/D718</f>
        <v>4.7361729179910999</v>
      </c>
      <c r="E724" s="19">
        <f t="shared" si="1603"/>
        <v>3.7665659149035102</v>
      </c>
      <c r="F724" s="19">
        <f t="shared" ref="F724:G724" si="1604">+F723/F718</f>
        <v>3.7748957850856879</v>
      </c>
      <c r="G724" s="19">
        <f t="shared" si="1604"/>
        <v>3.6308623298033282</v>
      </c>
      <c r="H724" s="19">
        <f t="shared" ref="H724:I724" si="1605">+H723/H718</f>
        <v>4.2344497607655507</v>
      </c>
      <c r="I724" s="19">
        <f t="shared" si="1605"/>
        <v>5.2128583840139004</v>
      </c>
      <c r="J724" s="3">
        <f t="shared" ref="J724:K724" si="1606">+J723/J718</f>
        <v>4.7895902547065328</v>
      </c>
      <c r="K724" s="3">
        <f t="shared" si="1606"/>
        <v>4.4950379451255102</v>
      </c>
      <c r="L724" s="3">
        <f t="shared" ref="L724:P724" si="1607">+L723/L718</f>
        <v>8.0032336297493938</v>
      </c>
      <c r="M724" s="3">
        <f t="shared" si="1607"/>
        <v>10.988336402701044</v>
      </c>
      <c r="N724" s="3">
        <f t="shared" si="1607"/>
        <v>12.67605633802817</v>
      </c>
      <c r="O724" s="3">
        <f t="shared" si="1607"/>
        <v>16.168478260869566</v>
      </c>
      <c r="P724" s="3">
        <f t="shared" si="1607"/>
        <v>24.000000000000004</v>
      </c>
      <c r="Q724" s="3">
        <f t="shared" ref="Q724:S724" si="1608">+Q723/Q718</f>
        <v>15.940224159402243</v>
      </c>
      <c r="R724" s="3">
        <f t="shared" si="1608"/>
        <v>14.965197215777261</v>
      </c>
      <c r="S724" s="3">
        <f t="shared" si="1608"/>
        <v>11.742424242424244</v>
      </c>
    </row>
    <row r="725" spans="1:43">
      <c r="C725" s="2" t="s">
        <v>71</v>
      </c>
      <c r="D725" s="18">
        <f t="shared" ref="D725:L725" si="1609">+((D723/E723)-1)*100</f>
        <v>-8.0246913580246932</v>
      </c>
      <c r="E725" s="18">
        <f t="shared" si="1609"/>
        <v>-0.61349693251533388</v>
      </c>
      <c r="F725" s="18">
        <f t="shared" si="1609"/>
        <v>-2.9761904761904767</v>
      </c>
      <c r="G725" s="18">
        <f t="shared" si="1609"/>
        <v>-5.0847457627118615</v>
      </c>
      <c r="H725" s="18">
        <f t="shared" si="1609"/>
        <v>-1.6666666666666718</v>
      </c>
      <c r="I725" s="18">
        <f t="shared" si="1609"/>
        <v>4.0462427745664664</v>
      </c>
      <c r="J725" s="2">
        <f t="shared" si="1609"/>
        <v>12.337662337662337</v>
      </c>
      <c r="K725" s="2">
        <f t="shared" si="1609"/>
        <v>-22.222222222222221</v>
      </c>
      <c r="L725" s="2">
        <f t="shared" si="1609"/>
        <v>10.61452513966481</v>
      </c>
      <c r="M725" s="2">
        <f t="shared" ref="M725:P725" si="1610">+((M723/N723)-1)*100</f>
        <v>42.06349206349207</v>
      </c>
      <c r="N725" s="2">
        <f t="shared" si="1610"/>
        <v>5.8823529411764719</v>
      </c>
      <c r="O725" s="2">
        <f t="shared" si="1610"/>
        <v>-5.555555555555558</v>
      </c>
      <c r="P725" s="2">
        <f t="shared" si="1610"/>
        <v>-1.5625</v>
      </c>
      <c r="Q725" s="2">
        <f t="shared" ref="Q725:R725" si="1611">+((Q723/R723)-1)*100</f>
        <v>-0.77519379844961378</v>
      </c>
      <c r="R725" s="2">
        <f t="shared" si="1611"/>
        <v>4.0322580645161255</v>
      </c>
    </row>
    <row r="726" spans="1:43">
      <c r="C726" s="2" t="s">
        <v>72</v>
      </c>
      <c r="D726" s="18">
        <f t="shared" ref="D726:L726" si="1612">+((D723/H723)-1)*100</f>
        <v>-15.819209039548021</v>
      </c>
      <c r="E726" s="18">
        <f t="shared" si="1612"/>
        <v>-9.9999999999999982</v>
      </c>
      <c r="F726" s="18">
        <f t="shared" si="1612"/>
        <v>-5.7803468208092461</v>
      </c>
      <c r="G726" s="18">
        <f t="shared" si="1612"/>
        <v>9.0909090909090828</v>
      </c>
      <c r="H726" s="18">
        <f t="shared" si="1612"/>
        <v>-10.606060606060607</v>
      </c>
      <c r="I726" s="18">
        <f t="shared" si="1612"/>
        <v>0.55865921787709993</v>
      </c>
      <c r="J726" s="2">
        <f t="shared" si="1612"/>
        <v>37.301587301587304</v>
      </c>
      <c r="K726" s="2">
        <f t="shared" si="1612"/>
        <v>29.411764705882359</v>
      </c>
      <c r="L726" s="2">
        <f t="shared" si="1612"/>
        <v>57.142857142857139</v>
      </c>
      <c r="M726" s="2">
        <f t="shared" ref="M726:O726" si="1613">+((M723/Q723)-1)*100</f>
        <v>39.84375</v>
      </c>
      <c r="N726" s="2">
        <f t="shared" si="1613"/>
        <v>-2.3255813953488413</v>
      </c>
      <c r="O726" s="2">
        <f t="shared" si="1613"/>
        <v>-4.0322580645161255</v>
      </c>
      <c r="P726" s="2"/>
    </row>
    <row r="727" spans="1:43">
      <c r="C727" s="2" t="s">
        <v>130</v>
      </c>
      <c r="D727" s="4" t="str">
        <f t="shared" ref="D727" si="1614">IF(OR(D724&gt;15,D721&lt;15,D720&lt;4),"NA",(IF(D724&lt;4,3,IF(D724&lt;6,2,IF(D724&lt;10,1,0)))+IF(D721&gt;80,3,IF(D721&gt;40,2,IF(D721&gt;20,1,0)))+IF(D720&gt;20,3,IF(D720&gt;10,2,IF(D720&gt;5,1,0)))))</f>
        <v>NA</v>
      </c>
      <c r="E727" s="4" t="str">
        <f t="shared" ref="E727:F727" si="1615">IF(OR(E724&gt;15,E721&lt;15,E720&lt;4),"NA",(IF(E724&lt;4,3,IF(E724&lt;6,2,IF(E724&lt;10,1,0)))+IF(E721&gt;80,3,IF(E721&gt;40,2,IF(E721&gt;20,1,0)))+IF(E720&gt;20,3,IF(E720&gt;10,2,IF(E720&gt;5,1,0)))))</f>
        <v>NA</v>
      </c>
      <c r="F727" s="4" t="str">
        <f t="shared" si="1615"/>
        <v>NA</v>
      </c>
      <c r="G727" s="4">
        <f t="shared" ref="G727:L727" si="1616">IF(OR(G724&gt;15,G721&lt;15,G720&lt;4),"NA",(IF(G724&lt;4,3,IF(G724&lt;6,2,IF(G724&lt;10,1,0)))+IF(G721&gt;80,3,IF(G721&gt;40,2,IF(G721&gt;20,1,0)))+IF(G720&gt;20,3,IF(G720&gt;10,2,IF(G720&gt;5,1,0)))))</f>
        <v>6</v>
      </c>
      <c r="H727" s="4">
        <f t="shared" si="1616"/>
        <v>7</v>
      </c>
      <c r="I727" s="4" t="str">
        <f t="shared" si="1616"/>
        <v>NA</v>
      </c>
      <c r="J727">
        <f t="shared" si="1616"/>
        <v>6</v>
      </c>
      <c r="K727">
        <f t="shared" si="1616"/>
        <v>8</v>
      </c>
      <c r="L727">
        <f t="shared" si="1616"/>
        <v>7</v>
      </c>
      <c r="M727">
        <f t="shared" ref="M727:S727" si="1617">IF(OR(M724&gt;15,M721&lt;15,M720&lt;4),"NA",(IF(M724&lt;4,3,IF(M724&lt;6,2,IF(M724&lt;10,1,0)))+IF(M721&gt;80,3,IF(M721&gt;40,2,IF(M721&gt;20,1,0)))+IF(M720&gt;20,3,IF(M720&gt;10,2,IF(M720&gt;5,1,0)))))</f>
        <v>6</v>
      </c>
      <c r="N727">
        <f t="shared" si="1617"/>
        <v>3</v>
      </c>
      <c r="O727" t="str">
        <f t="shared" si="1617"/>
        <v>NA</v>
      </c>
      <c r="P727" t="str">
        <f t="shared" si="1617"/>
        <v>NA</v>
      </c>
      <c r="Q727" t="str">
        <f t="shared" si="1617"/>
        <v>NA</v>
      </c>
      <c r="R727" t="str">
        <f t="shared" si="1617"/>
        <v>NA</v>
      </c>
      <c r="S727" t="str">
        <f t="shared" si="1617"/>
        <v>NA</v>
      </c>
    </row>
    <row r="729" spans="1:43">
      <c r="A729" s="12" t="s">
        <v>157</v>
      </c>
      <c r="B729" t="s">
        <v>82</v>
      </c>
      <c r="C729" s="1" t="s">
        <v>2</v>
      </c>
      <c r="D729" s="1" t="s">
        <v>275</v>
      </c>
      <c r="E729" s="1" t="s">
        <v>242</v>
      </c>
      <c r="F729" s="1" t="s">
        <v>232</v>
      </c>
      <c r="G729" s="1" t="s">
        <v>202</v>
      </c>
      <c r="H729" s="1" t="s">
        <v>199</v>
      </c>
      <c r="I729" s="1" t="s">
        <v>196</v>
      </c>
      <c r="J729" s="1" t="s">
        <v>185</v>
      </c>
      <c r="K729" s="1" t="s">
        <v>177</v>
      </c>
      <c r="L729" s="1" t="s">
        <v>149</v>
      </c>
      <c r="M729" s="1" t="s">
        <v>139</v>
      </c>
      <c r="N729" s="1" t="s">
        <v>3</v>
      </c>
      <c r="O729" s="1" t="s">
        <v>4</v>
      </c>
      <c r="P729" s="1" t="s">
        <v>5</v>
      </c>
      <c r="Q729" s="1" t="s">
        <v>6</v>
      </c>
      <c r="R729" s="1" t="s">
        <v>7</v>
      </c>
      <c r="S729" s="1" t="s">
        <v>8</v>
      </c>
      <c r="T729" s="1" t="s">
        <v>9</v>
      </c>
      <c r="U729" s="1" t="s">
        <v>10</v>
      </c>
      <c r="V729" s="1" t="s">
        <v>11</v>
      </c>
      <c r="W729" s="1" t="s">
        <v>12</v>
      </c>
      <c r="X729" s="1" t="s">
        <v>13</v>
      </c>
      <c r="Y729" s="1" t="s">
        <v>14</v>
      </c>
      <c r="Z729" s="1" t="s">
        <v>15</v>
      </c>
      <c r="AA729" s="1" t="s">
        <v>16</v>
      </c>
      <c r="AB729" s="1" t="s">
        <v>17</v>
      </c>
      <c r="AC729" s="1" t="s">
        <v>18</v>
      </c>
      <c r="AD729" s="1" t="s">
        <v>19</v>
      </c>
      <c r="AE729" s="1" t="s">
        <v>20</v>
      </c>
      <c r="AF729" s="1" t="s">
        <v>21</v>
      </c>
      <c r="AG729" s="1" t="s">
        <v>22</v>
      </c>
      <c r="AH729" s="1" t="s">
        <v>23</v>
      </c>
      <c r="AI729" s="1" t="s">
        <v>24</v>
      </c>
      <c r="AJ729" s="1" t="s">
        <v>25</v>
      </c>
      <c r="AK729" s="1" t="s">
        <v>26</v>
      </c>
      <c r="AL729" s="1" t="s">
        <v>27</v>
      </c>
      <c r="AM729" s="1" t="s">
        <v>28</v>
      </c>
      <c r="AN729" s="1" t="s">
        <v>29</v>
      </c>
      <c r="AO729" s="1" t="s">
        <v>30</v>
      </c>
      <c r="AP729" s="1" t="s">
        <v>31</v>
      </c>
    </row>
    <row r="730" spans="1:43">
      <c r="C730" t="s">
        <v>34</v>
      </c>
      <c r="D730">
        <v>15.16</v>
      </c>
      <c r="E730">
        <v>14.51</v>
      </c>
      <c r="F730">
        <v>16.04</v>
      </c>
      <c r="G730">
        <v>16.010000000000002</v>
      </c>
      <c r="H730">
        <v>19.97</v>
      </c>
      <c r="I730">
        <v>22.15</v>
      </c>
      <c r="J730">
        <v>23.74</v>
      </c>
      <c r="K730">
        <v>11.92</v>
      </c>
      <c r="L730">
        <v>19.100000000000001</v>
      </c>
      <c r="M730">
        <v>24.18</v>
      </c>
      <c r="N730">
        <v>21.56</v>
      </c>
      <c r="O730">
        <v>11.44</v>
      </c>
      <c r="P730">
        <v>20.350000000000001</v>
      </c>
      <c r="Q730">
        <v>18.16</v>
      </c>
      <c r="R730">
        <v>20.53</v>
      </c>
      <c r="S730">
        <v>12.99</v>
      </c>
      <c r="T730">
        <v>16.86</v>
      </c>
      <c r="U730">
        <v>14.65</v>
      </c>
      <c r="V730">
        <v>17.010000000000002</v>
      </c>
    </row>
    <row r="731" spans="1:43">
      <c r="C731" t="s">
        <v>128</v>
      </c>
      <c r="H731">
        <v>19.97</v>
      </c>
      <c r="I731">
        <v>22.15</v>
      </c>
      <c r="J731">
        <v>23.74</v>
      </c>
      <c r="K731">
        <v>11.92</v>
      </c>
      <c r="L731">
        <v>19.100000000000001</v>
      </c>
      <c r="M731">
        <v>24.18</v>
      </c>
      <c r="N731">
        <v>21.56</v>
      </c>
      <c r="O731">
        <v>11.44</v>
      </c>
      <c r="P731">
        <v>20.350000000000001</v>
      </c>
      <c r="Q731">
        <v>18.16</v>
      </c>
      <c r="R731">
        <v>20.53</v>
      </c>
      <c r="S731">
        <v>13.21</v>
      </c>
      <c r="T731">
        <v>16.86</v>
      </c>
      <c r="U731">
        <v>14.65</v>
      </c>
      <c r="V731">
        <v>17.010000000000002</v>
      </c>
      <c r="W731">
        <v>16.649999999999999</v>
      </c>
      <c r="X731">
        <v>14.86</v>
      </c>
      <c r="Y731">
        <v>14.6</v>
      </c>
      <c r="Z731">
        <v>8.6</v>
      </c>
    </row>
    <row r="732" spans="1:43">
      <c r="C732" t="s">
        <v>35</v>
      </c>
      <c r="D732">
        <f t="shared" ref="D732:G732" si="1618">+D730+E730+F730+G730</f>
        <v>61.72</v>
      </c>
      <c r="E732">
        <f t="shared" si="1618"/>
        <v>66.53</v>
      </c>
      <c r="F732">
        <f t="shared" si="1618"/>
        <v>74.169999999999987</v>
      </c>
      <c r="G732">
        <f t="shared" si="1618"/>
        <v>81.87</v>
      </c>
      <c r="H732">
        <f>+H730+I730+J730+K730</f>
        <v>77.78</v>
      </c>
      <c r="I732">
        <f>+I730+J730+K730+L730</f>
        <v>76.91</v>
      </c>
      <c r="J732">
        <f>+J730+K730+L730+M730</f>
        <v>78.94</v>
      </c>
      <c r="K732">
        <f>+K730+L730+M730+N730</f>
        <v>76.760000000000005</v>
      </c>
      <c r="L732">
        <f>+L730+M730+N730+O730</f>
        <v>76.28</v>
      </c>
      <c r="M732">
        <f t="shared" ref="M732:S733" si="1619">+M730+N730+O730+P730</f>
        <v>77.53</v>
      </c>
      <c r="N732">
        <f t="shared" si="1619"/>
        <v>71.510000000000005</v>
      </c>
      <c r="O732">
        <f t="shared" si="1619"/>
        <v>70.48</v>
      </c>
      <c r="P732">
        <f t="shared" si="1619"/>
        <v>72.03</v>
      </c>
      <c r="Q732">
        <f t="shared" si="1619"/>
        <v>68.539999999999992</v>
      </c>
      <c r="R732">
        <f t="shared" si="1619"/>
        <v>65.03</v>
      </c>
      <c r="S732">
        <f t="shared" si="1619"/>
        <v>61.510000000000005</v>
      </c>
    </row>
    <row r="733" spans="1:43">
      <c r="C733" t="s">
        <v>129</v>
      </c>
      <c r="H733">
        <f t="shared" ref="H733:J733" si="1620">+H731+I731+J731+K731</f>
        <v>77.78</v>
      </c>
      <c r="I733">
        <f t="shared" si="1620"/>
        <v>76.91</v>
      </c>
      <c r="J733">
        <f t="shared" si="1620"/>
        <v>78.94</v>
      </c>
      <c r="K733">
        <f t="shared" ref="K733" si="1621">+K731+L731+M731+N731</f>
        <v>76.760000000000005</v>
      </c>
      <c r="L733">
        <f t="shared" ref="L733:P733" si="1622">+L731+M731+N731+O731</f>
        <v>76.28</v>
      </c>
      <c r="M733">
        <f t="shared" si="1622"/>
        <v>77.53</v>
      </c>
      <c r="N733">
        <f t="shared" si="1622"/>
        <v>71.510000000000005</v>
      </c>
      <c r="O733">
        <f t="shared" si="1622"/>
        <v>70.48</v>
      </c>
      <c r="P733">
        <f t="shared" si="1622"/>
        <v>72.25</v>
      </c>
      <c r="Q733">
        <f t="shared" si="1619"/>
        <v>68.759999999999991</v>
      </c>
      <c r="R733">
        <f t="shared" si="1619"/>
        <v>65.25</v>
      </c>
      <c r="S733">
        <f t="shared" si="1619"/>
        <v>61.730000000000004</v>
      </c>
      <c r="T733">
        <f t="shared" ref="T733" si="1623">+T731+U731+V731+W731</f>
        <v>65.169999999999987</v>
      </c>
      <c r="U733">
        <f t="shared" ref="U733" si="1624">+U731+V731+W731+X731</f>
        <v>63.17</v>
      </c>
      <c r="V733">
        <f t="shared" ref="V733:W733" si="1625">+V731+W731+X731+Y731</f>
        <v>63.12</v>
      </c>
      <c r="W733">
        <f t="shared" si="1625"/>
        <v>54.71</v>
      </c>
    </row>
    <row r="734" spans="1:43">
      <c r="C734" s="2" t="s">
        <v>36</v>
      </c>
      <c r="D734" s="2">
        <f t="shared" ref="D734:G734" si="1626">+((D732/(E730+F730+G730+H731))-1)*100</f>
        <v>-7.2298211333233109</v>
      </c>
      <c r="E734" s="2">
        <f t="shared" si="1626"/>
        <v>-10.300660644465399</v>
      </c>
      <c r="F734" s="2">
        <f t="shared" si="1626"/>
        <v>-9.4051545132527341</v>
      </c>
      <c r="G734" s="2">
        <f t="shared" si="1626"/>
        <v>5.2584211879660669</v>
      </c>
      <c r="H734" s="2">
        <f>+((H732/(I730+J730+K730+L731))-1)*100</f>
        <v>1.1311923026914528</v>
      </c>
      <c r="I734" s="2">
        <f>+((I732/(J730+K730+L730+M731))-1)*100</f>
        <v>-2.5715733468457125</v>
      </c>
      <c r="J734" s="2">
        <f>+((J732/(K730+L730+M730+N731))-1)*100</f>
        <v>2.8400208441896613</v>
      </c>
      <c r="K734" s="2">
        <f>+((K732/(L730+M730+N730+O731))-1)*100</f>
        <v>0.62926061877295325</v>
      </c>
      <c r="L734" s="2">
        <f>+((L732/(M730+N730+O730+P731))-1)*100</f>
        <v>-1.612279117760862</v>
      </c>
      <c r="M734" s="2">
        <f t="shared" ref="M734:S734" si="1627">+((M732/(N730+O730+P730+Q731))-1)*100</f>
        <v>8.4184030205565641</v>
      </c>
      <c r="N734" s="2">
        <f t="shared" si="1627"/>
        <v>1.4614074914869546</v>
      </c>
      <c r="O734" s="2">
        <f t="shared" si="1627"/>
        <v>-2.4498269896193747</v>
      </c>
      <c r="P734" s="2">
        <f t="shared" si="1627"/>
        <v>5.0919171286839982</v>
      </c>
      <c r="Q734" s="2">
        <f t="shared" si="1627"/>
        <v>5.3975088420728845</v>
      </c>
      <c r="R734" s="2">
        <f t="shared" si="1627"/>
        <v>5.7226467241098922</v>
      </c>
      <c r="S734" s="2">
        <f t="shared" si="1627"/>
        <v>-5.616081018873686</v>
      </c>
    </row>
    <row r="735" spans="1:43">
      <c r="C735" s="2" t="s">
        <v>37</v>
      </c>
      <c r="D735" s="2">
        <f t="shared" ref="D735:G735" si="1628">+((D732/H733)-1)*100</f>
        <v>-20.64798148624325</v>
      </c>
      <c r="E735" s="2">
        <f t="shared" si="1628"/>
        <v>-13.496294370042905</v>
      </c>
      <c r="F735" s="2">
        <f t="shared" si="1628"/>
        <v>-6.0425639726374598</v>
      </c>
      <c r="G735" s="2">
        <f t="shared" si="1628"/>
        <v>6.6571130797290268</v>
      </c>
      <c r="H735" s="2">
        <f>+((H732/L733)-1)*100</f>
        <v>1.9664394336654345</v>
      </c>
      <c r="I735" s="2">
        <f>+((I732/M733)-1)*100</f>
        <v>-0.79969044240939535</v>
      </c>
      <c r="J735" s="2">
        <f>+((J732/N733)-1)*100</f>
        <v>10.390155223045717</v>
      </c>
      <c r="K735" s="2">
        <f>+((K732/O733)-1)*100</f>
        <v>8.9103291713961355</v>
      </c>
      <c r="L735" s="2">
        <f>+((L732/P733)-1)*100</f>
        <v>5.577854671280269</v>
      </c>
      <c r="M735" s="2">
        <f t="shared" ref="M735:S735" si="1629">+((M732/Q733)-1)*100</f>
        <v>12.754508435136724</v>
      </c>
      <c r="N735" s="2">
        <f t="shared" si="1629"/>
        <v>9.5938697318007637</v>
      </c>
      <c r="O735" s="2">
        <f t="shared" si="1629"/>
        <v>14.174631459582043</v>
      </c>
      <c r="P735" s="2">
        <f t="shared" si="1629"/>
        <v>10.526315789473717</v>
      </c>
      <c r="Q735" s="2">
        <f t="shared" si="1629"/>
        <v>8.5008706664555724</v>
      </c>
      <c r="R735" s="2">
        <f t="shared" si="1629"/>
        <v>3.0259822560202876</v>
      </c>
      <c r="S735" s="2">
        <f t="shared" si="1629"/>
        <v>12.42917199780662</v>
      </c>
    </row>
    <row r="736" spans="1:43" s="1" customFormat="1">
      <c r="C736" s="1" t="s">
        <v>38</v>
      </c>
      <c r="D736" s="1" t="s">
        <v>274</v>
      </c>
      <c r="E736" s="1" t="s">
        <v>243</v>
      </c>
      <c r="F736" s="1" t="s">
        <v>233</v>
      </c>
      <c r="G736" s="1" t="s">
        <v>230</v>
      </c>
      <c r="H736" s="1" t="s">
        <v>200</v>
      </c>
      <c r="I736" s="1" t="s">
        <v>197</v>
      </c>
      <c r="J736" s="1" t="s">
        <v>186</v>
      </c>
      <c r="K736" s="1" t="s">
        <v>178</v>
      </c>
      <c r="L736" s="1" t="s">
        <v>150</v>
      </c>
      <c r="M736" s="1" t="s">
        <v>141</v>
      </c>
      <c r="N736" s="1" t="s">
        <v>39</v>
      </c>
      <c r="O736" s="1" t="s">
        <v>40</v>
      </c>
      <c r="P736" s="1" t="s">
        <v>41</v>
      </c>
      <c r="Q736" s="1" t="s">
        <v>42</v>
      </c>
      <c r="R736" s="1" t="s">
        <v>43</v>
      </c>
      <c r="S736" s="1" t="s">
        <v>44</v>
      </c>
      <c r="T736" s="1" t="s">
        <v>45</v>
      </c>
      <c r="U736" s="1" t="s">
        <v>46</v>
      </c>
      <c r="V736" s="1" t="s">
        <v>47</v>
      </c>
      <c r="W736" s="1" t="s">
        <v>48</v>
      </c>
      <c r="X736" s="1" t="s">
        <v>49</v>
      </c>
      <c r="Y736" s="1" t="s">
        <v>50</v>
      </c>
      <c r="Z736" s="1" t="s">
        <v>51</v>
      </c>
      <c r="AA736" s="1" t="s">
        <v>52</v>
      </c>
      <c r="AB736" s="1" t="s">
        <v>53</v>
      </c>
      <c r="AC736" s="1" t="s">
        <v>54</v>
      </c>
      <c r="AD736" s="1" t="s">
        <v>55</v>
      </c>
      <c r="AE736" s="1" t="s">
        <v>56</v>
      </c>
      <c r="AF736" s="1" t="s">
        <v>57</v>
      </c>
      <c r="AG736" s="1" t="s">
        <v>58</v>
      </c>
      <c r="AH736" s="1" t="s">
        <v>59</v>
      </c>
      <c r="AI736" s="1" t="s">
        <v>60</v>
      </c>
      <c r="AJ736" s="1" t="s">
        <v>61</v>
      </c>
      <c r="AK736" s="1" t="s">
        <v>62</v>
      </c>
      <c r="AL736" s="1" t="s">
        <v>63</v>
      </c>
      <c r="AM736" s="1" t="s">
        <v>64</v>
      </c>
      <c r="AN736" s="1" t="s">
        <v>65</v>
      </c>
      <c r="AO736" s="1" t="s">
        <v>66</v>
      </c>
      <c r="AP736" s="1" t="s">
        <v>67</v>
      </c>
      <c r="AQ736" s="1" t="s">
        <v>68</v>
      </c>
    </row>
    <row r="737" spans="1:43">
      <c r="C737" t="s">
        <v>69</v>
      </c>
      <c r="D737">
        <v>1650</v>
      </c>
      <c r="E737">
        <v>1800</v>
      </c>
      <c r="F737">
        <v>2149</v>
      </c>
      <c r="G737">
        <v>2050</v>
      </c>
      <c r="H737">
        <v>2014</v>
      </c>
      <c r="I737">
        <v>2250</v>
      </c>
      <c r="J737">
        <v>2417</v>
      </c>
      <c r="K737">
        <v>2044</v>
      </c>
      <c r="L737">
        <v>2100</v>
      </c>
      <c r="M737">
        <v>2099</v>
      </c>
      <c r="N737">
        <v>2149</v>
      </c>
      <c r="O737">
        <v>2320</v>
      </c>
      <c r="P737">
        <v>2110</v>
      </c>
      <c r="Q737">
        <v>2140</v>
      </c>
      <c r="R737">
        <v>1915</v>
      </c>
      <c r="S737">
        <v>2003</v>
      </c>
    </row>
    <row r="738" spans="1:43">
      <c r="C738" s="3" t="s">
        <v>70</v>
      </c>
      <c r="D738" s="3">
        <f t="shared" ref="D738:E738" si="1630">+D737/D732</f>
        <v>26.733635774465327</v>
      </c>
      <c r="E738" s="3">
        <f t="shared" si="1630"/>
        <v>27.055463700586202</v>
      </c>
      <c r="F738" s="3">
        <f t="shared" ref="F738:G738" si="1631">+F737/F732</f>
        <v>28.973978697586631</v>
      </c>
      <c r="G738" s="3">
        <f t="shared" si="1631"/>
        <v>25.039697080737753</v>
      </c>
      <c r="H738" s="3">
        <f t="shared" ref="H738:I738" si="1632">+H737/H732</f>
        <v>25.893545898688608</v>
      </c>
      <c r="I738" s="3">
        <f t="shared" si="1632"/>
        <v>29.254973345468731</v>
      </c>
      <c r="J738" s="3">
        <f t="shared" ref="J738:K738" si="1633">+J737/J732</f>
        <v>30.618191031162908</v>
      </c>
      <c r="K738" s="3">
        <f t="shared" si="1633"/>
        <v>26.6284523189161</v>
      </c>
      <c r="L738" s="3">
        <f t="shared" ref="L738:P738" si="1634">+L737/L732</f>
        <v>27.530152071316202</v>
      </c>
      <c r="M738" s="3">
        <f t="shared" si="1634"/>
        <v>27.073390945440476</v>
      </c>
      <c r="N738" s="3">
        <f t="shared" si="1634"/>
        <v>30.051741015242623</v>
      </c>
      <c r="O738" s="3">
        <f t="shared" si="1634"/>
        <v>32.917139614074912</v>
      </c>
      <c r="P738" s="3">
        <f t="shared" si="1634"/>
        <v>29.293349993058449</v>
      </c>
      <c r="Q738" s="3">
        <f t="shared" ref="Q738:S738" si="1635">+Q737/Q732</f>
        <v>31.222643711701199</v>
      </c>
      <c r="R738" s="3">
        <f t="shared" si="1635"/>
        <v>29.447947101337842</v>
      </c>
      <c r="S738" s="3">
        <f t="shared" si="1635"/>
        <v>32.563810762477644</v>
      </c>
    </row>
    <row r="739" spans="1:43">
      <c r="C739" s="2" t="s">
        <v>71</v>
      </c>
      <c r="D739" s="2">
        <f t="shared" ref="D739:F739" si="1636">+((D737/E737)-1)*100</f>
        <v>-8.3333333333333375</v>
      </c>
      <c r="E739" s="2">
        <f t="shared" si="1636"/>
        <v>-16.24011167985109</v>
      </c>
      <c r="F739" s="2">
        <f t="shared" si="1636"/>
        <v>4.8292682926829311</v>
      </c>
      <c r="G739" s="2">
        <f t="shared" ref="G739" si="1637">+((G737/H737)-1)*100</f>
        <v>1.7874875868917561</v>
      </c>
      <c r="H739" s="2">
        <f t="shared" ref="H739:I739" si="1638">+((H737/I737)-1)*100</f>
        <v>-10.488888888888892</v>
      </c>
      <c r="I739" s="2">
        <f t="shared" si="1638"/>
        <v>-6.9093918080264771</v>
      </c>
      <c r="J739" s="2">
        <f>+((J737/K737)-1)*100</f>
        <v>18.248532289628173</v>
      </c>
      <c r="K739" s="2">
        <f>+((K737/L737)-1)*100</f>
        <v>-2.6666666666666616</v>
      </c>
      <c r="L739" s="2">
        <f>+((L737/M737)-1)*100</f>
        <v>4.7641734159120652E-2</v>
      </c>
      <c r="M739" s="2">
        <f t="shared" ref="M739:P739" si="1639">+((M737/N737)-1)*100</f>
        <v>-2.3266635644485834</v>
      </c>
      <c r="N739" s="2">
        <f t="shared" si="1639"/>
        <v>-7.3706896551724128</v>
      </c>
      <c r="O739" s="2">
        <f t="shared" si="1639"/>
        <v>9.952606635071092</v>
      </c>
      <c r="P739" s="2">
        <f t="shared" si="1639"/>
        <v>-1.4018691588784993</v>
      </c>
      <c r="Q739" s="2">
        <f t="shared" ref="Q739:R739" si="1640">+((Q737/R737)-1)*100</f>
        <v>11.749347258485642</v>
      </c>
      <c r="R739" s="2">
        <f t="shared" si="1640"/>
        <v>-4.3934098851722396</v>
      </c>
    </row>
    <row r="740" spans="1:43">
      <c r="C740" s="2" t="s">
        <v>72</v>
      </c>
      <c r="D740" s="2">
        <f t="shared" ref="D740:F740" si="1641">+((D737/H737)-1)*100</f>
        <v>-18.073485600794438</v>
      </c>
      <c r="E740" s="2">
        <f t="shared" si="1641"/>
        <v>-19.999999999999996</v>
      </c>
      <c r="F740" s="2">
        <f t="shared" si="1641"/>
        <v>-11.088125775755064</v>
      </c>
      <c r="G740" s="2">
        <f t="shared" ref="G740" si="1642">+((G737/K737)-1)*100</f>
        <v>0.29354207436398383</v>
      </c>
      <c r="H740" s="2">
        <f t="shared" ref="H740:I740" si="1643">+((H737/L737)-1)*100</f>
        <v>-4.0952380952380967</v>
      </c>
      <c r="I740" s="2">
        <f t="shared" si="1643"/>
        <v>7.1939018580276404</v>
      </c>
      <c r="J740" s="2">
        <f>+((J737/N737)-1)*100</f>
        <v>12.470916705444402</v>
      </c>
      <c r="K740" s="2">
        <f>+((K737/O737)-1)*100</f>
        <v>-11.896551724137927</v>
      </c>
      <c r="L740" s="2">
        <f>+((L737/P737)-1)*100</f>
        <v>-0.47393364928910442</v>
      </c>
      <c r="M740" s="2">
        <f t="shared" ref="M740:O740" si="1644">+((M737/Q737)-1)*100</f>
        <v>-1.9158878504672905</v>
      </c>
      <c r="N740" s="2">
        <f t="shared" si="1644"/>
        <v>12.219321148825069</v>
      </c>
      <c r="O740" s="2">
        <f t="shared" si="1644"/>
        <v>15.826260609086361</v>
      </c>
      <c r="P740" s="2"/>
    </row>
    <row r="741" spans="1:43">
      <c r="C741" s="2" t="s">
        <v>130</v>
      </c>
      <c r="D741" t="str">
        <f t="shared" ref="D741:E741" si="1645">IF(OR(D738&gt;15,D735&lt;15,D734&lt;4),"NA",(IF(D738&lt;4,3,IF(D738&lt;6,2,IF(D738&lt;10,1,0)))+IF(D735&gt;80,3,IF(D735&gt;40,2,IF(D735&gt;20,1,0)))+IF(D734&gt;20,3,IF(D734&gt;10,2,IF(D734&gt;5,1,0)))))</f>
        <v>NA</v>
      </c>
      <c r="E741" t="str">
        <f t="shared" si="1645"/>
        <v>NA</v>
      </c>
      <c r="F741" t="str">
        <f t="shared" ref="F741:G741" si="1646">IF(OR(F738&gt;15,F735&lt;15,F734&lt;4),"NA",(IF(F738&lt;4,3,IF(F738&lt;6,2,IF(F738&lt;10,1,0)))+IF(F735&gt;80,3,IF(F735&gt;40,2,IF(F735&gt;20,1,0)))+IF(F734&gt;20,3,IF(F734&gt;10,2,IF(F734&gt;5,1,0)))))</f>
        <v>NA</v>
      </c>
      <c r="G741" t="str">
        <f t="shared" si="1646"/>
        <v>NA</v>
      </c>
      <c r="H741" t="str">
        <f t="shared" ref="H741:I741" si="1647">IF(OR(H738&gt;15,H735&lt;15,H734&lt;4),"NA",(IF(H738&lt;4,3,IF(H738&lt;6,2,IF(H738&lt;10,1,0)))+IF(H735&gt;80,3,IF(H735&gt;40,2,IF(H735&gt;20,1,0)))+IF(H734&gt;20,3,IF(H734&gt;10,2,IF(H734&gt;5,1,0)))))</f>
        <v>NA</v>
      </c>
      <c r="I741" t="str">
        <f t="shared" si="1647"/>
        <v>NA</v>
      </c>
      <c r="J741" t="str">
        <f>IF(OR(J738&gt;15,J735&lt;15,J734&lt;4),"NA",(IF(J738&lt;4,3,IF(J738&lt;6,2,IF(J738&lt;10,1,0)))+IF(J735&gt;80,3,IF(J735&gt;40,2,IF(J735&gt;20,1,0)))+IF(J734&gt;20,3,IF(J734&gt;10,2,IF(J734&gt;5,1,0)))))</f>
        <v>NA</v>
      </c>
      <c r="K741" t="str">
        <f>IF(OR(K738&gt;15,K735&lt;15,K734&lt;4),"NA",(IF(K738&lt;4,3,IF(K738&lt;6,2,IF(K738&lt;10,1,0)))+IF(K735&gt;80,3,IF(K735&gt;40,2,IF(K735&gt;20,1,0)))+IF(K734&gt;20,3,IF(K734&gt;10,2,IF(K734&gt;5,1,0)))))</f>
        <v>NA</v>
      </c>
      <c r="L741" t="str">
        <f>IF(OR(L738&gt;15,L735&lt;15,L734&lt;4),"NA",(IF(L738&lt;4,3,IF(L738&lt;6,2,IF(L738&lt;10,1,0)))+IF(L735&gt;80,3,IF(L735&gt;40,2,IF(L735&gt;20,1,0)))+IF(L734&gt;20,3,IF(L734&gt;10,2,IF(L734&gt;5,1,0)))))</f>
        <v>NA</v>
      </c>
      <c r="M741" t="str">
        <f t="shared" ref="M741:S741" si="1648">IF(OR(M738&gt;15,M735&lt;15,M734&lt;4),"NA",(IF(M738&lt;4,3,IF(M738&lt;6,2,IF(M738&lt;10,1,0)))+IF(M735&gt;80,3,IF(M735&gt;40,2,IF(M735&gt;20,1,0)))+IF(M734&gt;20,3,IF(M734&gt;10,2,IF(M734&gt;5,1,0)))))</f>
        <v>NA</v>
      </c>
      <c r="N741" t="str">
        <f t="shared" si="1648"/>
        <v>NA</v>
      </c>
      <c r="O741" t="str">
        <f t="shared" si="1648"/>
        <v>NA</v>
      </c>
      <c r="P741" t="str">
        <f t="shared" si="1648"/>
        <v>NA</v>
      </c>
      <c r="Q741" t="str">
        <f t="shared" si="1648"/>
        <v>NA</v>
      </c>
      <c r="R741" t="str">
        <f t="shared" si="1648"/>
        <v>NA</v>
      </c>
      <c r="S741" t="str">
        <f t="shared" si="1648"/>
        <v>NA</v>
      </c>
    </row>
    <row r="743" spans="1:43">
      <c r="A743" s="12" t="s">
        <v>158</v>
      </c>
      <c r="B743" t="s">
        <v>1</v>
      </c>
      <c r="C743" s="1" t="s">
        <v>2</v>
      </c>
      <c r="D743" s="1" t="s">
        <v>275</v>
      </c>
      <c r="E743" s="1" t="s">
        <v>242</v>
      </c>
      <c r="F743" s="1" t="s">
        <v>232</v>
      </c>
      <c r="G743" s="1" t="s">
        <v>202</v>
      </c>
      <c r="H743" s="1" t="s">
        <v>199</v>
      </c>
      <c r="I743" s="1" t="s">
        <v>196</v>
      </c>
      <c r="J743" s="1" t="s">
        <v>185</v>
      </c>
      <c r="K743" s="1" t="s">
        <v>177</v>
      </c>
      <c r="L743" s="1" t="s">
        <v>149</v>
      </c>
      <c r="M743" s="1" t="s">
        <v>139</v>
      </c>
      <c r="N743" s="1" t="s">
        <v>3</v>
      </c>
      <c r="O743" s="1" t="s">
        <v>4</v>
      </c>
      <c r="P743" s="1" t="s">
        <v>5</v>
      </c>
      <c r="Q743" s="1" t="s">
        <v>6</v>
      </c>
      <c r="R743" s="1" t="s">
        <v>7</v>
      </c>
      <c r="S743" s="1" t="s">
        <v>8</v>
      </c>
      <c r="T743" s="1" t="s">
        <v>9</v>
      </c>
      <c r="U743" s="1" t="s">
        <v>10</v>
      </c>
      <c r="V743" s="1" t="s">
        <v>11</v>
      </c>
      <c r="W743" s="1" t="s">
        <v>12</v>
      </c>
      <c r="X743" s="1" t="s">
        <v>13</v>
      </c>
      <c r="Y743" s="1" t="s">
        <v>14</v>
      </c>
      <c r="Z743" s="1" t="s">
        <v>15</v>
      </c>
      <c r="AA743" s="1" t="s">
        <v>16</v>
      </c>
      <c r="AB743" s="1" t="s">
        <v>17</v>
      </c>
      <c r="AC743" s="1" t="s">
        <v>18</v>
      </c>
      <c r="AD743" s="1" t="s">
        <v>19</v>
      </c>
      <c r="AE743" s="1" t="s">
        <v>20</v>
      </c>
      <c r="AF743" s="1" t="s">
        <v>21</v>
      </c>
      <c r="AG743" s="1" t="s">
        <v>22</v>
      </c>
      <c r="AH743" s="1" t="s">
        <v>23</v>
      </c>
      <c r="AI743" s="1" t="s">
        <v>24</v>
      </c>
      <c r="AJ743" s="1" t="s">
        <v>25</v>
      </c>
      <c r="AK743" s="1" t="s">
        <v>26</v>
      </c>
      <c r="AL743" s="1" t="s">
        <v>27</v>
      </c>
      <c r="AM743" s="1" t="s">
        <v>28</v>
      </c>
      <c r="AN743" s="1" t="s">
        <v>29</v>
      </c>
      <c r="AO743" s="1" t="s">
        <v>30</v>
      </c>
      <c r="AP743" s="1" t="s">
        <v>31</v>
      </c>
    </row>
    <row r="744" spans="1:43">
      <c r="C744" t="s">
        <v>34</v>
      </c>
      <c r="D744">
        <v>0.4</v>
      </c>
      <c r="E744">
        <v>2.08</v>
      </c>
      <c r="F744">
        <v>8.4700000000000006</v>
      </c>
      <c r="G744">
        <v>-0.53</v>
      </c>
      <c r="H744">
        <v>2.57</v>
      </c>
      <c r="I744">
        <v>1.08</v>
      </c>
      <c r="J744">
        <v>-2.2400000000000002</v>
      </c>
      <c r="K744">
        <v>0.85</v>
      </c>
      <c r="L744">
        <v>4.95</v>
      </c>
      <c r="M744">
        <v>2.2400000000000002</v>
      </c>
      <c r="N744">
        <v>0.05</v>
      </c>
      <c r="O744">
        <v>4.66</v>
      </c>
      <c r="P744">
        <v>6.37</v>
      </c>
      <c r="Q744">
        <v>6.11</v>
      </c>
      <c r="R744">
        <v>10.25</v>
      </c>
      <c r="S744">
        <v>5.16</v>
      </c>
      <c r="T744">
        <v>0.56000000000000005</v>
      </c>
      <c r="U744">
        <v>3.68</v>
      </c>
      <c r="V744">
        <v>14.99</v>
      </c>
    </row>
    <row r="745" spans="1:43">
      <c r="C745" t="s">
        <v>128</v>
      </c>
      <c r="H745">
        <v>2.57</v>
      </c>
      <c r="I745">
        <v>1.08</v>
      </c>
      <c r="J745">
        <v>-2.2400000000000002</v>
      </c>
      <c r="K745">
        <v>0.85</v>
      </c>
      <c r="L745">
        <v>4.95</v>
      </c>
      <c r="M745">
        <v>2.2200000000000002</v>
      </c>
      <c r="N745">
        <v>0.03</v>
      </c>
      <c r="O745">
        <v>4.6100000000000003</v>
      </c>
      <c r="P745">
        <v>6.3</v>
      </c>
      <c r="Q745">
        <v>6.15</v>
      </c>
      <c r="R745">
        <v>4.8899999999999997</v>
      </c>
      <c r="S745">
        <v>4.03</v>
      </c>
      <c r="T745">
        <v>2.72</v>
      </c>
      <c r="U745">
        <v>2.87</v>
      </c>
      <c r="V745">
        <v>14.99</v>
      </c>
      <c r="W745">
        <v>1.82</v>
      </c>
      <c r="X745">
        <v>3.72</v>
      </c>
      <c r="Y745">
        <v>-0.77</v>
      </c>
      <c r="Z745">
        <v>1.51</v>
      </c>
    </row>
    <row r="746" spans="1:43">
      <c r="C746" t="s">
        <v>35</v>
      </c>
      <c r="D746">
        <f t="shared" ref="D746:L746" si="1649">+D744+E744+F744+G744</f>
        <v>10.420000000000002</v>
      </c>
      <c r="E746">
        <f t="shared" si="1649"/>
        <v>12.590000000000002</v>
      </c>
      <c r="F746">
        <f t="shared" si="1649"/>
        <v>11.59</v>
      </c>
      <c r="G746">
        <f t="shared" si="1649"/>
        <v>0.87999999999999989</v>
      </c>
      <c r="H746">
        <f t="shared" si="1649"/>
        <v>2.2599999999999998</v>
      </c>
      <c r="I746">
        <f t="shared" si="1649"/>
        <v>4.6399999999999997</v>
      </c>
      <c r="J746">
        <f t="shared" si="1649"/>
        <v>5.8000000000000007</v>
      </c>
      <c r="K746">
        <f t="shared" si="1649"/>
        <v>8.09</v>
      </c>
      <c r="L746">
        <f t="shared" si="1649"/>
        <v>11.9</v>
      </c>
      <c r="M746">
        <f t="shared" ref="M746:S747" si="1650">+M744+N744+O744+P744</f>
        <v>13.32</v>
      </c>
      <c r="N746">
        <f t="shared" si="1650"/>
        <v>17.190000000000001</v>
      </c>
      <c r="O746">
        <f t="shared" si="1650"/>
        <v>27.39</v>
      </c>
      <c r="P746">
        <f t="shared" si="1650"/>
        <v>27.89</v>
      </c>
      <c r="Q746">
        <f t="shared" si="1650"/>
        <v>22.08</v>
      </c>
      <c r="R746">
        <f t="shared" si="1650"/>
        <v>19.650000000000002</v>
      </c>
      <c r="S746">
        <f t="shared" si="1650"/>
        <v>24.39</v>
      </c>
    </row>
    <row r="747" spans="1:43">
      <c r="C747" t="s">
        <v>129</v>
      </c>
      <c r="H747">
        <f t="shared" ref="H747:P747" si="1651">+H745+I745+J745+K745</f>
        <v>2.2599999999999998</v>
      </c>
      <c r="I747">
        <f t="shared" si="1651"/>
        <v>4.6399999999999997</v>
      </c>
      <c r="J747">
        <f t="shared" si="1651"/>
        <v>5.78</v>
      </c>
      <c r="K747">
        <f t="shared" si="1651"/>
        <v>8.0499999999999989</v>
      </c>
      <c r="L747">
        <f t="shared" si="1651"/>
        <v>11.81</v>
      </c>
      <c r="M747">
        <f t="shared" si="1651"/>
        <v>13.16</v>
      </c>
      <c r="N747">
        <f t="shared" si="1651"/>
        <v>17.090000000000003</v>
      </c>
      <c r="O747">
        <f t="shared" si="1651"/>
        <v>21.950000000000003</v>
      </c>
      <c r="P747">
        <f t="shared" si="1651"/>
        <v>21.37</v>
      </c>
      <c r="Q747">
        <f t="shared" si="1650"/>
        <v>17.79</v>
      </c>
      <c r="R747">
        <f t="shared" si="1650"/>
        <v>14.510000000000002</v>
      </c>
      <c r="S747">
        <f t="shared" si="1650"/>
        <v>24.61</v>
      </c>
      <c r="T747">
        <f t="shared" ref="T747" si="1652">+T745+U745+V745+W745</f>
        <v>22.4</v>
      </c>
      <c r="U747">
        <f t="shared" ref="U747" si="1653">+U745+V745+W745+X745</f>
        <v>23.4</v>
      </c>
      <c r="V747">
        <f t="shared" ref="V747" si="1654">+V745+W745+X745+Y745</f>
        <v>19.759999999999998</v>
      </c>
      <c r="W747">
        <f t="shared" ref="W747" si="1655">+W745+X745+Y745+Z745</f>
        <v>6.2799999999999994</v>
      </c>
    </row>
    <row r="748" spans="1:43">
      <c r="C748" s="2" t="s">
        <v>36</v>
      </c>
      <c r="D748" s="2">
        <f t="shared" ref="D748:L748" si="1656">+((D746/(E744+F744+G744+H745))-1)*100</f>
        <v>-17.235901509134234</v>
      </c>
      <c r="E748" s="2">
        <f t="shared" si="1656"/>
        <v>8.6281276962899121</v>
      </c>
      <c r="F748" s="2">
        <f t="shared" si="1656"/>
        <v>1217.0454545454547</v>
      </c>
      <c r="G748" s="2">
        <f t="shared" si="1656"/>
        <v>-61.061946902654874</v>
      </c>
      <c r="H748" s="2">
        <f t="shared" si="1656"/>
        <v>-51.293103448275865</v>
      </c>
      <c r="I748" s="2">
        <f t="shared" si="1656"/>
        <v>-19.723183391003474</v>
      </c>
      <c r="J748" s="2">
        <f t="shared" si="1656"/>
        <v>-28.12887236679056</v>
      </c>
      <c r="K748" s="2">
        <f t="shared" si="1656"/>
        <v>-31.729957805907183</v>
      </c>
      <c r="L748" s="2">
        <f t="shared" si="1656"/>
        <v>-10.188679245283016</v>
      </c>
      <c r="M748" s="2">
        <f t="shared" ref="M748:S748" si="1657">+((M746/(N744+O744+P744+Q745))-1)*100</f>
        <v>-22.692977365060941</v>
      </c>
      <c r="N748" s="2">
        <f t="shared" si="1657"/>
        <v>-21.970040853381747</v>
      </c>
      <c r="O748" s="2">
        <f t="shared" si="1657"/>
        <v>2.3542600896860888</v>
      </c>
      <c r="P748" s="2">
        <f t="shared" si="1657"/>
        <v>15.057755775577576</v>
      </c>
      <c r="Q748" s="2">
        <f t="shared" si="1657"/>
        <v>17.197452229299358</v>
      </c>
      <c r="R748" s="2">
        <f t="shared" si="1657"/>
        <v>-19.43419434194341</v>
      </c>
      <c r="S748" s="2">
        <f t="shared" si="1657"/>
        <v>15.866983372921606</v>
      </c>
    </row>
    <row r="749" spans="1:43">
      <c r="C749" s="2" t="s">
        <v>37</v>
      </c>
      <c r="D749" s="2">
        <f t="shared" ref="D749:L749" si="1658">+((D746/H747)-1)*100</f>
        <v>361.061946902655</v>
      </c>
      <c r="E749" s="2">
        <f t="shared" si="1658"/>
        <v>171.33620689655177</v>
      </c>
      <c r="F749" s="2">
        <f t="shared" si="1658"/>
        <v>100.51903114186848</v>
      </c>
      <c r="G749" s="2">
        <f t="shared" si="1658"/>
        <v>-89.068322981366464</v>
      </c>
      <c r="H749" s="2">
        <f t="shared" si="1658"/>
        <v>-80.863674851820491</v>
      </c>
      <c r="I749" s="2">
        <f t="shared" si="1658"/>
        <v>-64.741641337386028</v>
      </c>
      <c r="J749" s="2">
        <f t="shared" si="1658"/>
        <v>-66.062024575775297</v>
      </c>
      <c r="K749" s="2">
        <f t="shared" si="1658"/>
        <v>-63.143507972665148</v>
      </c>
      <c r="L749" s="2">
        <f t="shared" si="1658"/>
        <v>-44.314459522695373</v>
      </c>
      <c r="M749" s="2">
        <f t="shared" ref="M749:S749" si="1659">+((M746/Q747)-1)*100</f>
        <v>-25.1264755480607</v>
      </c>
      <c r="N749" s="2">
        <f t="shared" si="1659"/>
        <v>18.47002067539627</v>
      </c>
      <c r="O749" s="2">
        <f t="shared" si="1659"/>
        <v>11.296221048354326</v>
      </c>
      <c r="P749" s="2">
        <f t="shared" si="1659"/>
        <v>24.508928571428591</v>
      </c>
      <c r="Q749" s="2">
        <f t="shared" si="1659"/>
        <v>-5.6410256410256432</v>
      </c>
      <c r="R749" s="2">
        <f t="shared" si="1659"/>
        <v>-0.5566801619433015</v>
      </c>
      <c r="S749" s="2">
        <f t="shared" si="1659"/>
        <v>288.37579617834399</v>
      </c>
    </row>
    <row r="750" spans="1:43" s="1" customFormat="1">
      <c r="C750" s="1" t="s">
        <v>38</v>
      </c>
      <c r="D750" s="1" t="s">
        <v>274</v>
      </c>
      <c r="E750" s="1" t="s">
        <v>243</v>
      </c>
      <c r="F750" s="1" t="s">
        <v>233</v>
      </c>
      <c r="G750" s="1" t="s">
        <v>230</v>
      </c>
      <c r="H750" s="1" t="s">
        <v>200</v>
      </c>
      <c r="I750" s="1" t="s">
        <v>197</v>
      </c>
      <c r="J750" s="1" t="s">
        <v>186</v>
      </c>
      <c r="K750" s="1" t="s">
        <v>178</v>
      </c>
      <c r="L750" s="1" t="s">
        <v>150</v>
      </c>
      <c r="M750" s="1" t="s">
        <v>141</v>
      </c>
      <c r="N750" s="1" t="s">
        <v>39</v>
      </c>
      <c r="O750" s="1" t="s">
        <v>40</v>
      </c>
      <c r="P750" s="1" t="s">
        <v>41</v>
      </c>
      <c r="Q750" s="1" t="s">
        <v>42</v>
      </c>
      <c r="R750" s="1" t="s">
        <v>43</v>
      </c>
      <c r="S750" s="1" t="s">
        <v>44</v>
      </c>
      <c r="T750" s="1" t="s">
        <v>45</v>
      </c>
      <c r="U750" s="1" t="s">
        <v>46</v>
      </c>
      <c r="V750" s="1" t="s">
        <v>47</v>
      </c>
      <c r="W750" s="1" t="s">
        <v>48</v>
      </c>
      <c r="X750" s="1" t="s">
        <v>49</v>
      </c>
      <c r="Y750" s="1" t="s">
        <v>50</v>
      </c>
      <c r="Z750" s="1" t="s">
        <v>51</v>
      </c>
      <c r="AA750" s="1" t="s">
        <v>52</v>
      </c>
      <c r="AB750" s="1" t="s">
        <v>53</v>
      </c>
      <c r="AC750" s="1" t="s">
        <v>54</v>
      </c>
      <c r="AD750" s="1" t="s">
        <v>55</v>
      </c>
      <c r="AE750" s="1" t="s">
        <v>56</v>
      </c>
      <c r="AF750" s="1" t="s">
        <v>57</v>
      </c>
      <c r="AG750" s="1" t="s">
        <v>58</v>
      </c>
      <c r="AH750" s="1" t="s">
        <v>59</v>
      </c>
      <c r="AI750" s="1" t="s">
        <v>60</v>
      </c>
      <c r="AJ750" s="1" t="s">
        <v>61</v>
      </c>
      <c r="AK750" s="1" t="s">
        <v>62</v>
      </c>
      <c r="AL750" s="1" t="s">
        <v>63</v>
      </c>
      <c r="AM750" s="1" t="s">
        <v>64</v>
      </c>
      <c r="AN750" s="1" t="s">
        <v>65</v>
      </c>
      <c r="AO750" s="1" t="s">
        <v>66</v>
      </c>
      <c r="AP750" s="1" t="s">
        <v>67</v>
      </c>
      <c r="AQ750" s="1" t="s">
        <v>68</v>
      </c>
    </row>
    <row r="751" spans="1:43">
      <c r="C751" t="s">
        <v>69</v>
      </c>
      <c r="D751">
        <v>90</v>
      </c>
      <c r="E751" s="4">
        <v>99.1</v>
      </c>
      <c r="F751">
        <v>108</v>
      </c>
      <c r="G751">
        <v>98</v>
      </c>
      <c r="H751">
        <v>106</v>
      </c>
      <c r="I751">
        <v>130</v>
      </c>
      <c r="J751">
        <v>150</v>
      </c>
      <c r="K751">
        <v>134</v>
      </c>
      <c r="L751">
        <v>172</v>
      </c>
      <c r="M751">
        <v>186</v>
      </c>
      <c r="N751">
        <v>186</v>
      </c>
      <c r="O751">
        <v>190</v>
      </c>
      <c r="P751">
        <v>193</v>
      </c>
      <c r="Q751">
        <v>193</v>
      </c>
      <c r="R751">
        <v>185</v>
      </c>
      <c r="S751">
        <v>185</v>
      </c>
    </row>
    <row r="752" spans="1:43">
      <c r="C752" s="3" t="s">
        <v>70</v>
      </c>
      <c r="D752" s="19">
        <f t="shared" ref="D752:E752" si="1660">+D751/D746</f>
        <v>8.6372360844529741</v>
      </c>
      <c r="E752" s="19">
        <f t="shared" si="1660"/>
        <v>7.8713264495631439</v>
      </c>
      <c r="F752" s="3">
        <f t="shared" ref="F752:G752" si="1661">+F751/F746</f>
        <v>9.3183779119930978</v>
      </c>
      <c r="G752" s="3">
        <f t="shared" si="1661"/>
        <v>111.36363636363637</v>
      </c>
      <c r="H752" s="3">
        <f t="shared" ref="H752:I752" si="1662">+H751/H746</f>
        <v>46.902654867256643</v>
      </c>
      <c r="I752" s="3">
        <f t="shared" si="1662"/>
        <v>28.017241379310345</v>
      </c>
      <c r="J752" s="3">
        <f t="shared" ref="J752:K752" si="1663">+J751/J746</f>
        <v>25.862068965517238</v>
      </c>
      <c r="K752" s="3">
        <f t="shared" si="1663"/>
        <v>16.563658838071692</v>
      </c>
      <c r="L752" s="3">
        <f t="shared" ref="L752:O752" si="1664">+L751/L746</f>
        <v>14.453781512605042</v>
      </c>
      <c r="M752" s="3">
        <f t="shared" si="1664"/>
        <v>13.963963963963964</v>
      </c>
      <c r="N752" s="3">
        <f t="shared" si="1664"/>
        <v>10.820244328097731</v>
      </c>
      <c r="O752" s="3">
        <f t="shared" si="1664"/>
        <v>6.9368382621394664</v>
      </c>
      <c r="P752" s="3">
        <f t="shared" ref="P752:S752" si="1665">+P751/P746</f>
        <v>6.9200430261742563</v>
      </c>
      <c r="Q752" s="3">
        <f t="shared" si="1665"/>
        <v>8.7409420289855078</v>
      </c>
      <c r="R752" s="3">
        <f t="shared" si="1665"/>
        <v>9.4147582697201013</v>
      </c>
      <c r="S752" s="3">
        <f t="shared" si="1665"/>
        <v>7.585075850758507</v>
      </c>
    </row>
    <row r="753" spans="1:43">
      <c r="C753" s="2" t="s">
        <v>71</v>
      </c>
      <c r="D753" s="18">
        <f t="shared" ref="D753:F753" si="1666">+((D751/E751)-1)*100</f>
        <v>-9.1826437941473156</v>
      </c>
      <c r="E753" s="18">
        <f t="shared" si="1666"/>
        <v>-8.2407407407407476</v>
      </c>
      <c r="F753" s="2">
        <f t="shared" si="1666"/>
        <v>10.20408163265305</v>
      </c>
      <c r="G753" s="2">
        <f t="shared" ref="G753" si="1667">+((G751/H751)-1)*100</f>
        <v>-7.547169811320753</v>
      </c>
      <c r="H753" s="2">
        <f t="shared" ref="H753:I753" si="1668">+((H751/I751)-1)*100</f>
        <v>-18.461538461538463</v>
      </c>
      <c r="I753" s="2">
        <f t="shared" si="1668"/>
        <v>-13.33333333333333</v>
      </c>
      <c r="J753" s="2">
        <f>+((J751/K751)-1)*100</f>
        <v>11.940298507462677</v>
      </c>
      <c r="K753" s="2">
        <f>+((K751/L751)-1)*100</f>
        <v>-22.093023255813947</v>
      </c>
      <c r="L753" s="2">
        <f>+((L751/M751)-1)*100</f>
        <v>-7.5268817204301115</v>
      </c>
      <c r="M753" s="2">
        <f t="shared" ref="M753:O753" si="1669">+((M751/N751)-1)*100</f>
        <v>0</v>
      </c>
      <c r="N753" s="2">
        <f t="shared" si="1669"/>
        <v>-2.1052631578947323</v>
      </c>
      <c r="O753" s="2">
        <f t="shared" si="1669"/>
        <v>-1.5544041450777257</v>
      </c>
      <c r="P753" s="2">
        <f t="shared" ref="P753:R753" si="1670">+((P751/Q751)-1)*100</f>
        <v>0</v>
      </c>
      <c r="Q753" s="2">
        <f t="shared" si="1670"/>
        <v>4.3243243243243246</v>
      </c>
      <c r="R753" s="2">
        <f t="shared" si="1670"/>
        <v>0</v>
      </c>
    </row>
    <row r="754" spans="1:43">
      <c r="C754" s="2" t="s">
        <v>72</v>
      </c>
      <c r="D754" s="18">
        <f t="shared" ref="D754:F754" si="1671">+((D751/H751)-1)*100</f>
        <v>-15.094339622641506</v>
      </c>
      <c r="E754" s="18">
        <f t="shared" si="1671"/>
        <v>-23.769230769230777</v>
      </c>
      <c r="F754" s="2">
        <f t="shared" si="1671"/>
        <v>-28.000000000000004</v>
      </c>
      <c r="G754" s="2">
        <f t="shared" ref="G754" si="1672">+((G751/K751)-1)*100</f>
        <v>-26.865671641791046</v>
      </c>
      <c r="H754" s="2">
        <f t="shared" ref="H754:I754" si="1673">+((H751/L751)-1)*100</f>
        <v>-38.372093023255815</v>
      </c>
      <c r="I754" s="2">
        <f t="shared" si="1673"/>
        <v>-30.107526881720425</v>
      </c>
      <c r="J754" s="2">
        <f>+((J751/N751)-1)*100</f>
        <v>-19.354838709677423</v>
      </c>
      <c r="K754" s="2">
        <f>+((K751/O751)-1)*100</f>
        <v>-29.473684210526319</v>
      </c>
      <c r="L754" s="2">
        <f>+((L751/P751)-1)*100</f>
        <v>-10.880829015544046</v>
      </c>
      <c r="M754" s="2">
        <f t="shared" ref="M754:O754" si="1674">+((M751/Q751)-1)*100</f>
        <v>-3.6269430051813489</v>
      </c>
      <c r="N754" s="2">
        <f t="shared" si="1674"/>
        <v>0.54054054054053502</v>
      </c>
      <c r="O754" s="2">
        <f t="shared" si="1674"/>
        <v>2.7027027027026973</v>
      </c>
    </row>
    <row r="755" spans="1:43">
      <c r="C755" s="2" t="s">
        <v>130</v>
      </c>
      <c r="D755" s="4" t="str">
        <f t="shared" ref="D755:E755" si="1675">IF(OR(D752&gt;15,D749&lt;15,D748&lt;4),"NA",(IF(D752&lt;4,3,IF(D752&lt;6,2,IF(D752&lt;10,1,0)))+IF(D749&gt;80,3,IF(D749&gt;40,2,IF(D749&gt;20,1,0)))+IF(D748&gt;20,3,IF(D748&gt;10,2,IF(D748&gt;5,1,0)))))</f>
        <v>NA</v>
      </c>
      <c r="E755" s="4">
        <f t="shared" si="1675"/>
        <v>5</v>
      </c>
      <c r="F755">
        <f t="shared" ref="F755:G755" si="1676">IF(OR(F752&gt;15,F749&lt;15,F748&lt;4),"NA",(IF(F752&lt;4,3,IF(F752&lt;6,2,IF(F752&lt;10,1,0)))+IF(F749&gt;80,3,IF(F749&gt;40,2,IF(F749&gt;20,1,0)))+IF(F748&gt;20,3,IF(F748&gt;10,2,IF(F748&gt;5,1,0)))))</f>
        <v>7</v>
      </c>
      <c r="G755" t="str">
        <f t="shared" si="1676"/>
        <v>NA</v>
      </c>
      <c r="H755" t="str">
        <f t="shared" ref="H755:I755" si="1677">IF(OR(H752&gt;15,H749&lt;15,H748&lt;4),"NA",(IF(H752&lt;4,3,IF(H752&lt;6,2,IF(H752&lt;10,1,0)))+IF(H749&gt;80,3,IF(H749&gt;40,2,IF(H749&gt;20,1,0)))+IF(H748&gt;20,3,IF(H748&gt;10,2,IF(H748&gt;5,1,0)))))</f>
        <v>NA</v>
      </c>
      <c r="I755" t="str">
        <f t="shared" si="1677"/>
        <v>NA</v>
      </c>
      <c r="J755" t="str">
        <f>IF(OR(J752&gt;15,J749&lt;15,J748&lt;4),"NA",(IF(J752&lt;4,3,IF(J752&lt;6,2,IF(J752&lt;10,1,0)))+IF(J749&gt;80,3,IF(J749&gt;40,2,IF(J749&gt;20,1,0)))+IF(J748&gt;20,3,IF(J748&gt;10,2,IF(J748&gt;5,1,0)))))</f>
        <v>NA</v>
      </c>
      <c r="K755" t="str">
        <f>IF(OR(K752&gt;15,K749&lt;15,K748&lt;4),"NA",(IF(K752&lt;4,3,IF(K752&lt;6,2,IF(K752&lt;10,1,0)))+IF(K749&gt;80,3,IF(K749&gt;40,2,IF(K749&gt;20,1,0)))+IF(K748&gt;20,3,IF(K748&gt;10,2,IF(K748&gt;5,1,0)))))</f>
        <v>NA</v>
      </c>
      <c r="L755" t="str">
        <f>IF(OR(L752&gt;15,L749&lt;15,L748&lt;4),"NA",(IF(L752&lt;4,3,IF(L752&lt;6,2,IF(L752&lt;10,1,0)))+IF(L749&gt;80,3,IF(L749&gt;40,2,IF(L749&gt;20,1,0)))+IF(L748&gt;20,3,IF(L748&gt;10,2,IF(L748&gt;5,1,0)))))</f>
        <v>NA</v>
      </c>
      <c r="M755" t="str">
        <f t="shared" ref="M755:S755" si="1678">IF(OR(M752&gt;15,M749&lt;15,M748&lt;4),"NA",(IF(M752&lt;4,3,IF(M752&lt;6,2,IF(M752&lt;10,1,0)))+IF(M749&gt;80,3,IF(M749&gt;40,2,IF(M749&gt;20,1,0)))+IF(M748&gt;20,3,IF(M748&gt;10,2,IF(M748&gt;5,1,0)))))</f>
        <v>NA</v>
      </c>
      <c r="N755" t="str">
        <f t="shared" si="1678"/>
        <v>NA</v>
      </c>
      <c r="O755" t="str">
        <f t="shared" si="1678"/>
        <v>NA</v>
      </c>
      <c r="P755">
        <f t="shared" si="1678"/>
        <v>4</v>
      </c>
      <c r="Q755" t="str">
        <f t="shared" si="1678"/>
        <v>NA</v>
      </c>
      <c r="R755" t="str">
        <f t="shared" si="1678"/>
        <v>NA</v>
      </c>
      <c r="S755">
        <f t="shared" si="1678"/>
        <v>6</v>
      </c>
    </row>
    <row r="757" spans="1:43">
      <c r="A757" t="s">
        <v>159</v>
      </c>
      <c r="B757" t="s">
        <v>82</v>
      </c>
      <c r="C757" s="1" t="s">
        <v>2</v>
      </c>
      <c r="D757" s="1" t="s">
        <v>275</v>
      </c>
      <c r="E757" s="1" t="s">
        <v>242</v>
      </c>
      <c r="F757" s="1" t="s">
        <v>232</v>
      </c>
      <c r="G757" s="1" t="s">
        <v>202</v>
      </c>
      <c r="H757" s="1" t="s">
        <v>199</v>
      </c>
      <c r="I757" s="1" t="s">
        <v>196</v>
      </c>
      <c r="J757" s="1" t="s">
        <v>185</v>
      </c>
      <c r="K757" s="1" t="s">
        <v>177</v>
      </c>
      <c r="L757" s="1" t="s">
        <v>149</v>
      </c>
      <c r="M757" s="1" t="s">
        <v>139</v>
      </c>
      <c r="N757" s="1" t="s">
        <v>3</v>
      </c>
      <c r="O757" s="1" t="s">
        <v>4</v>
      </c>
      <c r="P757" s="1" t="s">
        <v>5</v>
      </c>
      <c r="Q757" s="1" t="s">
        <v>6</v>
      </c>
      <c r="R757" s="1" t="s">
        <v>7</v>
      </c>
      <c r="S757" s="1" t="s">
        <v>8</v>
      </c>
      <c r="T757" s="1" t="s">
        <v>9</v>
      </c>
      <c r="U757" s="1" t="s">
        <v>10</v>
      </c>
      <c r="V757" s="1" t="s">
        <v>11</v>
      </c>
      <c r="W757" s="1" t="s">
        <v>12</v>
      </c>
      <c r="X757" s="1" t="s">
        <v>13</v>
      </c>
      <c r="Y757" s="1" t="s">
        <v>14</v>
      </c>
      <c r="Z757" s="1" t="s">
        <v>15</v>
      </c>
      <c r="AA757" s="1" t="s">
        <v>16</v>
      </c>
      <c r="AB757" s="1" t="s">
        <v>17</v>
      </c>
      <c r="AC757" s="1" t="s">
        <v>18</v>
      </c>
      <c r="AD757" s="1" t="s">
        <v>19</v>
      </c>
      <c r="AE757" s="1" t="s">
        <v>20</v>
      </c>
      <c r="AF757" s="1" t="s">
        <v>21</v>
      </c>
      <c r="AG757" s="1" t="s">
        <v>22</v>
      </c>
      <c r="AH757" s="1" t="s">
        <v>23</v>
      </c>
      <c r="AI757" s="1" t="s">
        <v>24</v>
      </c>
      <c r="AJ757" s="1" t="s">
        <v>25</v>
      </c>
      <c r="AK757" s="1" t="s">
        <v>26</v>
      </c>
      <c r="AL757" s="1" t="s">
        <v>27</v>
      </c>
      <c r="AM757" s="1" t="s">
        <v>28</v>
      </c>
      <c r="AN757" s="1" t="s">
        <v>29</v>
      </c>
      <c r="AO757" s="1" t="s">
        <v>30</v>
      </c>
      <c r="AP757" s="1" t="s">
        <v>31</v>
      </c>
    </row>
    <row r="758" spans="1:43">
      <c r="C758" t="s">
        <v>34</v>
      </c>
      <c r="D758">
        <v>21.02</v>
      </c>
      <c r="E758">
        <v>15.79</v>
      </c>
      <c r="F758">
        <v>17.07</v>
      </c>
      <c r="G758">
        <v>10.58</v>
      </c>
      <c r="H758">
        <v>23.87</v>
      </c>
      <c r="I758">
        <v>16.28</v>
      </c>
      <c r="J758">
        <v>16.309999999999999</v>
      </c>
      <c r="K758">
        <v>9.7899999999999991</v>
      </c>
      <c r="L758">
        <v>17.579999999999998</v>
      </c>
      <c r="M758">
        <v>15.63</v>
      </c>
      <c r="N758">
        <v>13.29</v>
      </c>
      <c r="O758">
        <v>10.61</v>
      </c>
      <c r="P758">
        <v>11.18</v>
      </c>
      <c r="Q758">
        <v>13.4</v>
      </c>
      <c r="R758">
        <v>10.82</v>
      </c>
      <c r="S758">
        <v>13.46</v>
      </c>
      <c r="T758">
        <v>12.46</v>
      </c>
      <c r="U758">
        <v>15.07</v>
      </c>
      <c r="V758">
        <v>7.81</v>
      </c>
    </row>
    <row r="759" spans="1:43">
      <c r="C759" t="s">
        <v>128</v>
      </c>
      <c r="H759">
        <v>23.87</v>
      </c>
      <c r="I759">
        <v>16.28</v>
      </c>
      <c r="J759">
        <v>16.309999999999999</v>
      </c>
      <c r="K759">
        <v>9.7899999999999991</v>
      </c>
      <c r="L759">
        <v>17.579999999999998</v>
      </c>
      <c r="M759">
        <v>16.12</v>
      </c>
      <c r="N759">
        <v>13.29</v>
      </c>
      <c r="O759">
        <v>10.61</v>
      </c>
      <c r="P759">
        <v>11.18</v>
      </c>
      <c r="Q759">
        <v>13.4</v>
      </c>
      <c r="R759">
        <v>10.82</v>
      </c>
      <c r="S759">
        <v>13.46</v>
      </c>
      <c r="T759">
        <v>12.46</v>
      </c>
      <c r="U759">
        <v>15.07</v>
      </c>
      <c r="V759">
        <v>7.81</v>
      </c>
      <c r="W759">
        <v>10.58</v>
      </c>
      <c r="X759">
        <v>12.28</v>
      </c>
      <c r="Y759">
        <v>12.84</v>
      </c>
      <c r="Z759">
        <v>7.95</v>
      </c>
    </row>
    <row r="760" spans="1:43">
      <c r="C760" t="s">
        <v>35</v>
      </c>
      <c r="D760">
        <f t="shared" ref="D760:G760" si="1679">+D758+E758+F758+G758</f>
        <v>64.460000000000008</v>
      </c>
      <c r="E760">
        <f t="shared" si="1679"/>
        <v>67.31</v>
      </c>
      <c r="F760">
        <f t="shared" si="1679"/>
        <v>67.8</v>
      </c>
      <c r="G760">
        <f t="shared" si="1679"/>
        <v>67.040000000000006</v>
      </c>
      <c r="H760">
        <f>+H758+I758+J758+K758</f>
        <v>66.25</v>
      </c>
      <c r="I760">
        <f>+I758+J758+K758+L758</f>
        <v>59.96</v>
      </c>
      <c r="J760">
        <f>+J758+K758+L758+M758</f>
        <v>59.309999999999995</v>
      </c>
      <c r="K760">
        <f>+K758+L758+M758+N758</f>
        <v>56.29</v>
      </c>
      <c r="L760">
        <f>+L758+M758+N758+O758</f>
        <v>57.11</v>
      </c>
      <c r="M760">
        <f t="shared" ref="M760:S761" si="1680">+M758+N758+O758+P758</f>
        <v>50.71</v>
      </c>
      <c r="N760">
        <f t="shared" si="1680"/>
        <v>48.48</v>
      </c>
      <c r="O760">
        <f t="shared" si="1680"/>
        <v>46.01</v>
      </c>
      <c r="P760">
        <f t="shared" si="1680"/>
        <v>48.86</v>
      </c>
      <c r="Q760">
        <f t="shared" si="1680"/>
        <v>50.14</v>
      </c>
      <c r="R760">
        <f t="shared" si="1680"/>
        <v>51.81</v>
      </c>
      <c r="S760">
        <f t="shared" si="1680"/>
        <v>48.800000000000004</v>
      </c>
    </row>
    <row r="761" spans="1:43">
      <c r="C761" t="s">
        <v>129</v>
      </c>
      <c r="H761">
        <f t="shared" ref="H761:J761" si="1681">+H759+I759+J759+K759</f>
        <v>66.25</v>
      </c>
      <c r="I761">
        <f t="shared" si="1681"/>
        <v>59.96</v>
      </c>
      <c r="J761">
        <f t="shared" si="1681"/>
        <v>59.8</v>
      </c>
      <c r="K761">
        <f t="shared" ref="K761" si="1682">+K759+L759+M759+N759</f>
        <v>56.779999999999994</v>
      </c>
      <c r="L761">
        <f t="shared" ref="L761:P761" si="1683">+L759+M759+N759+O759</f>
        <v>57.6</v>
      </c>
      <c r="M761">
        <f t="shared" si="1683"/>
        <v>51.199999999999996</v>
      </c>
      <c r="N761">
        <f t="shared" si="1683"/>
        <v>48.48</v>
      </c>
      <c r="O761">
        <f t="shared" si="1683"/>
        <v>46.01</v>
      </c>
      <c r="P761">
        <f t="shared" si="1683"/>
        <v>48.86</v>
      </c>
      <c r="Q761">
        <f t="shared" si="1680"/>
        <v>50.14</v>
      </c>
      <c r="R761">
        <f t="shared" si="1680"/>
        <v>51.81</v>
      </c>
      <c r="S761">
        <f t="shared" si="1680"/>
        <v>48.800000000000004</v>
      </c>
      <c r="T761">
        <f t="shared" ref="T761" si="1684">+T759+U759+V759+W759</f>
        <v>45.92</v>
      </c>
      <c r="U761">
        <f t="shared" ref="U761" si="1685">+U759+V759+W759+X759</f>
        <v>45.74</v>
      </c>
      <c r="V761">
        <f t="shared" ref="V761" si="1686">+V759+W759+X759+Y759</f>
        <v>43.510000000000005</v>
      </c>
      <c r="W761">
        <f t="shared" ref="W761" si="1687">+W759+X759+Y759+Z759</f>
        <v>43.650000000000006</v>
      </c>
    </row>
    <row r="762" spans="1:43">
      <c r="C762" s="2" t="s">
        <v>36</v>
      </c>
      <c r="D762" s="2">
        <f t="shared" ref="D762:G762" si="1688">+((D760/(E758+F758+G758+H759))-1)*100</f>
        <v>-4.2341405437527735</v>
      </c>
      <c r="E762" s="2">
        <f t="shared" si="1688"/>
        <v>-0.72271386430677875</v>
      </c>
      <c r="F762" s="2">
        <f t="shared" si="1688"/>
        <v>1.1336515513126422</v>
      </c>
      <c r="G762" s="2">
        <f t="shared" si="1688"/>
        <v>1.192452830188695</v>
      </c>
      <c r="H762" s="2">
        <f>+((H760/(I758+J758+K758+L759))-1)*100</f>
        <v>10.490326884589729</v>
      </c>
      <c r="I762" s="2">
        <f>+((I760/(J758+K758+L758+M759))-1)*100</f>
        <v>0.26755852842810235</v>
      </c>
      <c r="J762" s="2">
        <f>+((J760/(K758+L758+M758+N759))-1)*100</f>
        <v>5.365073725350844</v>
      </c>
      <c r="K762" s="2">
        <f>+((K760/(L758+M758+N758+O759))-1)*100</f>
        <v>-1.4358255997198421</v>
      </c>
      <c r="L762" s="2">
        <f>+((L760/(M758+N758+O758+P759))-1)*100</f>
        <v>12.620784855058176</v>
      </c>
      <c r="M762" s="2">
        <f t="shared" ref="M762:S762" si="1689">+((M760/(N758+O758+P758+Q759))-1)*100</f>
        <v>4.5998349834983632</v>
      </c>
      <c r="N762" s="2">
        <f t="shared" si="1689"/>
        <v>5.3683981743099407</v>
      </c>
      <c r="O762" s="2">
        <f t="shared" si="1689"/>
        <v>-5.8329922226770359</v>
      </c>
      <c r="P762" s="2">
        <f t="shared" si="1689"/>
        <v>-2.5528520143597966</v>
      </c>
      <c r="Q762" s="2">
        <f t="shared" si="1689"/>
        <v>-3.2233159621694707</v>
      </c>
      <c r="R762" s="2">
        <f t="shared" si="1689"/>
        <v>6.1680327868852469</v>
      </c>
      <c r="S762" s="2">
        <f t="shared" si="1689"/>
        <v>6.2717770034843356</v>
      </c>
    </row>
    <row r="763" spans="1:43">
      <c r="C763" s="2" t="s">
        <v>37</v>
      </c>
      <c r="D763" s="2">
        <f t="shared" ref="D763:G763" si="1690">+((D760/H761)-1)*100</f>
        <v>-2.7018867924528234</v>
      </c>
      <c r="E763" s="2">
        <f t="shared" si="1690"/>
        <v>12.258172114743161</v>
      </c>
      <c r="F763" s="2">
        <f t="shared" si="1690"/>
        <v>13.377926421404673</v>
      </c>
      <c r="G763" s="2">
        <f t="shared" si="1690"/>
        <v>18.069742867206795</v>
      </c>
      <c r="H763" s="2">
        <f>+((H760/L761)-1)*100</f>
        <v>15.017361111111116</v>
      </c>
      <c r="I763" s="2">
        <f>+((I760/M761)-1)*100</f>
        <v>17.109375000000004</v>
      </c>
      <c r="J763" s="2">
        <f>+((J760/N761)-1)*100</f>
        <v>22.339108910891081</v>
      </c>
      <c r="K763" s="2">
        <f>+((K760/O761)-1)*100</f>
        <v>22.342968919800054</v>
      </c>
      <c r="L763" s="2">
        <f>+((L760/P761)-1)*100</f>
        <v>16.884977486696684</v>
      </c>
      <c r="M763" s="2">
        <f t="shared" ref="M763:S763" si="1691">+((M760/Q761)-1)*100</f>
        <v>1.1368169126446004</v>
      </c>
      <c r="N763" s="2">
        <f t="shared" si="1691"/>
        <v>-6.4273306311522944</v>
      </c>
      <c r="O763" s="2">
        <f t="shared" si="1691"/>
        <v>-5.7172131147541165</v>
      </c>
      <c r="P763" s="2">
        <f t="shared" si="1691"/>
        <v>6.4024390243902385</v>
      </c>
      <c r="Q763" s="2">
        <f t="shared" si="1691"/>
        <v>9.6195889811980795</v>
      </c>
      <c r="R763" s="2">
        <f t="shared" si="1691"/>
        <v>19.07607446564008</v>
      </c>
      <c r="S763" s="2">
        <f t="shared" si="1691"/>
        <v>11.798396334478811</v>
      </c>
    </row>
    <row r="764" spans="1:43" s="1" customFormat="1">
      <c r="C764" s="1" t="s">
        <v>38</v>
      </c>
      <c r="D764" s="1" t="s">
        <v>274</v>
      </c>
      <c r="E764" s="1" t="s">
        <v>243</v>
      </c>
      <c r="F764" s="1" t="s">
        <v>233</v>
      </c>
      <c r="G764" s="1" t="s">
        <v>230</v>
      </c>
      <c r="H764" s="1" t="s">
        <v>200</v>
      </c>
      <c r="I764" s="1" t="s">
        <v>197</v>
      </c>
      <c r="J764" s="1" t="s">
        <v>186</v>
      </c>
      <c r="K764" s="1" t="s">
        <v>178</v>
      </c>
      <c r="L764" s="1" t="s">
        <v>150</v>
      </c>
      <c r="M764" s="1" t="s">
        <v>141</v>
      </c>
      <c r="N764" s="1" t="s">
        <v>39</v>
      </c>
      <c r="O764" s="1" t="s">
        <v>40</v>
      </c>
      <c r="P764" s="1" t="s">
        <v>41</v>
      </c>
      <c r="Q764" s="1" t="s">
        <v>42</v>
      </c>
      <c r="R764" s="1" t="s">
        <v>43</v>
      </c>
      <c r="S764" s="1" t="s">
        <v>44</v>
      </c>
      <c r="T764" s="1" t="s">
        <v>45</v>
      </c>
      <c r="U764" s="1" t="s">
        <v>46</v>
      </c>
      <c r="V764" s="1" t="s">
        <v>47</v>
      </c>
      <c r="W764" s="1" t="s">
        <v>48</v>
      </c>
      <c r="X764" s="1" t="s">
        <v>49</v>
      </c>
      <c r="Y764" s="1" t="s">
        <v>50</v>
      </c>
      <c r="Z764" s="1" t="s">
        <v>51</v>
      </c>
      <c r="AA764" s="1" t="s">
        <v>52</v>
      </c>
      <c r="AB764" s="1" t="s">
        <v>53</v>
      </c>
      <c r="AC764" s="1" t="s">
        <v>54</v>
      </c>
      <c r="AD764" s="1" t="s">
        <v>55</v>
      </c>
      <c r="AE764" s="1" t="s">
        <v>56</v>
      </c>
      <c r="AF764" s="1" t="s">
        <v>57</v>
      </c>
      <c r="AG764" s="1" t="s">
        <v>58</v>
      </c>
      <c r="AH764" s="1" t="s">
        <v>59</v>
      </c>
      <c r="AI764" s="1" t="s">
        <v>60</v>
      </c>
      <c r="AJ764" s="1" t="s">
        <v>61</v>
      </c>
      <c r="AK764" s="1" t="s">
        <v>62</v>
      </c>
      <c r="AL764" s="1" t="s">
        <v>63</v>
      </c>
      <c r="AM764" s="1" t="s">
        <v>64</v>
      </c>
      <c r="AN764" s="1" t="s">
        <v>65</v>
      </c>
      <c r="AO764" s="1" t="s">
        <v>66</v>
      </c>
      <c r="AP764" s="1" t="s">
        <v>67</v>
      </c>
      <c r="AQ764" s="1" t="s">
        <v>68</v>
      </c>
    </row>
    <row r="765" spans="1:43">
      <c r="C765" t="s">
        <v>69</v>
      </c>
      <c r="D765">
        <v>950</v>
      </c>
      <c r="E765">
        <v>957</v>
      </c>
      <c r="F765">
        <v>970</v>
      </c>
      <c r="G765">
        <v>815</v>
      </c>
      <c r="H765" s="4">
        <v>884</v>
      </c>
      <c r="I765" s="4">
        <v>883</v>
      </c>
      <c r="J765">
        <v>1115</v>
      </c>
      <c r="K765">
        <v>999</v>
      </c>
      <c r="L765">
        <v>989</v>
      </c>
      <c r="M765">
        <v>977</v>
      </c>
      <c r="N765">
        <v>1000</v>
      </c>
      <c r="O765">
        <v>1050</v>
      </c>
      <c r="P765">
        <v>1090</v>
      </c>
      <c r="Q765">
        <v>1181</v>
      </c>
      <c r="R765">
        <v>1060</v>
      </c>
      <c r="S765">
        <v>1099</v>
      </c>
    </row>
    <row r="766" spans="1:43">
      <c r="C766" s="3" t="s">
        <v>70</v>
      </c>
      <c r="D766" s="3">
        <f t="shared" ref="D766:E766" si="1692">+D765/D760</f>
        <v>14.737821905057398</v>
      </c>
      <c r="E766" s="3">
        <f t="shared" si="1692"/>
        <v>14.217798246917248</v>
      </c>
      <c r="F766" s="3">
        <f t="shared" ref="F766:G766" si="1693">+F765/F760</f>
        <v>14.306784660766962</v>
      </c>
      <c r="G766" s="3">
        <f t="shared" si="1693"/>
        <v>12.156921241050119</v>
      </c>
      <c r="H766" s="3">
        <f t="shared" ref="H766:I766" si="1694">+H765/H760</f>
        <v>13.343396226415095</v>
      </c>
      <c r="I766" s="3">
        <f t="shared" si="1694"/>
        <v>14.726484322881921</v>
      </c>
      <c r="J766" s="3">
        <f>+J765/J760</f>
        <v>18.799527904232004</v>
      </c>
      <c r="K766" s="3">
        <f>+K765/K760</f>
        <v>17.747379641144075</v>
      </c>
      <c r="L766" s="3">
        <f>+L765/L760</f>
        <v>17.317457538084398</v>
      </c>
      <c r="M766" s="3">
        <f>+M765/M760</f>
        <v>19.266416880299744</v>
      </c>
      <c r="N766" s="3">
        <f t="shared" ref="N766:O766" si="1695">+N765/N760</f>
        <v>20.627062706270628</v>
      </c>
      <c r="O766" s="3">
        <f t="shared" si="1695"/>
        <v>22.821125842208218</v>
      </c>
      <c r="P766" s="3">
        <f t="shared" ref="P766" si="1696">+P765/P760</f>
        <v>22.308636921817438</v>
      </c>
      <c r="Q766" s="3">
        <f t="shared" ref="Q766" si="1697">+Q765/Q760</f>
        <v>23.554048663741522</v>
      </c>
      <c r="R766" s="3">
        <f t="shared" ref="R766:S766" si="1698">+R765/R760</f>
        <v>20.459370777842114</v>
      </c>
      <c r="S766" s="3">
        <f t="shared" si="1698"/>
        <v>22.520491803278688</v>
      </c>
    </row>
    <row r="767" spans="1:43">
      <c r="C767" s="2" t="s">
        <v>71</v>
      </c>
      <c r="D767" s="2">
        <f t="shared" ref="D767:F767" si="1699">+((D765/E765)-1)*100</f>
        <v>-0.73145245559038674</v>
      </c>
      <c r="E767" s="2">
        <f t="shared" si="1699"/>
        <v>-1.3402061855670055</v>
      </c>
      <c r="F767" s="2">
        <f t="shared" si="1699"/>
        <v>19.018404907975462</v>
      </c>
      <c r="G767" s="2">
        <f t="shared" ref="G767" si="1700">+((G765/H765)-1)*100</f>
        <v>-7.8054298642533881</v>
      </c>
      <c r="H767" s="2">
        <f t="shared" ref="H767:I767" si="1701">+((H765/I765)-1)*100</f>
        <v>0.11325028312569874</v>
      </c>
      <c r="I767" s="2">
        <f t="shared" si="1701"/>
        <v>-20.807174887892376</v>
      </c>
      <c r="J767" s="2">
        <f>+((J765/K765)-1)*100</f>
        <v>11.611611611611616</v>
      </c>
      <c r="K767" s="2">
        <f>+((K765/L765)-1)*100</f>
        <v>1.0111223458038499</v>
      </c>
      <c r="L767" s="2">
        <f>+((L765/M765)-1)*100</f>
        <v>1.2282497441146401</v>
      </c>
      <c r="M767" s="2">
        <f>+((M765/N765)-1)*100</f>
        <v>-2.300000000000002</v>
      </c>
      <c r="N767" s="2">
        <f t="shared" ref="N767:O767" si="1702">+((N765/O765)-1)*100</f>
        <v>-4.7619047619047672</v>
      </c>
      <c r="O767" s="2">
        <f t="shared" si="1702"/>
        <v>-3.669724770642202</v>
      </c>
      <c r="P767" s="2">
        <f t="shared" ref="P767:R767" si="1703">+((P765/Q765)-1)*100</f>
        <v>-7.7053344623200681</v>
      </c>
      <c r="Q767" s="2">
        <f t="shared" si="1703"/>
        <v>11.415094339622645</v>
      </c>
      <c r="R767" s="2">
        <f t="shared" si="1703"/>
        <v>-3.5486806187443154</v>
      </c>
    </row>
    <row r="768" spans="1:43">
      <c r="C768" s="2" t="s">
        <v>72</v>
      </c>
      <c r="D768" s="2">
        <f t="shared" ref="D768:F768" si="1704">+((D765/H765)-1)*100</f>
        <v>7.4660633484162853</v>
      </c>
      <c r="E768" s="2">
        <f t="shared" si="1704"/>
        <v>8.3805209513023726</v>
      </c>
      <c r="F768" s="2">
        <f t="shared" si="1704"/>
        <v>-13.00448430493274</v>
      </c>
      <c r="G768" s="2">
        <f t="shared" ref="G768" si="1705">+((G765/K765)-1)*100</f>
        <v>-18.418418418418415</v>
      </c>
      <c r="H768" s="2">
        <f t="shared" ref="H768:I768" si="1706">+((H765/L765)-1)*100</f>
        <v>-10.616784630940346</v>
      </c>
      <c r="I768" s="2">
        <f t="shared" si="1706"/>
        <v>-9.6212896622313249</v>
      </c>
      <c r="J768" s="2">
        <f>+((J765/N765)-1)*100</f>
        <v>11.5</v>
      </c>
      <c r="K768" s="2">
        <f>+((K765/O765)-1)*100</f>
        <v>-4.8571428571428594</v>
      </c>
      <c r="L768" s="2">
        <f>+((L765/P765)-1)*100</f>
        <v>-9.2660550458715569</v>
      </c>
      <c r="M768" s="2">
        <f>+((M765/Q765)-1)*100</f>
        <v>-17.273497036409825</v>
      </c>
      <c r="N768" s="2">
        <f t="shared" ref="N768:O768" si="1707">+((N765/R765)-1)*100</f>
        <v>-5.6603773584905648</v>
      </c>
      <c r="O768" s="2">
        <f t="shared" si="1707"/>
        <v>-4.4585987261146487</v>
      </c>
    </row>
    <row r="769" spans="1:43">
      <c r="C769" s="2" t="s">
        <v>130</v>
      </c>
      <c r="D769" t="str">
        <f t="shared" ref="D769:E769" si="1708">IF(OR(D766&gt;15,D763&lt;15,D762&lt;4),"NA",(IF(D766&lt;4,3,IF(D766&lt;6,2,IF(D766&lt;10,1,0)))+IF(D763&gt;80,3,IF(D763&gt;40,2,IF(D763&gt;20,1,0)))+IF(D762&gt;20,3,IF(D762&gt;10,2,IF(D762&gt;5,1,0)))))</f>
        <v>NA</v>
      </c>
      <c r="E769" t="str">
        <f t="shared" si="1708"/>
        <v>NA</v>
      </c>
      <c r="F769" t="str">
        <f t="shared" ref="F769:G769" si="1709">IF(OR(F766&gt;15,F763&lt;15,F762&lt;4),"NA",(IF(F766&lt;4,3,IF(F766&lt;6,2,IF(F766&lt;10,1,0)))+IF(F763&gt;80,3,IF(F763&gt;40,2,IF(F763&gt;20,1,0)))+IF(F762&gt;20,3,IF(F762&gt;10,2,IF(F762&gt;5,1,0)))))</f>
        <v>NA</v>
      </c>
      <c r="G769" t="str">
        <f t="shared" si="1709"/>
        <v>NA</v>
      </c>
      <c r="H769">
        <f t="shared" ref="H769:I769" si="1710">IF(OR(H766&gt;15,H763&lt;15,H762&lt;4),"NA",(IF(H766&lt;4,3,IF(H766&lt;6,2,IF(H766&lt;10,1,0)))+IF(H763&gt;80,3,IF(H763&gt;40,2,IF(H763&gt;20,1,0)))+IF(H762&gt;20,3,IF(H762&gt;10,2,IF(H762&gt;5,1,0)))))</f>
        <v>2</v>
      </c>
      <c r="I769" t="str">
        <f t="shared" si="1710"/>
        <v>NA</v>
      </c>
      <c r="J769" t="str">
        <f>IF(OR(J766&gt;15,J763&lt;15,J762&lt;4),"NA",(IF(J766&lt;4,3,IF(J766&lt;6,2,IF(J766&lt;10,1,0)))+IF(J763&gt;80,3,IF(J763&gt;40,2,IF(J763&gt;20,1,0)))+IF(J762&gt;20,3,IF(J762&gt;10,2,IF(J762&gt;5,1,0)))))</f>
        <v>NA</v>
      </c>
      <c r="K769" t="str">
        <f>IF(OR(K766&gt;15,K763&lt;15,K762&lt;4),"NA",(IF(K766&lt;4,3,IF(K766&lt;6,2,IF(K766&lt;10,1,0)))+IF(K763&gt;80,3,IF(K763&gt;40,2,IF(K763&gt;20,1,0)))+IF(K762&gt;20,3,IF(K762&gt;10,2,IF(K762&gt;5,1,0)))))</f>
        <v>NA</v>
      </c>
      <c r="L769" t="str">
        <f>IF(OR(L766&gt;15,L763&lt;15,L762&lt;4),"NA",(IF(L766&lt;4,3,IF(L766&lt;6,2,IF(L766&lt;10,1,0)))+IF(L763&gt;80,3,IF(L763&gt;40,2,IF(L763&gt;20,1,0)))+IF(L762&gt;20,3,IF(L762&gt;10,2,IF(L762&gt;5,1,0)))))</f>
        <v>NA</v>
      </c>
      <c r="M769" t="str">
        <f>IF(OR(M766&gt;15,M763&lt;15,M762&lt;4),"NA",(IF(M766&lt;4,3,IF(M766&lt;6,2,IF(M766&lt;10,1,0)))+IF(M763&gt;80,3,IF(M763&gt;40,2,IF(M763&gt;20,1,0)))+IF(M762&gt;20,3,IF(M762&gt;10,2,IF(M762&gt;5,1,0)))))</f>
        <v>NA</v>
      </c>
      <c r="N769" t="str">
        <f t="shared" ref="N769:S769" si="1711">IF(OR(N766&gt;15,N763&lt;15,N762&lt;4),"NA",(IF(N766&lt;4,3,IF(N766&lt;6,2,IF(N766&lt;10,1,0)))+IF(N763&gt;80,3,IF(N763&gt;40,2,IF(N763&gt;20,1,0)))+IF(N762&gt;20,3,IF(N762&gt;10,2,IF(N762&gt;5,1,0)))))</f>
        <v>NA</v>
      </c>
      <c r="O769" t="str">
        <f t="shared" si="1711"/>
        <v>NA</v>
      </c>
      <c r="P769" t="str">
        <f t="shared" si="1711"/>
        <v>NA</v>
      </c>
      <c r="Q769" t="str">
        <f t="shared" si="1711"/>
        <v>NA</v>
      </c>
      <c r="R769" t="str">
        <f t="shared" si="1711"/>
        <v>NA</v>
      </c>
      <c r="S769" t="str">
        <f t="shared" si="1711"/>
        <v>NA</v>
      </c>
    </row>
    <row r="771" spans="1:43">
      <c r="A771" t="s">
        <v>160</v>
      </c>
      <c r="B771" t="s">
        <v>1</v>
      </c>
      <c r="C771" s="1" t="s">
        <v>2</v>
      </c>
      <c r="D771" s="1" t="s">
        <v>275</v>
      </c>
      <c r="E771" s="1" t="s">
        <v>242</v>
      </c>
      <c r="F771" s="1" t="s">
        <v>232</v>
      </c>
      <c r="G771" s="1" t="s">
        <v>202</v>
      </c>
      <c r="H771" s="1" t="s">
        <v>199</v>
      </c>
      <c r="I771" s="1" t="s">
        <v>196</v>
      </c>
      <c r="J771" s="1" t="s">
        <v>185</v>
      </c>
      <c r="K771" s="1" t="s">
        <v>177</v>
      </c>
      <c r="L771" s="1" t="s">
        <v>149</v>
      </c>
      <c r="M771" s="1" t="s">
        <v>139</v>
      </c>
      <c r="N771" s="1" t="s">
        <v>3</v>
      </c>
      <c r="O771" s="1" t="s">
        <v>4</v>
      </c>
      <c r="P771" s="1" t="s">
        <v>5</v>
      </c>
      <c r="Q771" s="1" t="s">
        <v>6</v>
      </c>
      <c r="R771" s="1" t="s">
        <v>7</v>
      </c>
      <c r="S771" s="1" t="s">
        <v>8</v>
      </c>
      <c r="T771" s="1" t="s">
        <v>9</v>
      </c>
      <c r="U771" s="1" t="s">
        <v>10</v>
      </c>
      <c r="V771" s="1" t="s">
        <v>11</v>
      </c>
      <c r="W771" s="1" t="s">
        <v>12</v>
      </c>
      <c r="X771" s="1" t="s">
        <v>13</v>
      </c>
      <c r="Y771" s="1" t="s">
        <v>14</v>
      </c>
      <c r="Z771" s="1" t="s">
        <v>15</v>
      </c>
      <c r="AA771" s="1" t="s">
        <v>16</v>
      </c>
      <c r="AB771" s="1" t="s">
        <v>17</v>
      </c>
      <c r="AC771" s="1" t="s">
        <v>18</v>
      </c>
      <c r="AD771" s="1" t="s">
        <v>19</v>
      </c>
      <c r="AE771" s="1" t="s">
        <v>20</v>
      </c>
      <c r="AF771" s="1" t="s">
        <v>21</v>
      </c>
      <c r="AG771" s="1" t="s">
        <v>22</v>
      </c>
      <c r="AH771" s="1" t="s">
        <v>23</v>
      </c>
      <c r="AI771" s="1" t="s">
        <v>24</v>
      </c>
      <c r="AJ771" s="1" t="s">
        <v>25</v>
      </c>
      <c r="AK771" s="1" t="s">
        <v>26</v>
      </c>
      <c r="AL771" s="1" t="s">
        <v>27</v>
      </c>
      <c r="AM771" s="1" t="s">
        <v>28</v>
      </c>
      <c r="AN771" s="1" t="s">
        <v>29</v>
      </c>
      <c r="AO771" s="1" t="s">
        <v>30</v>
      </c>
      <c r="AP771" s="1" t="s">
        <v>31</v>
      </c>
    </row>
    <row r="772" spans="1:43">
      <c r="A772" s="6"/>
      <c r="C772" t="s">
        <v>34</v>
      </c>
      <c r="D772">
        <v>-6.58</v>
      </c>
      <c r="E772">
        <v>-3.26</v>
      </c>
      <c r="F772">
        <v>0.17</v>
      </c>
      <c r="G772">
        <v>7.0000000000000007E-2</v>
      </c>
      <c r="H772">
        <v>0.97</v>
      </c>
      <c r="I772">
        <v>-1.35</v>
      </c>
      <c r="J772" s="4">
        <v>-1.59</v>
      </c>
      <c r="K772" s="4">
        <v>-0.33</v>
      </c>
      <c r="L772" s="4">
        <v>-0.41</v>
      </c>
      <c r="M772" s="4">
        <v>-0.84</v>
      </c>
      <c r="N772" s="4">
        <v>0.27</v>
      </c>
      <c r="O772" s="4">
        <v>1.71</v>
      </c>
      <c r="P772">
        <v>3.06</v>
      </c>
      <c r="Q772">
        <v>2.46</v>
      </c>
      <c r="R772">
        <v>1.03</v>
      </c>
      <c r="S772">
        <v>0.52</v>
      </c>
      <c r="T772">
        <v>1.45</v>
      </c>
      <c r="U772">
        <v>1.41</v>
      </c>
      <c r="V772">
        <v>2.15</v>
      </c>
    </row>
    <row r="773" spans="1:43">
      <c r="C773" t="s">
        <v>128</v>
      </c>
      <c r="H773">
        <v>0.97</v>
      </c>
      <c r="I773">
        <v>-1.35</v>
      </c>
      <c r="J773" s="4">
        <v>-0.37</v>
      </c>
      <c r="K773" s="4">
        <v>-0.33</v>
      </c>
      <c r="L773" s="4">
        <v>-0.41</v>
      </c>
      <c r="M773" s="4">
        <v>-0.84</v>
      </c>
      <c r="N773" s="4">
        <v>-0.48</v>
      </c>
      <c r="O773" s="4">
        <v>1.71</v>
      </c>
      <c r="P773">
        <v>3.06</v>
      </c>
      <c r="Q773">
        <v>2.46</v>
      </c>
      <c r="R773">
        <v>0.8</v>
      </c>
      <c r="S773">
        <v>0.52</v>
      </c>
      <c r="T773">
        <v>1.45</v>
      </c>
      <c r="U773">
        <v>1.42</v>
      </c>
      <c r="V773">
        <v>3.13</v>
      </c>
      <c r="W773">
        <v>0.73</v>
      </c>
      <c r="X773">
        <v>0.74</v>
      </c>
      <c r="Y773">
        <v>-0.43</v>
      </c>
      <c r="Z773">
        <v>-1.1599999999999999</v>
      </c>
    </row>
    <row r="774" spans="1:43">
      <c r="C774" t="s">
        <v>35</v>
      </c>
      <c r="D774">
        <f t="shared" ref="D774:L774" si="1712">+D772+E772+F772+G772</f>
        <v>-9.6</v>
      </c>
      <c r="E774">
        <f t="shared" si="1712"/>
        <v>-2.0499999999999998</v>
      </c>
      <c r="F774">
        <f t="shared" si="1712"/>
        <v>-0.14000000000000012</v>
      </c>
      <c r="G774">
        <f t="shared" si="1712"/>
        <v>-1.9000000000000001</v>
      </c>
      <c r="H774">
        <f t="shared" si="1712"/>
        <v>-2.3000000000000003</v>
      </c>
      <c r="I774">
        <f t="shared" si="1712"/>
        <v>-3.6800000000000006</v>
      </c>
      <c r="J774">
        <f t="shared" si="1712"/>
        <v>-3.17</v>
      </c>
      <c r="K774">
        <f t="shared" si="1712"/>
        <v>-1.31</v>
      </c>
      <c r="L774">
        <f t="shared" si="1712"/>
        <v>0.73</v>
      </c>
      <c r="M774">
        <f t="shared" ref="M774:S775" si="1713">+M772+N772+O772+P772</f>
        <v>4.2</v>
      </c>
      <c r="N774">
        <f t="shared" si="1713"/>
        <v>7.5</v>
      </c>
      <c r="O774">
        <f t="shared" si="1713"/>
        <v>8.26</v>
      </c>
      <c r="P774">
        <f t="shared" si="1713"/>
        <v>7.07</v>
      </c>
      <c r="Q774">
        <f t="shared" si="1713"/>
        <v>5.46</v>
      </c>
      <c r="R774">
        <f t="shared" si="1713"/>
        <v>4.41</v>
      </c>
      <c r="S774">
        <f t="shared" si="1713"/>
        <v>5.5299999999999994</v>
      </c>
    </row>
    <row r="775" spans="1:43">
      <c r="C775" t="s">
        <v>129</v>
      </c>
      <c r="H775">
        <f t="shared" ref="H775:P775" si="1714">+H773+I773+J773+K773</f>
        <v>-1.08</v>
      </c>
      <c r="I775">
        <f t="shared" si="1714"/>
        <v>-2.4600000000000004</v>
      </c>
      <c r="J775">
        <f t="shared" si="1714"/>
        <v>-1.9499999999999997</v>
      </c>
      <c r="K775">
        <f t="shared" si="1714"/>
        <v>-2.06</v>
      </c>
      <c r="L775">
        <f t="shared" si="1714"/>
        <v>-2.0000000000000018E-2</v>
      </c>
      <c r="M775">
        <f t="shared" si="1714"/>
        <v>3.45</v>
      </c>
      <c r="N775">
        <f t="shared" si="1714"/>
        <v>6.75</v>
      </c>
      <c r="O775">
        <f t="shared" si="1714"/>
        <v>8.0299999999999994</v>
      </c>
      <c r="P775">
        <f t="shared" si="1714"/>
        <v>6.84</v>
      </c>
      <c r="Q775">
        <f t="shared" si="1713"/>
        <v>5.2299999999999995</v>
      </c>
      <c r="R775">
        <f t="shared" si="1713"/>
        <v>4.1899999999999995</v>
      </c>
      <c r="S775">
        <f t="shared" si="1713"/>
        <v>6.52</v>
      </c>
      <c r="T775">
        <f t="shared" ref="T775" si="1715">+T773+U773+V773+W773</f>
        <v>6.73</v>
      </c>
      <c r="U775">
        <f t="shared" ref="U775" si="1716">+U773+V773+W773+X773</f>
        <v>6.02</v>
      </c>
      <c r="V775">
        <f t="shared" ref="V775" si="1717">+V773+W773+X773+Y773</f>
        <v>4.17</v>
      </c>
      <c r="W775">
        <f t="shared" ref="W775" si="1718">+W773+X773+Y773+Z773</f>
        <v>-0.11999999999999988</v>
      </c>
    </row>
    <row r="776" spans="1:43">
      <c r="C776" s="2" t="s">
        <v>36</v>
      </c>
      <c r="D776" s="2">
        <f t="shared" ref="D776:L776" si="1719">+((D774/(E772+F772+G772+H773))-1)*100</f>
        <v>368.29268292682934</v>
      </c>
      <c r="E776" s="2">
        <f t="shared" si="1719"/>
        <v>1364.2857142857129</v>
      </c>
      <c r="F776" s="2">
        <f t="shared" si="1719"/>
        <v>-79.411764705882334</v>
      </c>
      <c r="G776" s="2">
        <f t="shared" si="1719"/>
        <v>-17.391304347826086</v>
      </c>
      <c r="H776" s="2">
        <f t="shared" si="1719"/>
        <v>-37.5</v>
      </c>
      <c r="I776" s="2">
        <f t="shared" si="1719"/>
        <v>16.088328075709789</v>
      </c>
      <c r="J776" s="2">
        <f t="shared" si="1719"/>
        <v>53.883495145631066</v>
      </c>
      <c r="K776" s="2">
        <f t="shared" si="1719"/>
        <v>-279.45205479452056</v>
      </c>
      <c r="L776" s="2">
        <f t="shared" si="1719"/>
        <v>-82.61904761904762</v>
      </c>
      <c r="M776" s="2">
        <f t="shared" ref="M776:S776" si="1720">+((M774/(N772+O772+P772+Q773))-1)*100</f>
        <v>-43.999999999999993</v>
      </c>
      <c r="N776" s="2">
        <f t="shared" si="1720"/>
        <v>-6.6002490660024833</v>
      </c>
      <c r="O776" s="2">
        <f t="shared" si="1720"/>
        <v>16.831683168316825</v>
      </c>
      <c r="P776" s="2">
        <f t="shared" si="1720"/>
        <v>29.487179487179493</v>
      </c>
      <c r="Q776" s="2">
        <f t="shared" si="1720"/>
        <v>23.529411764705888</v>
      </c>
      <c r="R776" s="2">
        <f t="shared" si="1720"/>
        <v>-32.258064516129025</v>
      </c>
      <c r="S776" s="2">
        <f t="shared" si="1720"/>
        <v>-3.658536585365868</v>
      </c>
    </row>
    <row r="777" spans="1:43">
      <c r="C777" s="2" t="s">
        <v>37</v>
      </c>
      <c r="D777" s="2">
        <f t="shared" ref="D777:L777" si="1721">+((D774/H775)-1)*100</f>
        <v>788.8888888888888</v>
      </c>
      <c r="E777" s="2">
        <f t="shared" si="1721"/>
        <v>-16.666666666666686</v>
      </c>
      <c r="F777" s="2">
        <f t="shared" si="1721"/>
        <v>-92.820512820512818</v>
      </c>
      <c r="G777" s="2">
        <f t="shared" si="1721"/>
        <v>-7.7669902912621325</v>
      </c>
      <c r="H777" s="2">
        <f t="shared" si="1721"/>
        <v>11399.999999999991</v>
      </c>
      <c r="I777" s="2">
        <f t="shared" si="1721"/>
        <v>-206.66666666666669</v>
      </c>
      <c r="J777" s="2">
        <f t="shared" si="1721"/>
        <v>-146.96296296296296</v>
      </c>
      <c r="K777" s="2">
        <f t="shared" si="1721"/>
        <v>-116.31382316313822</v>
      </c>
      <c r="L777" s="2">
        <f t="shared" si="1721"/>
        <v>-89.327485380116954</v>
      </c>
      <c r="M777" s="2">
        <f t="shared" ref="M777:S777" si="1722">+((M774/Q775)-1)*100</f>
        <v>-19.694072657743778</v>
      </c>
      <c r="N777" s="2">
        <f t="shared" si="1722"/>
        <v>78.997613365155161</v>
      </c>
      <c r="O777" s="2">
        <f t="shared" si="1722"/>
        <v>26.687116564417181</v>
      </c>
      <c r="P777" s="2">
        <f t="shared" si="1722"/>
        <v>5.0520059435364084</v>
      </c>
      <c r="Q777" s="2">
        <f t="shared" si="1722"/>
        <v>-9.302325581395344</v>
      </c>
      <c r="R777" s="2">
        <f t="shared" si="1722"/>
        <v>5.755395683453246</v>
      </c>
      <c r="S777" s="2">
        <f t="shared" si="1722"/>
        <v>-4708.3333333333376</v>
      </c>
    </row>
    <row r="778" spans="1:43" s="1" customFormat="1">
      <c r="C778" s="1" t="s">
        <v>38</v>
      </c>
      <c r="D778" s="1" t="s">
        <v>274</v>
      </c>
      <c r="E778" s="1" t="s">
        <v>243</v>
      </c>
      <c r="F778" s="1" t="s">
        <v>233</v>
      </c>
      <c r="G778" s="1" t="s">
        <v>230</v>
      </c>
      <c r="H778" s="1" t="s">
        <v>200</v>
      </c>
      <c r="I778" s="1" t="s">
        <v>197</v>
      </c>
      <c r="J778" s="1" t="s">
        <v>186</v>
      </c>
      <c r="K778" s="1" t="s">
        <v>178</v>
      </c>
      <c r="L778" s="1" t="s">
        <v>150</v>
      </c>
      <c r="M778" s="1" t="s">
        <v>141</v>
      </c>
      <c r="N778" s="1" t="s">
        <v>39</v>
      </c>
      <c r="O778" s="1" t="s">
        <v>40</v>
      </c>
      <c r="P778" s="1" t="s">
        <v>41</v>
      </c>
      <c r="Q778" s="1" t="s">
        <v>42</v>
      </c>
      <c r="R778" s="1" t="s">
        <v>43</v>
      </c>
      <c r="S778" s="1" t="s">
        <v>44</v>
      </c>
      <c r="T778" s="1" t="s">
        <v>45</v>
      </c>
      <c r="U778" s="1" t="s">
        <v>46</v>
      </c>
      <c r="V778" s="1" t="s">
        <v>47</v>
      </c>
      <c r="W778" s="1" t="s">
        <v>48</v>
      </c>
      <c r="X778" s="1" t="s">
        <v>49</v>
      </c>
      <c r="Y778" s="1" t="s">
        <v>50</v>
      </c>
      <c r="Z778" s="1" t="s">
        <v>51</v>
      </c>
      <c r="AA778" s="1" t="s">
        <v>52</v>
      </c>
      <c r="AB778" s="1" t="s">
        <v>53</v>
      </c>
      <c r="AC778" s="1" t="s">
        <v>54</v>
      </c>
      <c r="AD778" s="1" t="s">
        <v>55</v>
      </c>
      <c r="AE778" s="1" t="s">
        <v>56</v>
      </c>
      <c r="AF778" s="1" t="s">
        <v>57</v>
      </c>
      <c r="AG778" s="1" t="s">
        <v>58</v>
      </c>
      <c r="AH778" s="1" t="s">
        <v>59</v>
      </c>
      <c r="AI778" s="1" t="s">
        <v>60</v>
      </c>
      <c r="AJ778" s="1" t="s">
        <v>61</v>
      </c>
      <c r="AK778" s="1" t="s">
        <v>62</v>
      </c>
      <c r="AL778" s="1" t="s">
        <v>63</v>
      </c>
      <c r="AM778" s="1" t="s">
        <v>64</v>
      </c>
      <c r="AN778" s="1" t="s">
        <v>65</v>
      </c>
      <c r="AO778" s="1" t="s">
        <v>66</v>
      </c>
      <c r="AP778" s="1" t="s">
        <v>67</v>
      </c>
      <c r="AQ778" s="1" t="s">
        <v>68</v>
      </c>
    </row>
    <row r="779" spans="1:43">
      <c r="C779" t="s">
        <v>69</v>
      </c>
      <c r="D779">
        <v>22</v>
      </c>
      <c r="E779">
        <v>31.7</v>
      </c>
      <c r="F779">
        <v>40.6</v>
      </c>
      <c r="G779">
        <v>39</v>
      </c>
      <c r="H779">
        <v>40.700000000000003</v>
      </c>
      <c r="I779">
        <v>41</v>
      </c>
      <c r="J779">
        <v>39.200000000000003</v>
      </c>
      <c r="K779">
        <v>36</v>
      </c>
      <c r="L779">
        <v>52</v>
      </c>
      <c r="M779">
        <v>62.7</v>
      </c>
      <c r="N779">
        <v>52.8</v>
      </c>
      <c r="O779">
        <v>55</v>
      </c>
      <c r="P779">
        <v>70</v>
      </c>
      <c r="Q779">
        <v>51</v>
      </c>
      <c r="R779">
        <v>32</v>
      </c>
      <c r="S779">
        <v>29.4</v>
      </c>
    </row>
    <row r="780" spans="1:43">
      <c r="C780" s="3" t="s">
        <v>70</v>
      </c>
      <c r="D780" s="3">
        <f t="shared" ref="D780:E780" si="1723">+D779/D774</f>
        <v>-2.291666666666667</v>
      </c>
      <c r="E780" s="3">
        <f t="shared" si="1723"/>
        <v>-15.463414634146343</v>
      </c>
      <c r="F780" s="3">
        <f t="shared" ref="F780:G780" si="1724">+F779/F774</f>
        <v>-289.99999999999977</v>
      </c>
      <c r="G780" s="3">
        <f t="shared" si="1724"/>
        <v>-20.526315789473681</v>
      </c>
      <c r="H780" s="3">
        <f t="shared" ref="H780:I780" si="1725">+H779/H774</f>
        <v>-17.695652173913043</v>
      </c>
      <c r="I780" s="3">
        <f t="shared" si="1725"/>
        <v>-11.141304347826084</v>
      </c>
      <c r="J780" s="3">
        <f t="shared" ref="J780:K780" si="1726">+J779/J774</f>
        <v>-12.365930599369086</v>
      </c>
      <c r="K780" s="3">
        <f t="shared" si="1726"/>
        <v>-27.480916030534349</v>
      </c>
      <c r="L780" s="3">
        <f t="shared" ref="L780:O780" si="1727">+L779/L774</f>
        <v>71.232876712328775</v>
      </c>
      <c r="M780" s="3">
        <f t="shared" si="1727"/>
        <v>14.928571428571429</v>
      </c>
      <c r="N780" s="3">
        <f t="shared" si="1727"/>
        <v>7.04</v>
      </c>
      <c r="O780" s="3">
        <f t="shared" si="1727"/>
        <v>6.6585956416464889</v>
      </c>
      <c r="P780" s="3">
        <f t="shared" ref="P780:S780" si="1728">+P779/P774</f>
        <v>9.9009900990099009</v>
      </c>
      <c r="Q780" s="3">
        <f t="shared" si="1728"/>
        <v>9.3406593406593412</v>
      </c>
      <c r="R780" s="3">
        <f t="shared" si="1728"/>
        <v>7.2562358276643986</v>
      </c>
      <c r="S780" s="3">
        <f t="shared" si="1728"/>
        <v>5.3164556962025324</v>
      </c>
    </row>
    <row r="781" spans="1:43">
      <c r="C781" s="2" t="s">
        <v>71</v>
      </c>
      <c r="D781" s="2">
        <f t="shared" ref="D781:F781" si="1729">+((D779/E779)-1)*100</f>
        <v>-30.5993690851735</v>
      </c>
      <c r="E781" s="2">
        <f t="shared" si="1729"/>
        <v>-21.921182266009854</v>
      </c>
      <c r="F781" s="2">
        <f t="shared" si="1729"/>
        <v>4.1025641025641102</v>
      </c>
      <c r="G781" s="2">
        <f t="shared" ref="G781" si="1730">+((G779/H779)-1)*100</f>
        <v>-4.1769041769041841</v>
      </c>
      <c r="H781" s="2">
        <f t="shared" ref="H781:I781" si="1731">+((H779/I779)-1)*100</f>
        <v>-0.73170731707316028</v>
      </c>
      <c r="I781" s="2">
        <f t="shared" si="1731"/>
        <v>4.5918367346938771</v>
      </c>
      <c r="J781" s="2">
        <f>+((J779/K779)-1)*100</f>
        <v>8.8888888888889017</v>
      </c>
      <c r="K781" s="2">
        <f>+((K779/L779)-1)*100</f>
        <v>-30.76923076923077</v>
      </c>
      <c r="L781" s="2">
        <f>+((L779/M779)-1)*100</f>
        <v>-17.065390749601285</v>
      </c>
      <c r="M781" s="2">
        <f t="shared" ref="M781:O781" si="1732">+((M779/N779)-1)*100</f>
        <v>18.750000000000021</v>
      </c>
      <c r="N781" s="2">
        <f t="shared" si="1732"/>
        <v>-4.0000000000000036</v>
      </c>
      <c r="O781" s="2">
        <f t="shared" si="1732"/>
        <v>-21.428571428571431</v>
      </c>
      <c r="P781" s="2">
        <f t="shared" ref="P781:R781" si="1733">+((P779/Q779)-1)*100</f>
        <v>37.254901960784316</v>
      </c>
      <c r="Q781" s="2">
        <f t="shared" si="1733"/>
        <v>59.375</v>
      </c>
      <c r="R781" s="2">
        <f t="shared" si="1733"/>
        <v>8.8435374149659971</v>
      </c>
    </row>
    <row r="782" spans="1:43">
      <c r="C782" s="2" t="s">
        <v>72</v>
      </c>
      <c r="D782" s="2">
        <f t="shared" ref="D782:F782" si="1734">+((D779/H779)-1)*100</f>
        <v>-45.945945945945951</v>
      </c>
      <c r="E782" s="2">
        <f t="shared" si="1734"/>
        <v>-22.68292682926829</v>
      </c>
      <c r="F782" s="2">
        <f t="shared" si="1734"/>
        <v>3.5714285714285587</v>
      </c>
      <c r="G782" s="2">
        <f t="shared" ref="G782" si="1735">+((G779/K779)-1)*100</f>
        <v>8.333333333333325</v>
      </c>
      <c r="H782" s="2">
        <f t="shared" ref="H782:I782" si="1736">+((H779/L779)-1)*100</f>
        <v>-21.730769230769219</v>
      </c>
      <c r="I782" s="2">
        <f t="shared" si="1736"/>
        <v>-34.609250398724086</v>
      </c>
      <c r="J782" s="2">
        <f>+((J779/N779)-1)*100</f>
        <v>-25.757575757575747</v>
      </c>
      <c r="K782" s="2">
        <f>+((K779/O779)-1)*100</f>
        <v>-34.545454545454547</v>
      </c>
      <c r="L782" s="2">
        <f>+((L779/P779)-1)*100</f>
        <v>-25.714285714285712</v>
      </c>
      <c r="M782" s="2">
        <f t="shared" ref="M782:O782" si="1737">+((M779/Q779)-1)*100</f>
        <v>22.941176470588243</v>
      </c>
      <c r="N782" s="2">
        <f t="shared" si="1737"/>
        <v>64.999999999999986</v>
      </c>
      <c r="O782" s="2">
        <f t="shared" si="1737"/>
        <v>87.074829931972801</v>
      </c>
    </row>
    <row r="783" spans="1:43">
      <c r="C783" s="2" t="s">
        <v>130</v>
      </c>
      <c r="D783">
        <f t="shared" ref="D783:E783" si="1738">IF(OR(D780&gt;15,D777&lt;15,D776&lt;4),"NA",(IF(D780&lt;4,3,IF(D780&lt;6,2,IF(D780&lt;10,1,0)))+IF(D777&gt;80,3,IF(D777&gt;40,2,IF(D777&gt;20,1,0)))+IF(D776&gt;20,3,IF(D776&gt;10,2,IF(D776&gt;5,1,0)))))</f>
        <v>9</v>
      </c>
      <c r="E783" t="str">
        <f t="shared" si="1738"/>
        <v>NA</v>
      </c>
      <c r="F783" t="str">
        <f t="shared" ref="F783:G783" si="1739">IF(OR(F780&gt;15,F777&lt;15,F776&lt;4),"NA",(IF(F780&lt;4,3,IF(F780&lt;6,2,IF(F780&lt;10,1,0)))+IF(F777&gt;80,3,IF(F777&gt;40,2,IF(F777&gt;20,1,0)))+IF(F776&gt;20,3,IF(F776&gt;10,2,IF(F776&gt;5,1,0)))))</f>
        <v>NA</v>
      </c>
      <c r="G783" t="str">
        <f t="shared" si="1739"/>
        <v>NA</v>
      </c>
      <c r="H783" t="str">
        <f t="shared" ref="H783:I783" si="1740">IF(OR(H780&gt;15,H777&lt;15,H776&lt;4),"NA",(IF(H780&lt;4,3,IF(H780&lt;6,2,IF(H780&lt;10,1,0)))+IF(H777&gt;80,3,IF(H777&gt;40,2,IF(H777&gt;20,1,0)))+IF(H776&gt;20,3,IF(H776&gt;10,2,IF(H776&gt;5,1,0)))))</f>
        <v>NA</v>
      </c>
      <c r="I783" t="str">
        <f t="shared" si="1740"/>
        <v>NA</v>
      </c>
      <c r="J783" t="str">
        <f>IF(OR(J780&gt;15,J777&lt;15,J776&lt;4),"NA",(IF(J780&lt;4,3,IF(J780&lt;6,2,IF(J780&lt;10,1,0)))+IF(J777&gt;80,3,IF(J777&gt;40,2,IF(J777&gt;20,1,0)))+IF(J776&gt;20,3,IF(J776&gt;10,2,IF(J776&gt;5,1,0)))))</f>
        <v>NA</v>
      </c>
      <c r="K783" t="str">
        <f>IF(OR(K780&gt;15,K777&lt;15,K776&lt;4),"NA",(IF(K780&lt;4,3,IF(K780&lt;6,2,IF(K780&lt;10,1,0)))+IF(K777&gt;80,3,IF(K777&gt;40,2,IF(K777&gt;20,1,0)))+IF(K776&gt;20,3,IF(K776&gt;10,2,IF(K776&gt;5,1,0)))))</f>
        <v>NA</v>
      </c>
      <c r="L783" t="str">
        <f>IF(OR(L780&gt;15,L777&lt;15,L776&lt;4),"NA",(IF(L780&lt;4,3,IF(L780&lt;6,2,IF(L780&lt;10,1,0)))+IF(L777&gt;80,3,IF(L777&gt;40,2,IF(L777&gt;20,1,0)))+IF(L776&gt;20,3,IF(L776&gt;10,2,IF(L776&gt;5,1,0)))))</f>
        <v>NA</v>
      </c>
      <c r="M783" t="str">
        <f t="shared" ref="M783:S783" si="1741">IF(OR(M780&gt;15,M777&lt;15,M776&lt;4),"NA",(IF(M780&lt;4,3,IF(M780&lt;6,2,IF(M780&lt;10,1,0)))+IF(M777&gt;80,3,IF(M777&gt;40,2,IF(M777&gt;20,1,0)))+IF(M776&gt;20,3,IF(M776&gt;10,2,IF(M776&gt;5,1,0)))))</f>
        <v>NA</v>
      </c>
      <c r="N783" t="str">
        <f t="shared" si="1741"/>
        <v>NA</v>
      </c>
      <c r="O783">
        <f t="shared" si="1741"/>
        <v>4</v>
      </c>
      <c r="P783" t="str">
        <f t="shared" si="1741"/>
        <v>NA</v>
      </c>
      <c r="Q783" t="str">
        <f t="shared" si="1741"/>
        <v>NA</v>
      </c>
      <c r="R783" t="str">
        <f t="shared" si="1741"/>
        <v>NA</v>
      </c>
      <c r="S783" t="str">
        <f t="shared" si="1741"/>
        <v>NA</v>
      </c>
    </row>
    <row r="785" spans="1:43" s="6" customFormat="1">
      <c r="A785" s="32" t="s">
        <v>161</v>
      </c>
      <c r="B785" s="32" t="s">
        <v>1</v>
      </c>
      <c r="C785" s="1" t="s">
        <v>2</v>
      </c>
      <c r="D785" s="1" t="s">
        <v>275</v>
      </c>
      <c r="E785" s="1" t="s">
        <v>242</v>
      </c>
      <c r="F785" s="1" t="s">
        <v>232</v>
      </c>
      <c r="G785" s="1" t="s">
        <v>202</v>
      </c>
      <c r="H785" s="1" t="s">
        <v>199</v>
      </c>
      <c r="I785" s="1" t="s">
        <v>196</v>
      </c>
      <c r="J785" s="1" t="s">
        <v>185</v>
      </c>
      <c r="K785" s="1" t="s">
        <v>177</v>
      </c>
      <c r="L785" s="1" t="s">
        <v>149</v>
      </c>
      <c r="M785" s="1" t="s">
        <v>139</v>
      </c>
      <c r="N785" s="1" t="s">
        <v>3</v>
      </c>
      <c r="O785" s="11" t="s">
        <v>4</v>
      </c>
      <c r="P785" s="11" t="s">
        <v>5</v>
      </c>
      <c r="Q785" s="11" t="s">
        <v>6</v>
      </c>
      <c r="R785" s="11" t="s">
        <v>7</v>
      </c>
      <c r="S785" s="11" t="s">
        <v>8</v>
      </c>
      <c r="T785" s="11" t="s">
        <v>9</v>
      </c>
      <c r="U785" s="11" t="s">
        <v>10</v>
      </c>
      <c r="V785" s="11" t="s">
        <v>11</v>
      </c>
      <c r="W785" s="11" t="s">
        <v>12</v>
      </c>
      <c r="X785" s="11" t="s">
        <v>13</v>
      </c>
      <c r="Y785" s="11" t="s">
        <v>14</v>
      </c>
      <c r="Z785" s="11" t="s">
        <v>15</v>
      </c>
      <c r="AA785" s="11" t="s">
        <v>16</v>
      </c>
      <c r="AB785" s="11" t="s">
        <v>17</v>
      </c>
      <c r="AC785" s="11" t="s">
        <v>18</v>
      </c>
      <c r="AD785" s="11" t="s">
        <v>19</v>
      </c>
      <c r="AE785" s="11" t="s">
        <v>20</v>
      </c>
      <c r="AF785" s="11" t="s">
        <v>21</v>
      </c>
      <c r="AG785" s="11" t="s">
        <v>22</v>
      </c>
      <c r="AH785" s="11" t="s">
        <v>23</v>
      </c>
      <c r="AI785" s="11" t="s">
        <v>24</v>
      </c>
      <c r="AJ785" s="11" t="s">
        <v>25</v>
      </c>
      <c r="AK785" s="11" t="s">
        <v>26</v>
      </c>
      <c r="AL785" s="11" t="s">
        <v>27</v>
      </c>
      <c r="AM785" s="11" t="s">
        <v>28</v>
      </c>
      <c r="AN785" s="11" t="s">
        <v>29</v>
      </c>
      <c r="AO785" s="11" t="s">
        <v>30</v>
      </c>
      <c r="AP785" s="11" t="s">
        <v>31</v>
      </c>
    </row>
    <row r="786" spans="1:43" s="6" customFormat="1">
      <c r="A786" s="32"/>
      <c r="B786" s="32"/>
      <c r="C786" s="32" t="s">
        <v>34</v>
      </c>
      <c r="D786">
        <v>2.69</v>
      </c>
      <c r="E786">
        <v>2.04</v>
      </c>
      <c r="F786">
        <v>3.59</v>
      </c>
      <c r="G786">
        <v>3.73</v>
      </c>
      <c r="H786">
        <v>2.77</v>
      </c>
      <c r="I786">
        <v>1.74</v>
      </c>
      <c r="J786">
        <v>3.3250000000000002</v>
      </c>
      <c r="K786"/>
      <c r="L786" s="32"/>
      <c r="M786" s="32"/>
      <c r="N786" s="32"/>
    </row>
    <row r="787" spans="1:43" s="6" customFormat="1">
      <c r="A787" s="32"/>
      <c r="B787" s="32"/>
      <c r="C787" s="32" t="s">
        <v>128</v>
      </c>
      <c r="D787"/>
      <c r="E787"/>
      <c r="F787"/>
      <c r="G787"/>
      <c r="H787">
        <v>2.77</v>
      </c>
      <c r="I787">
        <v>1.74</v>
      </c>
      <c r="J787">
        <v>3.32</v>
      </c>
      <c r="K787">
        <v>2.89</v>
      </c>
      <c r="L787" s="32">
        <v>2.65</v>
      </c>
      <c r="M787" s="32">
        <v>1.66</v>
      </c>
      <c r="N787" s="32">
        <v>4.58</v>
      </c>
    </row>
    <row r="788" spans="1:43" s="6" customFormat="1">
      <c r="A788" s="32"/>
      <c r="B788" s="32"/>
      <c r="C788" s="32" t="s">
        <v>35</v>
      </c>
      <c r="D788">
        <f t="shared" ref="D788:E788" si="1742">+D786+E786+F786+G786</f>
        <v>12.05</v>
      </c>
      <c r="E788">
        <f t="shared" si="1742"/>
        <v>12.129999999999999</v>
      </c>
      <c r="F788">
        <f t="shared" ref="F788" si="1743">+F786+G786+H786+I786</f>
        <v>11.83</v>
      </c>
      <c r="G788">
        <f t="shared" ref="G788" si="1744">+G786+H786+I786+J786</f>
        <v>11.565000000000001</v>
      </c>
      <c r="H788"/>
      <c r="I788"/>
      <c r="J788"/>
      <c r="K788"/>
      <c r="L788" s="32"/>
      <c r="M788" s="32"/>
      <c r="N788" s="32"/>
    </row>
    <row r="789" spans="1:43" s="6" customFormat="1">
      <c r="A789" s="32"/>
      <c r="B789" s="32"/>
      <c r="C789" s="32" t="s">
        <v>129</v>
      </c>
      <c r="D789"/>
      <c r="E789"/>
      <c r="F789"/>
      <c r="G789"/>
      <c r="H789">
        <f t="shared" ref="H789:I789" si="1745">+H787+I787+J787+K787</f>
        <v>10.72</v>
      </c>
      <c r="I789">
        <f t="shared" si="1745"/>
        <v>10.6</v>
      </c>
      <c r="J789">
        <f t="shared" ref="J789" si="1746">+J787+K787+L787+M787</f>
        <v>10.52</v>
      </c>
      <c r="K789">
        <f t="shared" ref="K789" si="1747">+K787+L787+M787+N787</f>
        <v>11.780000000000001</v>
      </c>
      <c r="L789" s="32"/>
      <c r="M789" s="32"/>
      <c r="N789" s="32"/>
    </row>
    <row r="790" spans="1:43" s="6" customFormat="1">
      <c r="A790" s="32"/>
      <c r="B790" s="32"/>
      <c r="C790" s="34" t="s">
        <v>36</v>
      </c>
      <c r="D790" s="2">
        <f t="shared" ref="D790:E790" si="1748">+((D788/(E786+F786+G786+H787))-1)*100</f>
        <v>-0.65952184666115965</v>
      </c>
      <c r="E790" s="2">
        <f t="shared" si="1748"/>
        <v>2.5359256128486773</v>
      </c>
      <c r="F790" s="2">
        <f t="shared" ref="F790" si="1749">+((F788/(G786+H786+I786+J787))-1)*100</f>
        <v>2.3356401384083014</v>
      </c>
      <c r="G790" s="2">
        <f t="shared" ref="G790" si="1750">+((G788/(H786+I786+J786+K787))-1)*100</f>
        <v>7.8321678321678467</v>
      </c>
      <c r="H790" s="2"/>
      <c r="I790" s="2"/>
      <c r="J790" s="2"/>
      <c r="K790" s="2"/>
      <c r="L790" s="32"/>
      <c r="M790" s="32"/>
      <c r="N790" s="32"/>
    </row>
    <row r="791" spans="1:43" s="6" customFormat="1">
      <c r="A791" s="32"/>
      <c r="B791" s="32"/>
      <c r="C791" s="34" t="s">
        <v>37</v>
      </c>
      <c r="D791" s="2">
        <f t="shared" ref="D791:E791" si="1751">+((D788/H789)-1)*100</f>
        <v>12.406716417910445</v>
      </c>
      <c r="E791" s="2">
        <f t="shared" si="1751"/>
        <v>14.433962264150946</v>
      </c>
      <c r="F791" s="2">
        <f t="shared" ref="F791" si="1752">+((F788/J789)-1)*100</f>
        <v>12.452471482889749</v>
      </c>
      <c r="G791" s="2">
        <f t="shared" ref="G791" si="1753">+((G788/K789)-1)*100</f>
        <v>-1.825127334465193</v>
      </c>
      <c r="H791" s="2"/>
      <c r="I791" s="2"/>
      <c r="J791" s="2"/>
      <c r="K791" s="2"/>
      <c r="L791" s="32"/>
      <c r="M791" s="32"/>
      <c r="N791" s="32"/>
    </row>
    <row r="792" spans="1:43" s="11" customFormat="1">
      <c r="A792" s="1"/>
      <c r="B792" s="1"/>
      <c r="C792" s="1" t="s">
        <v>38</v>
      </c>
      <c r="D792" s="1" t="s">
        <v>274</v>
      </c>
      <c r="E792" s="1" t="s">
        <v>243</v>
      </c>
      <c r="F792" s="1" t="s">
        <v>233</v>
      </c>
      <c r="G792" s="1" t="s">
        <v>230</v>
      </c>
      <c r="H792" s="1" t="s">
        <v>200</v>
      </c>
      <c r="I792" s="1" t="s">
        <v>197</v>
      </c>
      <c r="J792" s="1" t="s">
        <v>186</v>
      </c>
      <c r="K792" s="1" t="s">
        <v>178</v>
      </c>
      <c r="L792" s="1" t="s">
        <v>150</v>
      </c>
      <c r="M792" s="1" t="s">
        <v>141</v>
      </c>
      <c r="N792" s="1" t="s">
        <v>39</v>
      </c>
      <c r="O792" s="11" t="s">
        <v>40</v>
      </c>
      <c r="P792" s="11" t="s">
        <v>41</v>
      </c>
      <c r="Q792" s="11" t="s">
        <v>42</v>
      </c>
      <c r="R792" s="11" t="s">
        <v>43</v>
      </c>
      <c r="S792" s="11" t="s">
        <v>44</v>
      </c>
      <c r="T792" s="11" t="s">
        <v>45</v>
      </c>
      <c r="U792" s="11" t="s">
        <v>46</v>
      </c>
      <c r="V792" s="11" t="s">
        <v>47</v>
      </c>
      <c r="W792" s="11" t="s">
        <v>48</v>
      </c>
      <c r="X792" s="11" t="s">
        <v>49</v>
      </c>
      <c r="Y792" s="11" t="s">
        <v>50</v>
      </c>
      <c r="Z792" s="11" t="s">
        <v>51</v>
      </c>
      <c r="AA792" s="11" t="s">
        <v>52</v>
      </c>
      <c r="AB792" s="11" t="s">
        <v>53</v>
      </c>
      <c r="AC792" s="11" t="s">
        <v>54</v>
      </c>
      <c r="AD792" s="11" t="s">
        <v>55</v>
      </c>
      <c r="AE792" s="11" t="s">
        <v>56</v>
      </c>
      <c r="AF792" s="11" t="s">
        <v>57</v>
      </c>
      <c r="AG792" s="11" t="s">
        <v>58</v>
      </c>
      <c r="AH792" s="11" t="s">
        <v>59</v>
      </c>
      <c r="AI792" s="11" t="s">
        <v>60</v>
      </c>
      <c r="AJ792" s="11" t="s">
        <v>61</v>
      </c>
      <c r="AK792" s="11" t="s">
        <v>62</v>
      </c>
      <c r="AL792" s="11" t="s">
        <v>63</v>
      </c>
      <c r="AM792" s="11" t="s">
        <v>64</v>
      </c>
      <c r="AN792" s="11" t="s">
        <v>65</v>
      </c>
      <c r="AO792" s="11" t="s">
        <v>66</v>
      </c>
      <c r="AP792" s="11" t="s">
        <v>67</v>
      </c>
      <c r="AQ792" s="11" t="s">
        <v>68</v>
      </c>
    </row>
    <row r="793" spans="1:43" s="6" customFormat="1">
      <c r="A793" s="32"/>
      <c r="B793" s="32"/>
      <c r="C793" s="32" t="s">
        <v>69</v>
      </c>
      <c r="D793" s="32">
        <v>155</v>
      </c>
      <c r="E793" s="4">
        <v>162</v>
      </c>
      <c r="F793" s="32">
        <v>168</v>
      </c>
      <c r="G793" s="32">
        <v>142</v>
      </c>
      <c r="H793" s="32">
        <v>144</v>
      </c>
      <c r="I793" s="32">
        <v>152</v>
      </c>
      <c r="J793" s="32">
        <v>136.5</v>
      </c>
      <c r="K793" s="32">
        <v>139.125</v>
      </c>
      <c r="L793" s="32"/>
      <c r="M793" s="32"/>
      <c r="N793" s="32"/>
    </row>
    <row r="794" spans="1:43" s="6" customFormat="1">
      <c r="A794" s="32"/>
      <c r="B794" s="32"/>
      <c r="C794" s="33" t="s">
        <v>70</v>
      </c>
      <c r="D794" s="3">
        <f t="shared" ref="D794:E794" si="1754">+D793/D788</f>
        <v>12.863070539419086</v>
      </c>
      <c r="E794" s="3">
        <f t="shared" si="1754"/>
        <v>13.355317394888706</v>
      </c>
      <c r="F794" s="3">
        <f t="shared" ref="F794:G794" si="1755">+F793/F788</f>
        <v>14.201183431952662</v>
      </c>
      <c r="G794" s="3">
        <f t="shared" si="1755"/>
        <v>12.278426286208386</v>
      </c>
      <c r="H794" s="8"/>
      <c r="I794" s="8"/>
      <c r="J794" s="8"/>
      <c r="K794" s="8"/>
      <c r="L794" s="32"/>
      <c r="M794" s="32"/>
      <c r="N794" s="32"/>
    </row>
    <row r="795" spans="1:43" s="6" customFormat="1">
      <c r="A795" s="32"/>
      <c r="B795" s="32"/>
      <c r="C795" s="34" t="s">
        <v>71</v>
      </c>
      <c r="D795" s="2">
        <f t="shared" ref="D795:F795" si="1756">+((D793/E793)-1)*100</f>
        <v>-4.3209876543209846</v>
      </c>
      <c r="E795" s="2">
        <f t="shared" si="1756"/>
        <v>-3.5714285714285698</v>
      </c>
      <c r="F795" s="2">
        <f t="shared" si="1756"/>
        <v>18.309859154929576</v>
      </c>
      <c r="G795" s="2">
        <f t="shared" ref="G795" si="1757">+((G793/H793)-1)*100</f>
        <v>-1.388888888888884</v>
      </c>
      <c r="H795" s="2">
        <f t="shared" ref="H795" si="1758">+((H793/I793)-1)*100</f>
        <v>-5.2631578947368478</v>
      </c>
      <c r="I795" s="2">
        <f t="shared" ref="I795" si="1759">+((I793/J793)-1)*100</f>
        <v>11.355311355311359</v>
      </c>
      <c r="J795" s="2">
        <f t="shared" ref="J795" si="1760">+((J793/K793)-1)*100</f>
        <v>-1.8867924528301883</v>
      </c>
      <c r="K795" s="7"/>
      <c r="L795" s="32"/>
      <c r="M795" s="32"/>
      <c r="N795" s="32"/>
    </row>
    <row r="796" spans="1:43" s="6" customFormat="1">
      <c r="A796" s="32"/>
      <c r="B796" s="32"/>
      <c r="C796" s="34" t="s">
        <v>72</v>
      </c>
      <c r="D796" s="2">
        <f t="shared" ref="D796:G796" si="1761">+((D793/H793)-1)*100</f>
        <v>7.638888888888884</v>
      </c>
      <c r="E796" s="2">
        <f t="shared" si="1761"/>
        <v>6.578947368421062</v>
      </c>
      <c r="F796" s="2">
        <f t="shared" si="1761"/>
        <v>23.076923076923084</v>
      </c>
      <c r="G796" s="2">
        <f t="shared" si="1761"/>
        <v>2.0664869721473522</v>
      </c>
      <c r="H796" s="7"/>
      <c r="I796" s="7"/>
      <c r="J796" s="7"/>
      <c r="K796" s="7"/>
      <c r="L796" s="32"/>
      <c r="M796" s="32"/>
      <c r="N796" s="32"/>
    </row>
    <row r="797" spans="1:43" s="6" customFormat="1">
      <c r="A797" s="32"/>
      <c r="B797" s="32"/>
      <c r="C797" s="34" t="s">
        <v>130</v>
      </c>
      <c r="D797" t="str">
        <f t="shared" ref="D797:E797" si="1762">IF(OR(D794&gt;15,D791&lt;15,D790&lt;4),"NA",(IF(D794&lt;4,3,IF(D794&lt;6,2,IF(D794&lt;10,1,0)))+IF(D791&gt;80,3,IF(D791&gt;40,2,IF(D791&gt;20,1,0)))+IF(D790&gt;20,3,IF(D790&gt;10,2,IF(D790&gt;5,1,0)))))</f>
        <v>NA</v>
      </c>
      <c r="E797" t="str">
        <f t="shared" si="1762"/>
        <v>NA</v>
      </c>
      <c r="F797" t="str">
        <f t="shared" ref="F797:G797" si="1763">IF(OR(F794&gt;15,F791&lt;15,F790&lt;4),"NA",(IF(F794&lt;4,3,IF(F794&lt;6,2,IF(F794&lt;10,1,0)))+IF(F791&gt;80,3,IF(F791&gt;40,2,IF(F791&gt;20,1,0)))+IF(F790&gt;20,3,IF(F790&gt;10,2,IF(F790&gt;5,1,0)))))</f>
        <v>NA</v>
      </c>
      <c r="G797" t="str">
        <f t="shared" si="1763"/>
        <v>NA</v>
      </c>
      <c r="H797" s="7"/>
      <c r="I797" s="7"/>
      <c r="J797" s="7"/>
      <c r="K797" s="7"/>
    </row>
    <row r="799" spans="1:43">
      <c r="A799" t="s">
        <v>162</v>
      </c>
      <c r="B799" t="s">
        <v>1</v>
      </c>
      <c r="C799" s="1" t="s">
        <v>2</v>
      </c>
      <c r="D799" s="1" t="s">
        <v>275</v>
      </c>
      <c r="E799" s="1" t="s">
        <v>242</v>
      </c>
      <c r="F799" s="1" t="s">
        <v>232</v>
      </c>
      <c r="G799" s="1" t="s">
        <v>202</v>
      </c>
      <c r="H799" s="1" t="s">
        <v>199</v>
      </c>
      <c r="I799" s="1" t="s">
        <v>196</v>
      </c>
      <c r="J799" s="1" t="s">
        <v>185</v>
      </c>
      <c r="K799" s="1" t="s">
        <v>177</v>
      </c>
      <c r="L799" s="1" t="s">
        <v>149</v>
      </c>
      <c r="M799" s="1" t="s">
        <v>139</v>
      </c>
      <c r="N799" s="1" t="s">
        <v>3</v>
      </c>
      <c r="O799" s="1" t="s">
        <v>4</v>
      </c>
      <c r="P799" s="1" t="s">
        <v>5</v>
      </c>
      <c r="Q799" s="1" t="s">
        <v>6</v>
      </c>
      <c r="R799" s="1" t="s">
        <v>7</v>
      </c>
      <c r="S799" s="1" t="s">
        <v>8</v>
      </c>
      <c r="T799" s="1" t="s">
        <v>9</v>
      </c>
      <c r="U799" s="1" t="s">
        <v>10</v>
      </c>
      <c r="V799" s="1" t="s">
        <v>11</v>
      </c>
      <c r="W799" s="1" t="s">
        <v>12</v>
      </c>
      <c r="X799" s="1" t="s">
        <v>13</v>
      </c>
      <c r="Y799" s="1" t="s">
        <v>14</v>
      </c>
      <c r="Z799" s="1" t="s">
        <v>15</v>
      </c>
      <c r="AA799" s="1" t="s">
        <v>16</v>
      </c>
      <c r="AB799" s="1" t="s">
        <v>17</v>
      </c>
      <c r="AC799" s="1" t="s">
        <v>18</v>
      </c>
      <c r="AD799" s="1" t="s">
        <v>19</v>
      </c>
      <c r="AE799" s="1" t="s">
        <v>20</v>
      </c>
      <c r="AF799" s="1" t="s">
        <v>21</v>
      </c>
      <c r="AG799" s="1" t="s">
        <v>22</v>
      </c>
      <c r="AH799" s="1" t="s">
        <v>23</v>
      </c>
      <c r="AI799" s="1" t="s">
        <v>24</v>
      </c>
      <c r="AJ799" s="1" t="s">
        <v>25</v>
      </c>
      <c r="AK799" s="1" t="s">
        <v>26</v>
      </c>
      <c r="AL799" s="1" t="s">
        <v>27</v>
      </c>
      <c r="AM799" s="1" t="s">
        <v>28</v>
      </c>
      <c r="AN799" s="1" t="s">
        <v>29</v>
      </c>
      <c r="AO799" s="1" t="s">
        <v>30</v>
      </c>
      <c r="AP799" s="1" t="s">
        <v>31</v>
      </c>
    </row>
    <row r="800" spans="1:43">
      <c r="C800" t="s">
        <v>34</v>
      </c>
      <c r="D800">
        <v>-0.33</v>
      </c>
      <c r="E800">
        <v>-0.25</v>
      </c>
      <c r="F800">
        <v>-1.22</v>
      </c>
      <c r="G800">
        <v>0.48</v>
      </c>
      <c r="H800">
        <v>2.75</v>
      </c>
      <c r="I800">
        <v>3.75</v>
      </c>
      <c r="J800">
        <v>2.92</v>
      </c>
      <c r="K800">
        <v>1.66</v>
      </c>
      <c r="L800">
        <v>-0.7</v>
      </c>
      <c r="M800">
        <v>0.32</v>
      </c>
      <c r="N800">
        <v>-2</v>
      </c>
      <c r="O800">
        <v>1.1499999999999999</v>
      </c>
      <c r="P800">
        <v>2.13</v>
      </c>
      <c r="Q800">
        <v>2.2599999999999998</v>
      </c>
      <c r="R800">
        <v>1.36</v>
      </c>
      <c r="S800">
        <v>2.36</v>
      </c>
      <c r="T800">
        <v>2.7890000000000001</v>
      </c>
      <c r="U800">
        <v>2.5299999999999998</v>
      </c>
      <c r="V800">
        <v>1.51</v>
      </c>
    </row>
    <row r="801" spans="1:43">
      <c r="C801" t="s">
        <v>128</v>
      </c>
      <c r="H801">
        <v>2.75</v>
      </c>
      <c r="I801">
        <v>3.75</v>
      </c>
      <c r="J801">
        <v>2.93</v>
      </c>
      <c r="K801">
        <v>1.66</v>
      </c>
      <c r="L801">
        <v>-0.7</v>
      </c>
      <c r="M801">
        <v>0.32</v>
      </c>
      <c r="N801">
        <v>-2</v>
      </c>
      <c r="O801">
        <v>1.1499999999999999</v>
      </c>
      <c r="P801">
        <v>2.13</v>
      </c>
      <c r="Q801">
        <v>2.2599999999999998</v>
      </c>
      <c r="R801">
        <v>1.36</v>
      </c>
      <c r="S801">
        <v>2.36</v>
      </c>
      <c r="T801">
        <v>2.79</v>
      </c>
      <c r="U801">
        <v>2.5299999999999998</v>
      </c>
      <c r="V801">
        <v>1.51</v>
      </c>
      <c r="W801">
        <v>1.37</v>
      </c>
      <c r="X801">
        <v>2.2200000000000002</v>
      </c>
      <c r="Y801">
        <v>0.36</v>
      </c>
      <c r="Z801">
        <v>0.08</v>
      </c>
    </row>
    <row r="802" spans="1:43">
      <c r="C802" t="s">
        <v>35</v>
      </c>
      <c r="D802">
        <f t="shared" ref="D802:L802" si="1764">+D800+E800+F800+G800</f>
        <v>-1.32</v>
      </c>
      <c r="E802">
        <f t="shared" si="1764"/>
        <v>1.76</v>
      </c>
      <c r="F802">
        <f t="shared" si="1764"/>
        <v>5.76</v>
      </c>
      <c r="G802">
        <f t="shared" si="1764"/>
        <v>9.9</v>
      </c>
      <c r="H802">
        <f t="shared" si="1764"/>
        <v>11.08</v>
      </c>
      <c r="I802">
        <f t="shared" si="1764"/>
        <v>7.63</v>
      </c>
      <c r="J802">
        <f t="shared" si="1764"/>
        <v>4.2</v>
      </c>
      <c r="K802">
        <f t="shared" si="1764"/>
        <v>-0.72</v>
      </c>
      <c r="L802">
        <f t="shared" si="1764"/>
        <v>-1.23</v>
      </c>
      <c r="M802">
        <f t="shared" ref="M802:S803" si="1765">+M800+N800+O800+P800</f>
        <v>1.5999999999999999</v>
      </c>
      <c r="N802">
        <f t="shared" si="1765"/>
        <v>3.5399999999999996</v>
      </c>
      <c r="O802">
        <f t="shared" si="1765"/>
        <v>6.8999999999999995</v>
      </c>
      <c r="P802">
        <f t="shared" si="1765"/>
        <v>8.11</v>
      </c>
      <c r="Q802">
        <f t="shared" si="1765"/>
        <v>8.7690000000000001</v>
      </c>
      <c r="R802">
        <f t="shared" si="1765"/>
        <v>9.0389999999999997</v>
      </c>
      <c r="S802">
        <f t="shared" si="1765"/>
        <v>9.1890000000000001</v>
      </c>
    </row>
    <row r="803" spans="1:43">
      <c r="C803" t="s">
        <v>129</v>
      </c>
      <c r="H803">
        <f t="shared" ref="H803:P803" si="1766">+H801+I801+J801+K801</f>
        <v>11.09</v>
      </c>
      <c r="I803">
        <f t="shared" si="1766"/>
        <v>7.64</v>
      </c>
      <c r="J803">
        <f t="shared" si="1766"/>
        <v>4.21</v>
      </c>
      <c r="K803">
        <f t="shared" si="1766"/>
        <v>-0.72</v>
      </c>
      <c r="L803">
        <f t="shared" si="1766"/>
        <v>-1.23</v>
      </c>
      <c r="M803">
        <f t="shared" si="1766"/>
        <v>1.5999999999999999</v>
      </c>
      <c r="N803">
        <f t="shared" si="1766"/>
        <v>3.5399999999999996</v>
      </c>
      <c r="O803">
        <f t="shared" si="1766"/>
        <v>6.8999999999999995</v>
      </c>
      <c r="P803">
        <f t="shared" si="1766"/>
        <v>8.11</v>
      </c>
      <c r="Q803">
        <f t="shared" si="1765"/>
        <v>8.77</v>
      </c>
      <c r="R803">
        <f t="shared" si="1765"/>
        <v>9.0399999999999991</v>
      </c>
      <c r="S803">
        <f t="shared" si="1765"/>
        <v>9.19</v>
      </c>
      <c r="T803">
        <f t="shared" ref="T803" si="1767">+T801+U801+V801+W801</f>
        <v>8.1999999999999993</v>
      </c>
      <c r="U803">
        <f t="shared" ref="U803" si="1768">+U801+V801+W801+X801</f>
        <v>7.6300000000000008</v>
      </c>
      <c r="V803">
        <f t="shared" ref="V803" si="1769">+V801+W801+X801+Y801</f>
        <v>5.46</v>
      </c>
      <c r="W803">
        <f t="shared" ref="W803" si="1770">+W801+X801+Y801+Z801</f>
        <v>4.03</v>
      </c>
    </row>
    <row r="804" spans="1:43">
      <c r="C804" s="2" t="s">
        <v>36</v>
      </c>
      <c r="D804" s="2">
        <f t="shared" ref="D804:L804" si="1771">+((D802/(E800+F800+G800+H801))-1)*100</f>
        <v>-175</v>
      </c>
      <c r="E804" s="2">
        <f t="shared" si="1771"/>
        <v>-69.444444444444443</v>
      </c>
      <c r="F804" s="2">
        <f t="shared" si="1771"/>
        <v>-41.876892028254289</v>
      </c>
      <c r="G804" s="2">
        <f t="shared" si="1771"/>
        <v>-10.649819494584833</v>
      </c>
      <c r="H804" s="2">
        <f t="shared" si="1771"/>
        <v>45.216251638269988</v>
      </c>
      <c r="I804" s="2">
        <f t="shared" si="1771"/>
        <v>81.666666666666671</v>
      </c>
      <c r="J804" s="2">
        <f t="shared" si="1771"/>
        <v>-683.33333333333337</v>
      </c>
      <c r="K804" s="2">
        <f t="shared" si="1771"/>
        <v>-41.463414634146346</v>
      </c>
      <c r="L804" s="2">
        <f t="shared" si="1771"/>
        <v>-176.875</v>
      </c>
      <c r="M804" s="2">
        <f t="shared" ref="M804:S804" si="1772">+((M802/(N800+O800+P800+Q801))-1)*100</f>
        <v>-54.802259887005647</v>
      </c>
      <c r="N804" s="2">
        <f t="shared" si="1772"/>
        <v>-48.695652173913039</v>
      </c>
      <c r="O804" s="2">
        <f t="shared" si="1772"/>
        <v>-14.919852034525283</v>
      </c>
      <c r="P804" s="2">
        <f t="shared" si="1772"/>
        <v>-7.5256556442417359</v>
      </c>
      <c r="Q804" s="2">
        <f t="shared" si="1772"/>
        <v>-2.9870560902754639</v>
      </c>
      <c r="R804" s="2">
        <f t="shared" si="1772"/>
        <v>-1.6323865491348344</v>
      </c>
      <c r="S804" s="2">
        <f t="shared" si="1772"/>
        <v>12.074643249176731</v>
      </c>
      <c r="T804" s="2"/>
    </row>
    <row r="805" spans="1:43">
      <c r="C805" s="2" t="s">
        <v>37</v>
      </c>
      <c r="D805" s="2">
        <f t="shared" ref="D805:L805" si="1773">+((D802/H803)-1)*100</f>
        <v>-111.90261496844003</v>
      </c>
      <c r="E805" s="2">
        <f t="shared" si="1773"/>
        <v>-76.96335078534031</v>
      </c>
      <c r="F805" s="2">
        <f t="shared" si="1773"/>
        <v>36.817102137767208</v>
      </c>
      <c r="G805" s="2">
        <f t="shared" si="1773"/>
        <v>-1475.0000000000002</v>
      </c>
      <c r="H805" s="2">
        <f t="shared" si="1773"/>
        <v>-1000.8130081300812</v>
      </c>
      <c r="I805" s="2">
        <f t="shared" si="1773"/>
        <v>376.87500000000006</v>
      </c>
      <c r="J805" s="2">
        <f t="shared" si="1773"/>
        <v>18.644067796610187</v>
      </c>
      <c r="K805" s="2">
        <f t="shared" si="1773"/>
        <v>-110.43478260869566</v>
      </c>
      <c r="L805" s="2">
        <f t="shared" si="1773"/>
        <v>-115.16646115906288</v>
      </c>
      <c r="M805" s="2">
        <f t="shared" ref="M805:S805" si="1774">+((M802/Q803)-1)*100</f>
        <v>-81.755986316989734</v>
      </c>
      <c r="N805" s="2">
        <f t="shared" si="1774"/>
        <v>-60.840707964601769</v>
      </c>
      <c r="O805" s="2">
        <f t="shared" si="1774"/>
        <v>-24.918389553862895</v>
      </c>
      <c r="P805" s="2">
        <f t="shared" si="1774"/>
        <v>-1.0975609756097571</v>
      </c>
      <c r="Q805" s="2">
        <f t="shared" si="1774"/>
        <v>14.927916120576668</v>
      </c>
      <c r="R805" s="2">
        <f t="shared" si="1774"/>
        <v>65.54945054945054</v>
      </c>
      <c r="S805" s="2">
        <f t="shared" si="1774"/>
        <v>128.01488833746899</v>
      </c>
      <c r="T805" s="2"/>
    </row>
    <row r="806" spans="1:43" s="1" customFormat="1">
      <c r="C806" s="1" t="s">
        <v>38</v>
      </c>
      <c r="D806" s="1" t="s">
        <v>274</v>
      </c>
      <c r="E806" s="1" t="s">
        <v>243</v>
      </c>
      <c r="F806" s="1" t="s">
        <v>233</v>
      </c>
      <c r="G806" s="1" t="s">
        <v>230</v>
      </c>
      <c r="H806" s="1" t="s">
        <v>200</v>
      </c>
      <c r="I806" s="1" t="s">
        <v>197</v>
      </c>
      <c r="J806" s="1" t="s">
        <v>186</v>
      </c>
      <c r="K806" s="1" t="s">
        <v>178</v>
      </c>
      <c r="L806" s="1" t="s">
        <v>150</v>
      </c>
      <c r="M806" s="1" t="s">
        <v>141</v>
      </c>
      <c r="N806" s="1" t="s">
        <v>39</v>
      </c>
      <c r="O806" s="1" t="s">
        <v>40</v>
      </c>
      <c r="P806" s="1" t="s">
        <v>41</v>
      </c>
      <c r="Q806" s="1" t="s">
        <v>42</v>
      </c>
      <c r="R806" s="1" t="s">
        <v>43</v>
      </c>
      <c r="S806" s="1" t="s">
        <v>44</v>
      </c>
      <c r="T806" s="1" t="s">
        <v>45</v>
      </c>
      <c r="U806" s="1" t="s">
        <v>46</v>
      </c>
      <c r="V806" s="1" t="s">
        <v>47</v>
      </c>
      <c r="W806" s="1" t="s">
        <v>48</v>
      </c>
      <c r="X806" s="1" t="s">
        <v>49</v>
      </c>
      <c r="Y806" s="1" t="s">
        <v>50</v>
      </c>
      <c r="Z806" s="1" t="s">
        <v>51</v>
      </c>
      <c r="AA806" s="1" t="s">
        <v>52</v>
      </c>
      <c r="AB806" s="1" t="s">
        <v>53</v>
      </c>
      <c r="AC806" s="1" t="s">
        <v>54</v>
      </c>
      <c r="AD806" s="1" t="s">
        <v>55</v>
      </c>
      <c r="AE806" s="1" t="s">
        <v>56</v>
      </c>
      <c r="AF806" s="1" t="s">
        <v>57</v>
      </c>
      <c r="AG806" s="1" t="s">
        <v>58</v>
      </c>
      <c r="AH806" s="1" t="s">
        <v>59</v>
      </c>
      <c r="AI806" s="1" t="s">
        <v>60</v>
      </c>
      <c r="AJ806" s="1" t="s">
        <v>61</v>
      </c>
      <c r="AK806" s="1" t="s">
        <v>62</v>
      </c>
      <c r="AL806" s="1" t="s">
        <v>63</v>
      </c>
      <c r="AM806" s="1" t="s">
        <v>64</v>
      </c>
      <c r="AN806" s="1" t="s">
        <v>65</v>
      </c>
      <c r="AO806" s="1" t="s">
        <v>66</v>
      </c>
      <c r="AP806" s="1" t="s">
        <v>67</v>
      </c>
      <c r="AQ806" s="1" t="s">
        <v>68</v>
      </c>
    </row>
    <row r="807" spans="1:43">
      <c r="C807" t="s">
        <v>69</v>
      </c>
      <c r="D807">
        <v>28.2</v>
      </c>
      <c r="E807">
        <v>32</v>
      </c>
      <c r="F807">
        <v>31.5</v>
      </c>
      <c r="G807">
        <v>29.4</v>
      </c>
      <c r="H807" s="32">
        <v>34</v>
      </c>
      <c r="I807" s="4">
        <v>38.5</v>
      </c>
      <c r="J807">
        <v>36.299999999999997</v>
      </c>
      <c r="K807">
        <v>31</v>
      </c>
      <c r="L807">
        <v>37.5</v>
      </c>
      <c r="M807">
        <v>41.8</v>
      </c>
      <c r="N807">
        <v>30.5</v>
      </c>
      <c r="O807">
        <v>46</v>
      </c>
      <c r="P807">
        <v>57.3</v>
      </c>
      <c r="Q807">
        <v>42.2</v>
      </c>
      <c r="R807">
        <v>41.9</v>
      </c>
      <c r="S807">
        <v>39.799999999999997</v>
      </c>
    </row>
    <row r="808" spans="1:43">
      <c r="C808" s="3" t="s">
        <v>70</v>
      </c>
      <c r="D808" s="33">
        <f t="shared" ref="D808:E808" si="1775">+D807/D802</f>
        <v>-21.363636363636363</v>
      </c>
      <c r="E808" s="33">
        <f t="shared" si="1775"/>
        <v>18.181818181818183</v>
      </c>
      <c r="F808" s="33">
        <f t="shared" ref="F808:G808" si="1776">+F807/F802</f>
        <v>5.46875</v>
      </c>
      <c r="G808" s="33">
        <f t="shared" si="1776"/>
        <v>2.9696969696969693</v>
      </c>
      <c r="H808" s="33">
        <f t="shared" ref="H808:I808" si="1777">+H807/H802</f>
        <v>3.0685920577617329</v>
      </c>
      <c r="I808" s="19">
        <f t="shared" si="1777"/>
        <v>5.0458715596330279</v>
      </c>
      <c r="J808" s="3">
        <f t="shared" ref="J808:K808" si="1778">+J807/J802</f>
        <v>8.6428571428571423</v>
      </c>
      <c r="K808" s="3">
        <f t="shared" si="1778"/>
        <v>-43.055555555555557</v>
      </c>
      <c r="L808" s="3">
        <f t="shared" ref="L808:O808" si="1779">+L807/L802</f>
        <v>-30.487804878048781</v>
      </c>
      <c r="M808" s="3">
        <f t="shared" si="1779"/>
        <v>26.125</v>
      </c>
      <c r="N808" s="3">
        <f t="shared" si="1779"/>
        <v>8.6158192090395485</v>
      </c>
      <c r="O808" s="3">
        <f t="shared" si="1779"/>
        <v>6.666666666666667</v>
      </c>
      <c r="P808" s="3">
        <f t="shared" ref="P808:S808" si="1780">+P807/P802</f>
        <v>7.0653514180024661</v>
      </c>
      <c r="Q808" s="3">
        <f t="shared" si="1780"/>
        <v>4.8124073440529136</v>
      </c>
      <c r="R808" s="3">
        <f t="shared" si="1780"/>
        <v>4.6354685252793448</v>
      </c>
      <c r="S808" s="3">
        <f t="shared" si="1780"/>
        <v>4.3312656437044286</v>
      </c>
    </row>
    <row r="809" spans="1:43">
      <c r="C809" s="2" t="s">
        <v>71</v>
      </c>
      <c r="D809" s="34">
        <f t="shared" ref="D809:L809" si="1781">+((D807/E807)-1)*100</f>
        <v>-11.875000000000002</v>
      </c>
      <c r="E809" s="34">
        <f t="shared" si="1781"/>
        <v>1.5873015873015817</v>
      </c>
      <c r="F809" s="34">
        <f t="shared" si="1781"/>
        <v>7.1428571428571397</v>
      </c>
      <c r="G809" s="34">
        <f t="shared" si="1781"/>
        <v>-13.529411764705889</v>
      </c>
      <c r="H809" s="34">
        <f t="shared" si="1781"/>
        <v>-11.688311688311693</v>
      </c>
      <c r="I809" s="18">
        <f t="shared" si="1781"/>
        <v>6.0606060606060774</v>
      </c>
      <c r="J809" s="2">
        <f t="shared" si="1781"/>
        <v>17.096774193548381</v>
      </c>
      <c r="K809" s="2">
        <f t="shared" si="1781"/>
        <v>-17.333333333333336</v>
      </c>
      <c r="L809" s="2">
        <f t="shared" si="1781"/>
        <v>-10.287081339712911</v>
      </c>
      <c r="M809" s="2">
        <f t="shared" ref="M809:O809" si="1782">+((M807/N807)-1)*100</f>
        <v>37.049180327868839</v>
      </c>
      <c r="N809" s="2">
        <f t="shared" si="1782"/>
        <v>-33.695652173913047</v>
      </c>
      <c r="O809" s="2">
        <f t="shared" si="1782"/>
        <v>-19.720767888307154</v>
      </c>
      <c r="P809" s="2">
        <f t="shared" ref="P809:R809" si="1783">+((P807/Q807)-1)*100</f>
        <v>35.781990521327003</v>
      </c>
      <c r="Q809" s="2">
        <f t="shared" si="1783"/>
        <v>0.71599045346062429</v>
      </c>
      <c r="R809" s="2">
        <f t="shared" si="1783"/>
        <v>5.2763819095477338</v>
      </c>
    </row>
    <row r="810" spans="1:43">
      <c r="C810" s="2" t="s">
        <v>72</v>
      </c>
      <c r="D810" s="34">
        <f t="shared" ref="D810:L810" si="1784">+((D807/H807)-1)*100</f>
        <v>-17.058823529411772</v>
      </c>
      <c r="E810" s="34">
        <f t="shared" si="1784"/>
        <v>-16.883116883116877</v>
      </c>
      <c r="F810" s="34">
        <f t="shared" si="1784"/>
        <v>-13.223140495867758</v>
      </c>
      <c r="G810" s="34">
        <f t="shared" si="1784"/>
        <v>-5.1612903225806477</v>
      </c>
      <c r="H810" s="34">
        <f t="shared" si="1784"/>
        <v>-9.3333333333333375</v>
      </c>
      <c r="I810" s="18">
        <f t="shared" si="1784"/>
        <v>-7.8947368421052548</v>
      </c>
      <c r="J810" s="2">
        <f t="shared" si="1784"/>
        <v>19.016393442622935</v>
      </c>
      <c r="K810" s="2">
        <f t="shared" si="1784"/>
        <v>-32.608695652173914</v>
      </c>
      <c r="L810" s="2">
        <f t="shared" si="1784"/>
        <v>-34.55497382198952</v>
      </c>
      <c r="M810" s="2">
        <f t="shared" ref="M810:O810" si="1785">+((M807/Q807)-1)*100</f>
        <v>-0.94786729857820884</v>
      </c>
      <c r="N810" s="2">
        <f t="shared" si="1785"/>
        <v>-27.207637231503579</v>
      </c>
      <c r="O810" s="2">
        <f t="shared" si="1785"/>
        <v>15.577889447236192</v>
      </c>
    </row>
    <row r="811" spans="1:43">
      <c r="C811" s="2" t="s">
        <v>130</v>
      </c>
      <c r="D811" s="32" t="str">
        <f t="shared" ref="D811" si="1786">IF(OR(D808&gt;15,D805&lt;15,D804&lt;4),"NA",(IF(D808&lt;4,3,IF(D808&lt;6,2,IF(D808&lt;10,1,0)))+IF(D805&gt;80,3,IF(D805&gt;40,2,IF(D805&gt;20,1,0)))+IF(D804&gt;20,3,IF(D804&gt;10,2,IF(D804&gt;5,1,0)))))</f>
        <v>NA</v>
      </c>
      <c r="E811" s="32" t="str">
        <f t="shared" ref="E811:F811" si="1787">IF(OR(E808&gt;15,E805&lt;15,E804&lt;4),"NA",(IF(E808&lt;4,3,IF(E808&lt;6,2,IF(E808&lt;10,1,0)))+IF(E805&gt;80,3,IF(E805&gt;40,2,IF(E805&gt;20,1,0)))+IF(E804&gt;20,3,IF(E804&gt;10,2,IF(E804&gt;5,1,0)))))</f>
        <v>NA</v>
      </c>
      <c r="F811" s="32" t="str">
        <f t="shared" si="1787"/>
        <v>NA</v>
      </c>
      <c r="G811" s="32" t="str">
        <f t="shared" ref="G811:L811" si="1788">IF(OR(G808&gt;15,G805&lt;15,G804&lt;4),"NA",(IF(G808&lt;4,3,IF(G808&lt;6,2,IF(G808&lt;10,1,0)))+IF(G805&gt;80,3,IF(G805&gt;40,2,IF(G805&gt;20,1,0)))+IF(G804&gt;20,3,IF(G804&gt;10,2,IF(G804&gt;5,1,0)))))</f>
        <v>NA</v>
      </c>
      <c r="H811" s="32" t="str">
        <f t="shared" si="1788"/>
        <v>NA</v>
      </c>
      <c r="I811" s="4">
        <f t="shared" si="1788"/>
        <v>8</v>
      </c>
      <c r="J811" t="str">
        <f t="shared" si="1788"/>
        <v>NA</v>
      </c>
      <c r="K811" t="str">
        <f t="shared" si="1788"/>
        <v>NA</v>
      </c>
      <c r="L811" t="str">
        <f t="shared" si="1788"/>
        <v>NA</v>
      </c>
      <c r="M811" t="str">
        <f t="shared" ref="M811:S811" si="1789">IF(OR(M808&gt;15,M805&lt;15,M804&lt;4),"NA",(IF(M808&lt;4,3,IF(M808&lt;6,2,IF(M808&lt;10,1,0)))+IF(M805&gt;80,3,IF(M805&gt;40,2,IF(M805&gt;20,1,0)))+IF(M804&gt;20,3,IF(M804&gt;10,2,IF(M804&gt;5,1,0)))))</f>
        <v>NA</v>
      </c>
      <c r="N811" t="str">
        <f t="shared" si="1789"/>
        <v>NA</v>
      </c>
      <c r="O811" t="str">
        <f t="shared" si="1789"/>
        <v>NA</v>
      </c>
      <c r="P811" t="str">
        <f t="shared" si="1789"/>
        <v>NA</v>
      </c>
      <c r="Q811" t="str">
        <f t="shared" si="1789"/>
        <v>NA</v>
      </c>
      <c r="R811" t="str">
        <f t="shared" si="1789"/>
        <v>NA</v>
      </c>
      <c r="S811">
        <f t="shared" si="1789"/>
        <v>7</v>
      </c>
    </row>
    <row r="813" spans="1:43">
      <c r="A813" t="s">
        <v>163</v>
      </c>
      <c r="B813" t="s">
        <v>82</v>
      </c>
      <c r="C813" s="1" t="s">
        <v>2</v>
      </c>
      <c r="D813" s="1" t="s">
        <v>275</v>
      </c>
      <c r="E813" s="1" t="s">
        <v>242</v>
      </c>
      <c r="F813" s="1" t="s">
        <v>232</v>
      </c>
      <c r="G813" s="1" t="s">
        <v>202</v>
      </c>
      <c r="H813" s="1" t="s">
        <v>199</v>
      </c>
      <c r="I813" s="1" t="s">
        <v>196</v>
      </c>
      <c r="J813" s="1" t="s">
        <v>185</v>
      </c>
      <c r="K813" s="1" t="s">
        <v>177</v>
      </c>
      <c r="L813" s="1" t="s">
        <v>149</v>
      </c>
      <c r="M813" s="1" t="s">
        <v>139</v>
      </c>
      <c r="N813" s="1" t="s">
        <v>3</v>
      </c>
      <c r="O813" s="1" t="s">
        <v>4</v>
      </c>
      <c r="P813" s="1" t="s">
        <v>5</v>
      </c>
      <c r="Q813" s="1" t="s">
        <v>6</v>
      </c>
      <c r="R813" s="1" t="s">
        <v>7</v>
      </c>
      <c r="S813" s="1" t="s">
        <v>8</v>
      </c>
      <c r="T813" s="1" t="s">
        <v>9</v>
      </c>
      <c r="U813" s="1" t="s">
        <v>10</v>
      </c>
      <c r="V813" s="1" t="s">
        <v>11</v>
      </c>
      <c r="W813" s="1" t="s">
        <v>12</v>
      </c>
      <c r="X813" s="1" t="s">
        <v>13</v>
      </c>
      <c r="Y813" s="1" t="s">
        <v>14</v>
      </c>
      <c r="Z813" s="1" t="s">
        <v>15</v>
      </c>
      <c r="AA813" s="1" t="s">
        <v>16</v>
      </c>
      <c r="AB813" s="1" t="s">
        <v>17</v>
      </c>
      <c r="AC813" s="1" t="s">
        <v>18</v>
      </c>
      <c r="AD813" s="1" t="s">
        <v>19</v>
      </c>
      <c r="AE813" s="1" t="s">
        <v>20</v>
      </c>
      <c r="AF813" s="1" t="s">
        <v>21</v>
      </c>
      <c r="AG813" s="1" t="s">
        <v>22</v>
      </c>
      <c r="AH813" s="1" t="s">
        <v>23</v>
      </c>
      <c r="AI813" s="1" t="s">
        <v>24</v>
      </c>
      <c r="AJ813" s="1" t="s">
        <v>25</v>
      </c>
      <c r="AK813" s="1" t="s">
        <v>26</v>
      </c>
      <c r="AL813" s="1" t="s">
        <v>27</v>
      </c>
      <c r="AM813" s="1" t="s">
        <v>28</v>
      </c>
      <c r="AN813" s="1" t="s">
        <v>29</v>
      </c>
      <c r="AO813" s="1" t="s">
        <v>30</v>
      </c>
      <c r="AP813" s="1" t="s">
        <v>31</v>
      </c>
    </row>
    <row r="814" spans="1:43">
      <c r="C814" t="s">
        <v>34</v>
      </c>
      <c r="D814">
        <v>-7.0000000000000007E-2</v>
      </c>
      <c r="E814">
        <v>0</v>
      </c>
      <c r="F814">
        <v>-0.01</v>
      </c>
      <c r="G814">
        <v>-0.24</v>
      </c>
      <c r="H814">
        <v>0.04</v>
      </c>
      <c r="I814">
        <v>3.32</v>
      </c>
      <c r="J814">
        <v>0.03</v>
      </c>
      <c r="K814">
        <v>-0.01</v>
      </c>
      <c r="L814">
        <v>-0.01</v>
      </c>
      <c r="M814">
        <v>-0.04</v>
      </c>
      <c r="N814">
        <v>0</v>
      </c>
      <c r="O814">
        <v>-0.06</v>
      </c>
      <c r="P814">
        <v>-7.0000000000000007E-2</v>
      </c>
      <c r="Q814">
        <v>-0.05</v>
      </c>
      <c r="R814">
        <v>-0.05</v>
      </c>
      <c r="S814">
        <v>-0.08</v>
      </c>
      <c r="T814">
        <v>0.01</v>
      </c>
      <c r="U814">
        <v>0.03</v>
      </c>
      <c r="V814">
        <v>-0.02</v>
      </c>
    </row>
    <row r="815" spans="1:43">
      <c r="C815" t="s">
        <v>128</v>
      </c>
      <c r="H815">
        <v>0.04</v>
      </c>
      <c r="I815">
        <v>3.32</v>
      </c>
      <c r="J815">
        <v>0.03</v>
      </c>
      <c r="K815">
        <v>-0.01</v>
      </c>
      <c r="L815">
        <v>-0.01</v>
      </c>
      <c r="M815">
        <v>-0.04</v>
      </c>
      <c r="N815">
        <v>0</v>
      </c>
      <c r="O815">
        <v>-0.06</v>
      </c>
      <c r="P815">
        <v>-7.0000000000000007E-2</v>
      </c>
      <c r="Q815">
        <v>-0.05</v>
      </c>
      <c r="R815">
        <v>-0.05</v>
      </c>
      <c r="S815">
        <v>-0.08</v>
      </c>
      <c r="T815">
        <v>0.01</v>
      </c>
      <c r="U815">
        <v>0.03</v>
      </c>
      <c r="V815">
        <v>-0.02</v>
      </c>
      <c r="W815">
        <v>0.33</v>
      </c>
      <c r="X815">
        <v>-0.03</v>
      </c>
      <c r="Y815">
        <v>-0.04</v>
      </c>
      <c r="Z815">
        <v>-0.01</v>
      </c>
    </row>
    <row r="816" spans="1:43">
      <c r="C816" t="s">
        <v>35</v>
      </c>
      <c r="D816">
        <f t="shared" ref="D816:G816" si="1790">+D814+E814+F814+G814</f>
        <v>-0.32</v>
      </c>
      <c r="E816">
        <f t="shared" si="1790"/>
        <v>-0.21</v>
      </c>
      <c r="F816">
        <f t="shared" si="1790"/>
        <v>3.11</v>
      </c>
      <c r="G816">
        <f t="shared" si="1790"/>
        <v>3.1499999999999995</v>
      </c>
      <c r="H816">
        <f>+H814+I814+J814+K814</f>
        <v>3.38</v>
      </c>
      <c r="I816">
        <f>+I814+J814+K814+L814</f>
        <v>3.33</v>
      </c>
      <c r="J816">
        <f>+J814+K814+L814+M814</f>
        <v>-3.0000000000000006E-2</v>
      </c>
      <c r="K816">
        <f>+K814+L814+M814+N814</f>
        <v>-0.06</v>
      </c>
      <c r="L816">
        <f>+L814+M814+N814+O814</f>
        <v>-0.11</v>
      </c>
      <c r="M816">
        <f t="shared" ref="M816:S817" si="1791">+M814+N814+O814+P814</f>
        <v>-0.17</v>
      </c>
      <c r="N816">
        <f t="shared" si="1791"/>
        <v>-0.18</v>
      </c>
      <c r="O816">
        <f t="shared" si="1791"/>
        <v>-0.22999999999999998</v>
      </c>
      <c r="P816">
        <f t="shared" si="1791"/>
        <v>-0.25</v>
      </c>
      <c r="Q816">
        <f t="shared" si="1791"/>
        <v>-0.16999999999999998</v>
      </c>
      <c r="R816">
        <f t="shared" si="1791"/>
        <v>-9.0000000000000011E-2</v>
      </c>
      <c r="S816">
        <f t="shared" si="1791"/>
        <v>-6.0000000000000012E-2</v>
      </c>
    </row>
    <row r="817" spans="1:43">
      <c r="C817" t="s">
        <v>129</v>
      </c>
      <c r="H817">
        <f t="shared" ref="H817:J817" si="1792">+H815+I815+J815+K815</f>
        <v>3.38</v>
      </c>
      <c r="I817">
        <f t="shared" si="1792"/>
        <v>3.33</v>
      </c>
      <c r="J817">
        <f t="shared" si="1792"/>
        <v>-3.0000000000000006E-2</v>
      </c>
      <c r="K817">
        <f t="shared" ref="K817" si="1793">+K815+L815+M815+N815</f>
        <v>-0.06</v>
      </c>
      <c r="L817">
        <f t="shared" ref="L817:P817" si="1794">+L815+M815+N815+O815</f>
        <v>-0.11</v>
      </c>
      <c r="M817">
        <f t="shared" si="1794"/>
        <v>-0.17</v>
      </c>
      <c r="N817">
        <f t="shared" si="1794"/>
        <v>-0.18</v>
      </c>
      <c r="O817">
        <f t="shared" si="1794"/>
        <v>-0.22999999999999998</v>
      </c>
      <c r="P817">
        <f t="shared" si="1794"/>
        <v>-0.25</v>
      </c>
      <c r="Q817">
        <f t="shared" si="1791"/>
        <v>-0.16999999999999998</v>
      </c>
      <c r="R817">
        <f t="shared" si="1791"/>
        <v>-9.0000000000000011E-2</v>
      </c>
      <c r="S817">
        <f t="shared" si="1791"/>
        <v>-6.0000000000000012E-2</v>
      </c>
      <c r="T817">
        <f t="shared" ref="T817" si="1795">+T815+U815+V815+W815</f>
        <v>0.35000000000000003</v>
      </c>
      <c r="U817">
        <f t="shared" ref="U817" si="1796">+U815+V815+W815+X815</f>
        <v>0.31000000000000005</v>
      </c>
      <c r="V817">
        <f t="shared" ref="V817" si="1797">+V815+W815+X815+Y815</f>
        <v>0.24000000000000002</v>
      </c>
      <c r="W817">
        <f t="shared" ref="W817" si="1798">+W815+X815+Y815+Z815</f>
        <v>0.25000000000000006</v>
      </c>
    </row>
    <row r="818" spans="1:43">
      <c r="C818" s="2" t="s">
        <v>36</v>
      </c>
      <c r="D818" s="2">
        <f t="shared" ref="D818:G818" si="1799">+((D816/(E814+F814+G814+H815))-1)*100</f>
        <v>52.380952380952394</v>
      </c>
      <c r="E818" s="2">
        <f t="shared" si="1799"/>
        <v>-106.7524115755627</v>
      </c>
      <c r="F818" s="2">
        <f t="shared" si="1799"/>
        <v>-1.2698412698412542</v>
      </c>
      <c r="G818" s="2">
        <f t="shared" si="1799"/>
        <v>-6.8047337278106639</v>
      </c>
      <c r="H818" s="2">
        <f>+((H816/(I814+J814+K814+L815))-1)*100</f>
        <v>1.501501501501501</v>
      </c>
      <c r="I818" s="2">
        <f>+((I816/(J814+K814+L814+M815))-1)*100</f>
        <v>-11199.999999999998</v>
      </c>
      <c r="J818" s="2">
        <f>+((J816/(K814+L814+M814+N815))-1)*100</f>
        <v>-49.999999999999986</v>
      </c>
      <c r="K818" s="2">
        <f>+((K816/(L814+M814+N814+O815))-1)*100</f>
        <v>-45.45454545454546</v>
      </c>
      <c r="L818" s="2">
        <f>+((L816/(M814+N814+O814+P815))-1)*100</f>
        <v>-35.294117647058833</v>
      </c>
      <c r="M818" s="2">
        <f t="shared" ref="M818:S818" si="1800">+((M816/(N814+O814+P814+Q815))-1)*100</f>
        <v>-5.5555555555555465</v>
      </c>
      <c r="N818" s="2">
        <f t="shared" si="1800"/>
        <v>-21.739130434782606</v>
      </c>
      <c r="O818" s="2">
        <f t="shared" si="1800"/>
        <v>-8.0000000000000071</v>
      </c>
      <c r="P818" s="2">
        <f t="shared" si="1800"/>
        <v>47.058823529411775</v>
      </c>
      <c r="Q818" s="2">
        <f t="shared" si="1800"/>
        <v>88.888888888888843</v>
      </c>
      <c r="R818" s="2">
        <f t="shared" si="1800"/>
        <v>49.999999999999979</v>
      </c>
      <c r="S818" s="2">
        <f t="shared" si="1800"/>
        <v>-117.14285714285715</v>
      </c>
    </row>
    <row r="819" spans="1:43">
      <c r="C819" s="2" t="s">
        <v>37</v>
      </c>
      <c r="D819" s="2">
        <f t="shared" ref="D819:G819" si="1801">+((D816/H817)-1)*100</f>
        <v>-109.46745562130178</v>
      </c>
      <c r="E819" s="2">
        <f t="shared" si="1801"/>
        <v>-106.30630630630631</v>
      </c>
      <c r="F819" s="2">
        <f t="shared" si="1801"/>
        <v>-10466.666666666664</v>
      </c>
      <c r="G819" s="2">
        <f t="shared" si="1801"/>
        <v>-5349.9999999999991</v>
      </c>
      <c r="H819" s="2">
        <f>+((H816/L817)-1)*100</f>
        <v>-3172.7272727272725</v>
      </c>
      <c r="I819" s="2">
        <f>+((I816/M817)-1)*100</f>
        <v>-2058.8235294117644</v>
      </c>
      <c r="J819" s="2">
        <f>+((J816/N817)-1)*100</f>
        <v>-83.333333333333329</v>
      </c>
      <c r="K819" s="2">
        <f>+((K816/O817)-1)*100</f>
        <v>-73.91304347826086</v>
      </c>
      <c r="L819" s="2">
        <f>+((L816/P817)-1)*100</f>
        <v>-56.000000000000007</v>
      </c>
      <c r="M819" s="2">
        <f t="shared" ref="M819:S819" si="1802">+((M816/Q817)-1)*100</f>
        <v>2.2204460492503131E-14</v>
      </c>
      <c r="N819" s="2">
        <f t="shared" si="1802"/>
        <v>99.999999999999972</v>
      </c>
      <c r="O819" s="2">
        <f t="shared" si="1802"/>
        <v>283.3333333333332</v>
      </c>
      <c r="P819" s="2">
        <f t="shared" si="1802"/>
        <v>-171.42857142857142</v>
      </c>
      <c r="Q819" s="2">
        <f t="shared" si="1802"/>
        <v>-154.83870967741936</v>
      </c>
      <c r="R819" s="2">
        <f t="shared" si="1802"/>
        <v>-137.5</v>
      </c>
      <c r="S819" s="2">
        <f t="shared" si="1802"/>
        <v>-124</v>
      </c>
    </row>
    <row r="820" spans="1:43" s="1" customFormat="1">
      <c r="C820" s="1" t="s">
        <v>38</v>
      </c>
      <c r="D820" s="1" t="s">
        <v>274</v>
      </c>
      <c r="E820" s="1" t="s">
        <v>243</v>
      </c>
      <c r="F820" s="1" t="s">
        <v>233</v>
      </c>
      <c r="G820" s="1" t="s">
        <v>230</v>
      </c>
      <c r="H820" s="1" t="s">
        <v>200</v>
      </c>
      <c r="I820" s="1" t="s">
        <v>197</v>
      </c>
      <c r="J820" s="1" t="s">
        <v>186</v>
      </c>
      <c r="K820" s="1" t="s">
        <v>178</v>
      </c>
      <c r="L820" s="1" t="s">
        <v>150</v>
      </c>
      <c r="M820" s="1" t="s">
        <v>141</v>
      </c>
      <c r="N820" s="1" t="s">
        <v>39</v>
      </c>
      <c r="O820" s="1" t="s">
        <v>40</v>
      </c>
      <c r="P820" s="1" t="s">
        <v>41</v>
      </c>
      <c r="Q820" s="1" t="s">
        <v>42</v>
      </c>
      <c r="R820" s="1" t="s">
        <v>43</v>
      </c>
      <c r="S820" s="1" t="s">
        <v>44</v>
      </c>
      <c r="T820" s="1" t="s">
        <v>45</v>
      </c>
      <c r="U820" s="1" t="s">
        <v>46</v>
      </c>
      <c r="V820" s="1" t="s">
        <v>47</v>
      </c>
      <c r="W820" s="1" t="s">
        <v>48</v>
      </c>
      <c r="X820" s="1" t="s">
        <v>49</v>
      </c>
      <c r="Y820" s="1" t="s">
        <v>50</v>
      </c>
      <c r="Z820" s="1" t="s">
        <v>51</v>
      </c>
      <c r="AA820" s="1" t="s">
        <v>52</v>
      </c>
      <c r="AB820" s="1" t="s">
        <v>53</v>
      </c>
      <c r="AC820" s="1" t="s">
        <v>54</v>
      </c>
      <c r="AD820" s="1" t="s">
        <v>55</v>
      </c>
      <c r="AE820" s="1" t="s">
        <v>56</v>
      </c>
      <c r="AF820" s="1" t="s">
        <v>57</v>
      </c>
      <c r="AG820" s="1" t="s">
        <v>58</v>
      </c>
      <c r="AH820" s="1" t="s">
        <v>59</v>
      </c>
      <c r="AI820" s="1" t="s">
        <v>60</v>
      </c>
      <c r="AJ820" s="1" t="s">
        <v>61</v>
      </c>
      <c r="AK820" s="1" t="s">
        <v>62</v>
      </c>
      <c r="AL820" s="1" t="s">
        <v>63</v>
      </c>
      <c r="AM820" s="1" t="s">
        <v>64</v>
      </c>
      <c r="AN820" s="1" t="s">
        <v>65</v>
      </c>
      <c r="AO820" s="1" t="s">
        <v>66</v>
      </c>
      <c r="AP820" s="1" t="s">
        <v>67</v>
      </c>
      <c r="AQ820" s="1" t="s">
        <v>68</v>
      </c>
    </row>
    <row r="821" spans="1:43">
      <c r="C821" t="s">
        <v>69</v>
      </c>
      <c r="D821">
        <v>20.5</v>
      </c>
      <c r="E821">
        <v>23</v>
      </c>
      <c r="F821">
        <v>26.1</v>
      </c>
      <c r="G821">
        <v>25</v>
      </c>
      <c r="H821">
        <v>27.3</v>
      </c>
      <c r="I821">
        <v>29.2</v>
      </c>
      <c r="J821">
        <v>26.6</v>
      </c>
      <c r="K821">
        <v>21</v>
      </c>
      <c r="L821">
        <v>24.3</v>
      </c>
      <c r="M821">
        <v>27.3</v>
      </c>
      <c r="N821">
        <v>25</v>
      </c>
      <c r="O821">
        <v>30.5</v>
      </c>
      <c r="P821">
        <v>41.8</v>
      </c>
      <c r="Q821">
        <v>40.6</v>
      </c>
      <c r="R821">
        <v>39</v>
      </c>
      <c r="S821">
        <v>35.200000000000003</v>
      </c>
    </row>
    <row r="822" spans="1:43">
      <c r="C822" s="3" t="s">
        <v>70</v>
      </c>
      <c r="D822" s="3">
        <f t="shared" ref="D822:E822" si="1803">+D821/D816</f>
        <v>-64.0625</v>
      </c>
      <c r="E822" s="3">
        <f t="shared" si="1803"/>
        <v>-109.52380952380953</v>
      </c>
      <c r="F822" s="3">
        <f t="shared" ref="F822:G822" si="1804">+F821/F816</f>
        <v>8.3922829581993579</v>
      </c>
      <c r="G822" s="3">
        <f t="shared" si="1804"/>
        <v>7.9365079365079376</v>
      </c>
      <c r="H822" s="3">
        <f t="shared" ref="H822:I822" si="1805">+H821/H816</f>
        <v>8.0769230769230766</v>
      </c>
      <c r="I822" s="3">
        <f t="shared" si="1805"/>
        <v>8.7687687687687692</v>
      </c>
      <c r="J822" s="3">
        <f t="shared" ref="J822:K822" si="1806">+J821/J816</f>
        <v>-886.66666666666652</v>
      </c>
      <c r="K822" s="3">
        <f t="shared" si="1806"/>
        <v>-350</v>
      </c>
      <c r="L822" s="3">
        <f t="shared" ref="L822:O822" si="1807">+L821/L816</f>
        <v>-220.90909090909091</v>
      </c>
      <c r="M822" s="3">
        <f t="shared" si="1807"/>
        <v>-160.58823529411765</v>
      </c>
      <c r="N822" s="3">
        <f t="shared" si="1807"/>
        <v>-138.88888888888889</v>
      </c>
      <c r="O822" s="3">
        <f t="shared" si="1807"/>
        <v>-132.60869565217394</v>
      </c>
      <c r="P822" s="3">
        <f t="shared" ref="P822:S822" si="1808">+P821/P816</f>
        <v>-167.2</v>
      </c>
      <c r="Q822" s="3">
        <f t="shared" si="1808"/>
        <v>-238.82352941176472</v>
      </c>
      <c r="R822" s="3">
        <f t="shared" si="1808"/>
        <v>-433.33333333333326</v>
      </c>
      <c r="S822" s="3">
        <f t="shared" si="1808"/>
        <v>-586.66666666666663</v>
      </c>
    </row>
    <row r="823" spans="1:43">
      <c r="C823" s="2" t="s">
        <v>71</v>
      </c>
      <c r="D823" s="2">
        <f t="shared" ref="D823:I823" si="1809">+((D821/E821)-1)*100</f>
        <v>-10.869565217391308</v>
      </c>
      <c r="E823" s="2">
        <f t="shared" si="1809"/>
        <v>-11.877394636015326</v>
      </c>
      <c r="F823" s="2">
        <f t="shared" si="1809"/>
        <v>4.4000000000000039</v>
      </c>
      <c r="G823" s="2">
        <f t="shared" si="1809"/>
        <v>-8.4249084249084287</v>
      </c>
      <c r="H823" s="2">
        <f t="shared" si="1809"/>
        <v>-6.5068493150684859</v>
      </c>
      <c r="I823" s="2">
        <f t="shared" si="1809"/>
        <v>9.7744360902255458</v>
      </c>
      <c r="J823" s="2">
        <f>+((J821/K821)-1)*100</f>
        <v>26.666666666666682</v>
      </c>
      <c r="K823" s="2">
        <f>+((K821/L821)-1)*100</f>
        <v>-13.580246913580252</v>
      </c>
      <c r="L823" s="2">
        <f>+((L821/M821)-1)*100</f>
        <v>-10.989010989010984</v>
      </c>
      <c r="M823" s="2">
        <f t="shared" ref="M823:O823" si="1810">+((M821/N821)-1)*100</f>
        <v>9.2000000000000082</v>
      </c>
      <c r="N823" s="2">
        <f t="shared" si="1810"/>
        <v>-18.032786885245898</v>
      </c>
      <c r="O823" s="2">
        <f t="shared" si="1810"/>
        <v>-27.033492822966497</v>
      </c>
      <c r="P823" s="2">
        <f t="shared" ref="P823:R823" si="1811">+((P821/Q821)-1)*100</f>
        <v>2.9556650246305383</v>
      </c>
      <c r="Q823" s="2">
        <f t="shared" si="1811"/>
        <v>4.1025641025641102</v>
      </c>
      <c r="R823" s="2">
        <f t="shared" si="1811"/>
        <v>10.795454545454541</v>
      </c>
    </row>
    <row r="824" spans="1:43">
      <c r="C824" s="2" t="s">
        <v>72</v>
      </c>
      <c r="D824" s="2">
        <f t="shared" ref="D824:I824" si="1812">+((D821/H821)-1)*100</f>
        <v>-24.908424908424909</v>
      </c>
      <c r="E824" s="2">
        <f t="shared" si="1812"/>
        <v>-21.232876712328764</v>
      </c>
      <c r="F824" s="2">
        <f t="shared" si="1812"/>
        <v>-1.8796992481203034</v>
      </c>
      <c r="G824" s="2">
        <f t="shared" si="1812"/>
        <v>19.047619047619047</v>
      </c>
      <c r="H824" s="2">
        <f t="shared" si="1812"/>
        <v>12.345679012345689</v>
      </c>
      <c r="I824" s="2">
        <f t="shared" si="1812"/>
        <v>6.9597069597069572</v>
      </c>
      <c r="J824" s="2">
        <f>+((J821/N821)-1)*100</f>
        <v>6.4000000000000057</v>
      </c>
      <c r="K824" s="2">
        <f>+((K821/O821)-1)*100</f>
        <v>-31.147540983606557</v>
      </c>
      <c r="L824" s="2">
        <f>+((L821/P821)-1)*100</f>
        <v>-41.86602870813396</v>
      </c>
      <c r="M824" s="2">
        <f t="shared" ref="M824:O824" si="1813">+((M821/Q821)-1)*100</f>
        <v>-32.758620689655174</v>
      </c>
      <c r="N824" s="2">
        <f t="shared" si="1813"/>
        <v>-35.897435897435891</v>
      </c>
      <c r="O824" s="2">
        <f t="shared" si="1813"/>
        <v>-13.35227272727273</v>
      </c>
    </row>
    <row r="825" spans="1:43">
      <c r="C825" s="2" t="s">
        <v>130</v>
      </c>
      <c r="D825" t="str">
        <f t="shared" ref="D825:E825" si="1814">IF(OR(D822&gt;15,D819&lt;15,D818&lt;4),"NA",(IF(D822&lt;4,3,IF(D822&lt;6,2,IF(D822&lt;10,1,0)))+IF(D819&gt;80,3,IF(D819&gt;40,2,IF(D819&gt;20,1,0)))+IF(D818&gt;20,3,IF(D818&gt;10,2,IF(D818&gt;5,1,0)))))</f>
        <v>NA</v>
      </c>
      <c r="E825" t="str">
        <f t="shared" si="1814"/>
        <v>NA</v>
      </c>
      <c r="F825" t="str">
        <f t="shared" ref="F825:G825" si="1815">IF(OR(F822&gt;15,F819&lt;15,F818&lt;4),"NA",(IF(F822&lt;4,3,IF(F822&lt;6,2,IF(F822&lt;10,1,0)))+IF(F819&gt;80,3,IF(F819&gt;40,2,IF(F819&gt;20,1,0)))+IF(F818&gt;20,3,IF(F818&gt;10,2,IF(F818&gt;5,1,0)))))</f>
        <v>NA</v>
      </c>
      <c r="G825" t="str">
        <f t="shared" si="1815"/>
        <v>NA</v>
      </c>
      <c r="H825" t="str">
        <f t="shared" ref="H825:I825" si="1816">IF(OR(H822&gt;15,H819&lt;15,H818&lt;4),"NA",(IF(H822&lt;4,3,IF(H822&lt;6,2,IF(H822&lt;10,1,0)))+IF(H819&gt;80,3,IF(H819&gt;40,2,IF(H819&gt;20,1,0)))+IF(H818&gt;20,3,IF(H818&gt;10,2,IF(H818&gt;5,1,0)))))</f>
        <v>NA</v>
      </c>
      <c r="I825" t="str">
        <f t="shared" si="1816"/>
        <v>NA</v>
      </c>
      <c r="J825" t="str">
        <f>IF(OR(J822&gt;15,J819&lt;15,J818&lt;4),"NA",(IF(J822&lt;4,3,IF(J822&lt;6,2,IF(J822&lt;10,1,0)))+IF(J819&gt;80,3,IF(J819&gt;40,2,IF(J819&gt;20,1,0)))+IF(J818&gt;20,3,IF(J818&gt;10,2,IF(J818&gt;5,1,0)))))</f>
        <v>NA</v>
      </c>
      <c r="K825" t="str">
        <f>IF(OR(K822&gt;15,K819&lt;15,K818&lt;4),"NA",(IF(K822&lt;4,3,IF(K822&lt;6,2,IF(K822&lt;10,1,0)))+IF(K819&gt;80,3,IF(K819&gt;40,2,IF(K819&gt;20,1,0)))+IF(K818&gt;20,3,IF(K818&gt;10,2,IF(K818&gt;5,1,0)))))</f>
        <v>NA</v>
      </c>
      <c r="L825" t="str">
        <f>IF(OR(L822&gt;15,L819&lt;15,L818&lt;4),"NA",(IF(L822&lt;4,3,IF(L822&lt;6,2,IF(L822&lt;10,1,0)))+IF(L819&gt;80,3,IF(L819&gt;40,2,IF(L819&gt;20,1,0)))+IF(L818&gt;20,3,IF(L818&gt;10,2,IF(L818&gt;5,1,0)))))</f>
        <v>NA</v>
      </c>
      <c r="M825" t="str">
        <f t="shared" ref="M825:S825" si="1817">IF(OR(M822&gt;15,M819&lt;15,M818&lt;4),"NA",(IF(M822&lt;4,3,IF(M822&lt;6,2,IF(M822&lt;10,1,0)))+IF(M819&gt;80,3,IF(M819&gt;40,2,IF(M819&gt;20,1,0)))+IF(M818&gt;20,3,IF(M818&gt;10,2,IF(M818&gt;5,1,0)))))</f>
        <v>NA</v>
      </c>
      <c r="N825" t="str">
        <f t="shared" si="1817"/>
        <v>NA</v>
      </c>
      <c r="O825" t="str">
        <f t="shared" si="1817"/>
        <v>NA</v>
      </c>
      <c r="P825" t="str">
        <f t="shared" si="1817"/>
        <v>NA</v>
      </c>
      <c r="Q825" t="str">
        <f t="shared" si="1817"/>
        <v>NA</v>
      </c>
      <c r="R825" t="str">
        <f t="shared" si="1817"/>
        <v>NA</v>
      </c>
      <c r="S825" t="str">
        <f t="shared" si="1817"/>
        <v>NA</v>
      </c>
    </row>
    <row r="827" spans="1:43">
      <c r="A827" t="s">
        <v>164</v>
      </c>
      <c r="B827" t="s">
        <v>1</v>
      </c>
      <c r="C827" s="1" t="s">
        <v>2</v>
      </c>
      <c r="D827" s="1" t="s">
        <v>275</v>
      </c>
      <c r="E827" s="1" t="s">
        <v>242</v>
      </c>
      <c r="F827" s="1" t="s">
        <v>232</v>
      </c>
      <c r="G827" s="1" t="s">
        <v>202</v>
      </c>
      <c r="H827" s="1" t="s">
        <v>199</v>
      </c>
      <c r="I827" s="1" t="s">
        <v>196</v>
      </c>
      <c r="J827" s="1" t="s">
        <v>185</v>
      </c>
      <c r="K827" s="1" t="s">
        <v>177</v>
      </c>
      <c r="L827" s="1" t="s">
        <v>149</v>
      </c>
      <c r="M827" s="1" t="s">
        <v>139</v>
      </c>
      <c r="N827" s="1" t="s">
        <v>3</v>
      </c>
      <c r="O827" s="1" t="s">
        <v>4</v>
      </c>
      <c r="P827" s="1" t="s">
        <v>5</v>
      </c>
      <c r="Q827" s="1" t="s">
        <v>6</v>
      </c>
      <c r="R827" s="1" t="s">
        <v>7</v>
      </c>
      <c r="S827" s="1" t="s">
        <v>8</v>
      </c>
      <c r="T827" s="1" t="s">
        <v>9</v>
      </c>
      <c r="U827" s="1" t="s">
        <v>10</v>
      </c>
      <c r="V827" s="1" t="s">
        <v>11</v>
      </c>
      <c r="W827" s="1" t="s">
        <v>12</v>
      </c>
      <c r="X827" s="1" t="s">
        <v>13</v>
      </c>
      <c r="Y827" s="1" t="s">
        <v>14</v>
      </c>
      <c r="Z827" s="1" t="s">
        <v>15</v>
      </c>
      <c r="AA827" s="1" t="s">
        <v>16</v>
      </c>
      <c r="AB827" s="1" t="s">
        <v>17</v>
      </c>
      <c r="AC827" s="1" t="s">
        <v>18</v>
      </c>
      <c r="AD827" s="1" t="s">
        <v>19</v>
      </c>
      <c r="AE827" s="1" t="s">
        <v>20</v>
      </c>
      <c r="AF827" s="1" t="s">
        <v>21</v>
      </c>
      <c r="AG827" s="1" t="s">
        <v>22</v>
      </c>
      <c r="AH827" s="1" t="s">
        <v>23</v>
      </c>
      <c r="AI827" s="1" t="s">
        <v>24</v>
      </c>
      <c r="AJ827" s="1" t="s">
        <v>25</v>
      </c>
      <c r="AK827" s="1" t="s">
        <v>26</v>
      </c>
      <c r="AL827" s="1" t="s">
        <v>27</v>
      </c>
      <c r="AM827" s="1" t="s">
        <v>28</v>
      </c>
      <c r="AN827" s="1" t="s">
        <v>29</v>
      </c>
      <c r="AO827" s="1" t="s">
        <v>30</v>
      </c>
      <c r="AP827" s="1" t="s">
        <v>31</v>
      </c>
    </row>
    <row r="828" spans="1:43">
      <c r="A828" s="6"/>
      <c r="C828" t="s">
        <v>34</v>
      </c>
      <c r="D828">
        <v>0.3</v>
      </c>
      <c r="E828">
        <v>-0.67</v>
      </c>
      <c r="F828">
        <v>1.83</v>
      </c>
      <c r="G828">
        <v>1.19</v>
      </c>
      <c r="H828">
        <v>-0.53</v>
      </c>
      <c r="I828">
        <v>-0.53</v>
      </c>
      <c r="J828">
        <v>1.84</v>
      </c>
      <c r="K828">
        <v>1.1100000000000001</v>
      </c>
      <c r="L828">
        <v>0.61</v>
      </c>
      <c r="M828">
        <v>0.56999999999999995</v>
      </c>
      <c r="N828">
        <v>3.26</v>
      </c>
      <c r="O828">
        <v>1.89</v>
      </c>
      <c r="P828">
        <v>0.62</v>
      </c>
      <c r="Q828">
        <v>0.84</v>
      </c>
      <c r="R828">
        <v>3.62</v>
      </c>
      <c r="S828">
        <v>1.61</v>
      </c>
      <c r="T828">
        <v>0.92</v>
      </c>
      <c r="U828">
        <v>0.77</v>
      </c>
      <c r="V828">
        <v>2.8</v>
      </c>
    </row>
    <row r="829" spans="1:43">
      <c r="C829" t="s">
        <v>128</v>
      </c>
      <c r="H829">
        <v>-0.53</v>
      </c>
      <c r="I829">
        <v>-0.53</v>
      </c>
      <c r="J829">
        <v>1.84</v>
      </c>
      <c r="K829">
        <v>1.1100000000000001</v>
      </c>
      <c r="L829">
        <v>0.61</v>
      </c>
      <c r="M829">
        <v>0.56999999999999995</v>
      </c>
      <c r="N829">
        <v>3.26</v>
      </c>
      <c r="O829">
        <v>1.89</v>
      </c>
      <c r="P829">
        <v>0.62</v>
      </c>
      <c r="Q829">
        <v>0.84</v>
      </c>
      <c r="R829">
        <v>3.62</v>
      </c>
      <c r="S829">
        <v>1.61</v>
      </c>
      <c r="T829">
        <v>0.92</v>
      </c>
      <c r="U829">
        <v>0.77</v>
      </c>
      <c r="V829">
        <v>2.81</v>
      </c>
      <c r="W829">
        <v>1.29</v>
      </c>
      <c r="X829">
        <v>0.67</v>
      </c>
      <c r="Y829">
        <v>0.5</v>
      </c>
      <c r="Z829">
        <v>2.06</v>
      </c>
    </row>
    <row r="830" spans="1:43">
      <c r="C830" t="s">
        <v>35</v>
      </c>
      <c r="D830">
        <f t="shared" ref="D830:G830" si="1818">+D828+E828+F828+G828</f>
        <v>2.65</v>
      </c>
      <c r="E830">
        <f t="shared" si="1818"/>
        <v>1.82</v>
      </c>
      <c r="F830">
        <f t="shared" si="1818"/>
        <v>1.9600000000000002</v>
      </c>
      <c r="G830">
        <f t="shared" si="1818"/>
        <v>1.97</v>
      </c>
      <c r="H830">
        <f>+H828+I828+J828+K828</f>
        <v>1.8900000000000001</v>
      </c>
      <c r="I830">
        <f>+I828+J828+K828+L828</f>
        <v>3.03</v>
      </c>
      <c r="J830">
        <f>+J828+K828+L828+M828</f>
        <v>4.13</v>
      </c>
      <c r="K830">
        <f>+K828+L828+M828+N828</f>
        <v>5.55</v>
      </c>
      <c r="L830">
        <f>+L828+M828+N828+O828</f>
        <v>6.3299999999999992</v>
      </c>
      <c r="M830">
        <f t="shared" ref="M830:S831" si="1819">+M828+N828+O828+P828</f>
        <v>6.34</v>
      </c>
      <c r="N830">
        <f t="shared" si="1819"/>
        <v>6.6099999999999994</v>
      </c>
      <c r="O830">
        <f t="shared" si="1819"/>
        <v>6.97</v>
      </c>
      <c r="P830">
        <f t="shared" si="1819"/>
        <v>6.69</v>
      </c>
      <c r="Q830">
        <f t="shared" si="1819"/>
        <v>6.99</v>
      </c>
      <c r="R830">
        <f t="shared" si="1819"/>
        <v>6.92</v>
      </c>
      <c r="S830">
        <f t="shared" si="1819"/>
        <v>6.1</v>
      </c>
    </row>
    <row r="831" spans="1:43">
      <c r="C831" t="s">
        <v>129</v>
      </c>
      <c r="H831">
        <f t="shared" ref="H831:J831" si="1820">+H829+I829+J829+K829</f>
        <v>1.8900000000000001</v>
      </c>
      <c r="I831">
        <f t="shared" si="1820"/>
        <v>3.03</v>
      </c>
      <c r="J831">
        <f t="shared" si="1820"/>
        <v>4.13</v>
      </c>
      <c r="K831">
        <f t="shared" ref="K831" si="1821">+K829+L829+M829+N829</f>
        <v>5.55</v>
      </c>
      <c r="L831">
        <f t="shared" ref="L831:P831" si="1822">+L829+M829+N829+O829</f>
        <v>6.3299999999999992</v>
      </c>
      <c r="M831">
        <f t="shared" si="1822"/>
        <v>6.34</v>
      </c>
      <c r="N831">
        <f t="shared" si="1822"/>
        <v>6.6099999999999994</v>
      </c>
      <c r="O831">
        <f t="shared" si="1822"/>
        <v>6.97</v>
      </c>
      <c r="P831">
        <f t="shared" si="1822"/>
        <v>6.69</v>
      </c>
      <c r="Q831">
        <f t="shared" si="1819"/>
        <v>6.99</v>
      </c>
      <c r="R831">
        <f t="shared" si="1819"/>
        <v>6.92</v>
      </c>
      <c r="S831">
        <f t="shared" si="1819"/>
        <v>6.11</v>
      </c>
      <c r="T831">
        <f t="shared" ref="T831" si="1823">+T829+U829+V829+W829</f>
        <v>5.79</v>
      </c>
      <c r="U831">
        <f t="shared" ref="U831" si="1824">+U829+V829+W829+X829</f>
        <v>5.54</v>
      </c>
      <c r="V831">
        <f t="shared" ref="V831" si="1825">+V829+W829+X829+Y829</f>
        <v>5.27</v>
      </c>
      <c r="W831">
        <f>+W829+X829+Y829+Z829</f>
        <v>4.5199999999999996</v>
      </c>
    </row>
    <row r="832" spans="1:43">
      <c r="C832" s="2" t="s">
        <v>36</v>
      </c>
      <c r="D832" s="2">
        <f t="shared" ref="D832:G832" si="1826">+((D830/(E828+F828+G828+H829))-1)*100</f>
        <v>45.604395604395599</v>
      </c>
      <c r="E832" s="2">
        <f t="shared" si="1826"/>
        <v>-7.1428571428571512</v>
      </c>
      <c r="F832" s="2">
        <f t="shared" si="1826"/>
        <v>-0.50761421319795996</v>
      </c>
      <c r="G832" s="2">
        <f t="shared" si="1826"/>
        <v>4.2328042328042326</v>
      </c>
      <c r="H832" s="2">
        <f>+((H830/(I828+J828+K828+L829))-1)*100</f>
        <v>-37.623762376237615</v>
      </c>
      <c r="I832" s="2">
        <f>+((I830/(J828+K828+L828+M829))-1)*100</f>
        <v>-26.634382566585955</v>
      </c>
      <c r="J832" s="2">
        <f>+((J830/(K828+L828+M828+N829))-1)*100</f>
        <v>-25.58558558558558</v>
      </c>
      <c r="K832" s="2">
        <f>+((K830/(L828+M828+N828+O829))-1)*100</f>
        <v>-12.322274881516581</v>
      </c>
      <c r="L832" s="2">
        <f>+((L830/(M828+N828+O828+P829))-1)*100</f>
        <v>-0.1577287066246158</v>
      </c>
      <c r="M832" s="2">
        <f t="shared" ref="M832:S832" si="1827">+((M830/(N828+O828+P828+Q829))-1)*100</f>
        <v>-4.0847201210287398</v>
      </c>
      <c r="N832" s="2">
        <f t="shared" si="1827"/>
        <v>-5.164992826398862</v>
      </c>
      <c r="O832" s="2">
        <f t="shared" si="1827"/>
        <v>4.1853512705530616</v>
      </c>
      <c r="P832" s="2">
        <f t="shared" si="1827"/>
        <v>-4.2918454935622297</v>
      </c>
      <c r="Q832" s="2">
        <f t="shared" si="1827"/>
        <v>1.0115606936416333</v>
      </c>
      <c r="R832" s="2">
        <f t="shared" si="1827"/>
        <v>13.256955810147296</v>
      </c>
      <c r="S832" s="2">
        <f t="shared" si="1827"/>
        <v>5.5363321799307919</v>
      </c>
    </row>
    <row r="833" spans="1:43">
      <c r="C833" s="2" t="s">
        <v>37</v>
      </c>
      <c r="D833" s="2">
        <f t="shared" ref="D833:G833" si="1828">+((D830/H831)-1)*100</f>
        <v>40.211640211640187</v>
      </c>
      <c r="E833" s="2">
        <f t="shared" si="1828"/>
        <v>-39.933993399339926</v>
      </c>
      <c r="F833" s="2">
        <f t="shared" si="1828"/>
        <v>-52.542372881355924</v>
      </c>
      <c r="G833" s="2">
        <f t="shared" si="1828"/>
        <v>-64.50450450450451</v>
      </c>
      <c r="H833" s="2">
        <f>+((H830/L831)-1)*100</f>
        <v>-70.142180094786724</v>
      </c>
      <c r="I833" s="2">
        <f>+((I830/M831)-1)*100</f>
        <v>-52.208201892744491</v>
      </c>
      <c r="J833" s="2">
        <f>+((J830/N831)-1)*100</f>
        <v>-37.518910741301056</v>
      </c>
      <c r="K833" s="2">
        <f>+((K830/O831)-1)*100</f>
        <v>-20.373027259684363</v>
      </c>
      <c r="L833" s="2">
        <f>+((L830/P831)-1)*100</f>
        <v>-5.3811659192825267</v>
      </c>
      <c r="M833" s="2">
        <f t="shared" ref="M833:S833" si="1829">+((M830/Q831)-1)*100</f>
        <v>-9.2989985693848425</v>
      </c>
      <c r="N833" s="2">
        <f t="shared" si="1829"/>
        <v>-4.4797687861271696</v>
      </c>
      <c r="O833" s="2">
        <f t="shared" si="1829"/>
        <v>14.07528641571194</v>
      </c>
      <c r="P833" s="2">
        <f t="shared" si="1829"/>
        <v>15.544041450777213</v>
      </c>
      <c r="Q833" s="2">
        <f t="shared" si="1829"/>
        <v>26.173285198555952</v>
      </c>
      <c r="R833" s="2">
        <f t="shared" si="1829"/>
        <v>31.309297912713486</v>
      </c>
      <c r="S833" s="2">
        <f t="shared" si="1829"/>
        <v>34.955752212389378</v>
      </c>
    </row>
    <row r="834" spans="1:43" s="1" customFormat="1">
      <c r="C834" s="1" t="s">
        <v>38</v>
      </c>
      <c r="D834" s="1" t="s">
        <v>274</v>
      </c>
      <c r="E834" s="1" t="s">
        <v>243</v>
      </c>
      <c r="F834" s="1" t="s">
        <v>233</v>
      </c>
      <c r="G834" s="1" t="s">
        <v>230</v>
      </c>
      <c r="H834" s="1" t="s">
        <v>200</v>
      </c>
      <c r="I834" s="1" t="s">
        <v>197</v>
      </c>
      <c r="J834" s="1" t="s">
        <v>186</v>
      </c>
      <c r="K834" s="1" t="s">
        <v>178</v>
      </c>
      <c r="L834" s="1" t="s">
        <v>150</v>
      </c>
      <c r="M834" s="1" t="s">
        <v>141</v>
      </c>
      <c r="N834" s="1" t="s">
        <v>39</v>
      </c>
      <c r="O834" s="1" t="s">
        <v>40</v>
      </c>
      <c r="P834" s="1" t="s">
        <v>41</v>
      </c>
      <c r="Q834" s="1" t="s">
        <v>42</v>
      </c>
      <c r="R834" s="1" t="s">
        <v>43</v>
      </c>
      <c r="S834" s="1" t="s">
        <v>44</v>
      </c>
      <c r="T834" s="1" t="s">
        <v>45</v>
      </c>
      <c r="U834" s="1" t="s">
        <v>46</v>
      </c>
      <c r="V834" s="1" t="s">
        <v>47</v>
      </c>
      <c r="W834" s="1" t="s">
        <v>48</v>
      </c>
      <c r="X834" s="1" t="s">
        <v>49</v>
      </c>
      <c r="Y834" s="1" t="s">
        <v>50</v>
      </c>
      <c r="Z834" s="1" t="s">
        <v>51</v>
      </c>
      <c r="AA834" s="1" t="s">
        <v>52</v>
      </c>
      <c r="AB834" s="1" t="s">
        <v>53</v>
      </c>
      <c r="AC834" s="1" t="s">
        <v>54</v>
      </c>
      <c r="AD834" s="1" t="s">
        <v>55</v>
      </c>
      <c r="AE834" s="1" t="s">
        <v>56</v>
      </c>
      <c r="AF834" s="1" t="s">
        <v>57</v>
      </c>
      <c r="AG834" s="1" t="s">
        <v>58</v>
      </c>
      <c r="AH834" s="1" t="s">
        <v>59</v>
      </c>
      <c r="AI834" s="1" t="s">
        <v>60</v>
      </c>
      <c r="AJ834" s="1" t="s">
        <v>61</v>
      </c>
      <c r="AK834" s="1" t="s">
        <v>62</v>
      </c>
      <c r="AL834" s="1" t="s">
        <v>63</v>
      </c>
      <c r="AM834" s="1" t="s">
        <v>64</v>
      </c>
      <c r="AN834" s="1" t="s">
        <v>65</v>
      </c>
      <c r="AO834" s="1" t="s">
        <v>66</v>
      </c>
      <c r="AP834" s="1" t="s">
        <v>67</v>
      </c>
      <c r="AQ834" s="1" t="s">
        <v>68</v>
      </c>
    </row>
    <row r="835" spans="1:43">
      <c r="C835" t="s">
        <v>69</v>
      </c>
      <c r="D835">
        <v>30</v>
      </c>
      <c r="E835">
        <v>32.4</v>
      </c>
      <c r="F835">
        <v>40.1</v>
      </c>
      <c r="G835">
        <v>38.299999999999997</v>
      </c>
      <c r="H835">
        <v>44</v>
      </c>
      <c r="I835">
        <v>53</v>
      </c>
      <c r="J835">
        <v>60</v>
      </c>
      <c r="K835">
        <v>55</v>
      </c>
      <c r="L835">
        <v>66</v>
      </c>
      <c r="M835">
        <v>77.5</v>
      </c>
      <c r="N835">
        <v>78.2</v>
      </c>
      <c r="O835">
        <v>77.8</v>
      </c>
      <c r="P835">
        <v>79</v>
      </c>
      <c r="Q835">
        <v>84</v>
      </c>
      <c r="R835">
        <v>77</v>
      </c>
      <c r="S835">
        <v>71</v>
      </c>
    </row>
    <row r="836" spans="1:43">
      <c r="C836" s="3" t="s">
        <v>70</v>
      </c>
      <c r="D836" s="3">
        <f t="shared" ref="D836:E836" si="1830">+D835/D830</f>
        <v>11.320754716981133</v>
      </c>
      <c r="E836" s="3">
        <f t="shared" si="1830"/>
        <v>17.802197802197799</v>
      </c>
      <c r="F836" s="3">
        <f t="shared" ref="F836:G836" si="1831">+F835/F830</f>
        <v>20.459183673469386</v>
      </c>
      <c r="G836" s="3">
        <f t="shared" si="1831"/>
        <v>19.441624365482234</v>
      </c>
      <c r="H836" s="3">
        <f t="shared" ref="H836:I836" si="1832">+H835/H830</f>
        <v>23.280423280423278</v>
      </c>
      <c r="I836" s="3">
        <f t="shared" si="1832"/>
        <v>17.491749174917494</v>
      </c>
      <c r="J836" s="3">
        <f t="shared" ref="J836:K836" si="1833">+J835/J830</f>
        <v>14.527845036319613</v>
      </c>
      <c r="K836" s="3">
        <f t="shared" si="1833"/>
        <v>9.9099099099099099</v>
      </c>
      <c r="L836" s="3">
        <f t="shared" ref="L836:O836" si="1834">+L835/L830</f>
        <v>10.426540284360192</v>
      </c>
      <c r="M836" s="3">
        <f t="shared" si="1834"/>
        <v>12.22397476340694</v>
      </c>
      <c r="N836" s="3">
        <f t="shared" si="1834"/>
        <v>11.830559757942513</v>
      </c>
      <c r="O836" s="3">
        <f t="shared" si="1834"/>
        <v>11.162123385939742</v>
      </c>
      <c r="P836" s="3">
        <f t="shared" ref="P836:S836" si="1835">+P835/P830</f>
        <v>11.808669656203287</v>
      </c>
      <c r="Q836" s="3">
        <f t="shared" si="1835"/>
        <v>12.017167381974248</v>
      </c>
      <c r="R836" s="3">
        <f t="shared" si="1835"/>
        <v>11.127167630057803</v>
      </c>
      <c r="S836" s="3">
        <f t="shared" si="1835"/>
        <v>11.639344262295083</v>
      </c>
    </row>
    <row r="837" spans="1:43">
      <c r="C837" s="2" t="s">
        <v>71</v>
      </c>
      <c r="D837" s="2">
        <f t="shared" ref="D837:F837" si="1836">+((D835/E835)-1)*100</f>
        <v>-7.4074074074074066</v>
      </c>
      <c r="E837" s="2">
        <f t="shared" si="1836"/>
        <v>-19.201995012468831</v>
      </c>
      <c r="F837" s="2">
        <f t="shared" si="1836"/>
        <v>4.6997389033942572</v>
      </c>
      <c r="G837" s="2">
        <f t="shared" ref="G837" si="1837">+((G835/H835)-1)*100</f>
        <v>-12.954545454545464</v>
      </c>
      <c r="H837" s="2">
        <f t="shared" ref="H837:I837" si="1838">+((H835/I835)-1)*100</f>
        <v>-16.981132075471695</v>
      </c>
      <c r="I837" s="2">
        <f t="shared" si="1838"/>
        <v>-11.66666666666667</v>
      </c>
      <c r="J837" s="2">
        <f>+((J835/K835)-1)*100</f>
        <v>9.0909090909090828</v>
      </c>
      <c r="K837" s="2">
        <f>+((K835/L835)-1)*100</f>
        <v>-16.666666666666664</v>
      </c>
      <c r="L837" s="2">
        <f>+((L835/M835)-1)*100</f>
        <v>-14.838709677419359</v>
      </c>
      <c r="M837" s="2">
        <f t="shared" ref="M837:O837" si="1839">+((M835/N835)-1)*100</f>
        <v>-0.89514066496163558</v>
      </c>
      <c r="N837" s="2">
        <f t="shared" si="1839"/>
        <v>0.51413881748072487</v>
      </c>
      <c r="O837" s="2">
        <f t="shared" si="1839"/>
        <v>-1.51898734177216</v>
      </c>
      <c r="P837" s="2">
        <f t="shared" ref="P837:R837" si="1840">+((P835/Q835)-1)*100</f>
        <v>-5.9523809523809534</v>
      </c>
      <c r="Q837" s="2">
        <f t="shared" si="1840"/>
        <v>9.0909090909090828</v>
      </c>
      <c r="R837" s="2">
        <f t="shared" si="1840"/>
        <v>8.4507042253521227</v>
      </c>
    </row>
    <row r="838" spans="1:43">
      <c r="C838" s="2" t="s">
        <v>72</v>
      </c>
      <c r="D838" s="2">
        <f t="shared" ref="D838:F838" si="1841">+((D835/H835)-1)*100</f>
        <v>-31.818181818181824</v>
      </c>
      <c r="E838" s="2">
        <f t="shared" si="1841"/>
        <v>-38.867924528301891</v>
      </c>
      <c r="F838" s="2">
        <f t="shared" si="1841"/>
        <v>-33.166666666666664</v>
      </c>
      <c r="G838" s="2">
        <f t="shared" ref="G838" si="1842">+((G835/K835)-1)*100</f>
        <v>-30.36363636363637</v>
      </c>
      <c r="H838" s="2">
        <f t="shared" ref="H838:I838" si="1843">+((H835/L835)-1)*100</f>
        <v>-33.333333333333336</v>
      </c>
      <c r="I838" s="2">
        <f t="shared" si="1843"/>
        <v>-31.612903225806456</v>
      </c>
      <c r="J838" s="2">
        <f>+((J835/N835)-1)*100</f>
        <v>-23.273657289002557</v>
      </c>
      <c r="K838" s="2">
        <f>+((K835/O835)-1)*100</f>
        <v>-29.305912596401029</v>
      </c>
      <c r="L838" s="2">
        <f>+((L835/P835)-1)*100</f>
        <v>-16.455696202531644</v>
      </c>
      <c r="M838" s="2">
        <f t="shared" ref="M838:O838" si="1844">+((M835/Q835)-1)*100</f>
        <v>-7.7380952380952328</v>
      </c>
      <c r="N838" s="2">
        <f t="shared" si="1844"/>
        <v>1.558441558441559</v>
      </c>
      <c r="O838" s="2">
        <f t="shared" si="1844"/>
        <v>9.5774647887323816</v>
      </c>
    </row>
    <row r="839" spans="1:43">
      <c r="C839" s="2" t="s">
        <v>130</v>
      </c>
      <c r="D839">
        <f t="shared" ref="D839:E839" si="1845">IF(OR(D836&gt;15,D833&lt;15,D832&lt;4),"NA",(IF(D836&lt;4,3,IF(D836&lt;6,2,IF(D836&lt;10,1,0)))+IF(D833&gt;80,3,IF(D833&gt;40,2,IF(D833&gt;20,1,0)))+IF(D832&gt;20,3,IF(D832&gt;10,2,IF(D832&gt;5,1,0)))))</f>
        <v>5</v>
      </c>
      <c r="E839" t="str">
        <f t="shared" si="1845"/>
        <v>NA</v>
      </c>
      <c r="F839" t="str">
        <f t="shared" ref="F839:G839" si="1846">IF(OR(F836&gt;15,F833&lt;15,F832&lt;4),"NA",(IF(F836&lt;4,3,IF(F836&lt;6,2,IF(F836&lt;10,1,0)))+IF(F833&gt;80,3,IF(F833&gt;40,2,IF(F833&gt;20,1,0)))+IF(F832&gt;20,3,IF(F832&gt;10,2,IF(F832&gt;5,1,0)))))</f>
        <v>NA</v>
      </c>
      <c r="G839" t="str">
        <f t="shared" si="1846"/>
        <v>NA</v>
      </c>
      <c r="H839" t="str">
        <f t="shared" ref="H839:I839" si="1847">IF(OR(H836&gt;15,H833&lt;15,H832&lt;4),"NA",(IF(H836&lt;4,3,IF(H836&lt;6,2,IF(H836&lt;10,1,0)))+IF(H833&gt;80,3,IF(H833&gt;40,2,IF(H833&gt;20,1,0)))+IF(H832&gt;20,3,IF(H832&gt;10,2,IF(H832&gt;5,1,0)))))</f>
        <v>NA</v>
      </c>
      <c r="I839" t="str">
        <f t="shared" si="1847"/>
        <v>NA</v>
      </c>
      <c r="J839" t="str">
        <f>IF(OR(J836&gt;15,J833&lt;15,J832&lt;4),"NA",(IF(J836&lt;4,3,IF(J836&lt;6,2,IF(J836&lt;10,1,0)))+IF(J833&gt;80,3,IF(J833&gt;40,2,IF(J833&gt;20,1,0)))+IF(J832&gt;20,3,IF(J832&gt;10,2,IF(J832&gt;5,1,0)))))</f>
        <v>NA</v>
      </c>
      <c r="K839" t="str">
        <f>IF(OR(K836&gt;15,K833&lt;15,K832&lt;4),"NA",(IF(K836&lt;4,3,IF(K836&lt;6,2,IF(K836&lt;10,1,0)))+IF(K833&gt;80,3,IF(K833&gt;40,2,IF(K833&gt;20,1,0)))+IF(K832&gt;20,3,IF(K832&gt;10,2,IF(K832&gt;5,1,0)))))</f>
        <v>NA</v>
      </c>
      <c r="L839" t="str">
        <f>IF(OR(L836&gt;15,L833&lt;15,L832&lt;4),"NA",(IF(L836&lt;4,3,IF(L836&lt;6,2,IF(L836&lt;10,1,0)))+IF(L833&gt;80,3,IF(L833&gt;40,2,IF(L833&gt;20,1,0)))+IF(L832&gt;20,3,IF(L832&gt;10,2,IF(L832&gt;5,1,0)))))</f>
        <v>NA</v>
      </c>
      <c r="M839" t="str">
        <f t="shared" ref="M839:S839" si="1848">IF(OR(M836&gt;15,M833&lt;15,M832&lt;4),"NA",(IF(M836&lt;4,3,IF(M836&lt;6,2,IF(M836&lt;10,1,0)))+IF(M833&gt;80,3,IF(M833&gt;40,2,IF(M833&gt;20,1,0)))+IF(M832&gt;20,3,IF(M832&gt;10,2,IF(M832&gt;5,1,0)))))</f>
        <v>NA</v>
      </c>
      <c r="N839" t="str">
        <f t="shared" si="1848"/>
        <v>NA</v>
      </c>
      <c r="O839" t="str">
        <f t="shared" si="1848"/>
        <v>NA</v>
      </c>
      <c r="P839" t="str">
        <f t="shared" si="1848"/>
        <v>NA</v>
      </c>
      <c r="Q839" t="str">
        <f t="shared" si="1848"/>
        <v>NA</v>
      </c>
      <c r="R839">
        <f t="shared" si="1848"/>
        <v>3</v>
      </c>
      <c r="S839">
        <f t="shared" si="1848"/>
        <v>2</v>
      </c>
    </row>
    <row r="841" spans="1:43">
      <c r="A841" t="s">
        <v>165</v>
      </c>
      <c r="B841" t="s">
        <v>1</v>
      </c>
      <c r="C841" s="1" t="s">
        <v>2</v>
      </c>
      <c r="D841" s="1" t="s">
        <v>275</v>
      </c>
      <c r="E841" s="1" t="s">
        <v>242</v>
      </c>
      <c r="F841" s="1" t="s">
        <v>232</v>
      </c>
      <c r="G841" s="1" t="s">
        <v>202</v>
      </c>
      <c r="H841" s="1" t="s">
        <v>199</v>
      </c>
      <c r="I841" s="1" t="s">
        <v>196</v>
      </c>
      <c r="J841" s="1" t="s">
        <v>185</v>
      </c>
      <c r="K841" s="1" t="s">
        <v>177</v>
      </c>
      <c r="L841" s="1" t="s">
        <v>149</v>
      </c>
      <c r="M841" s="1" t="s">
        <v>139</v>
      </c>
      <c r="N841" s="1" t="s">
        <v>3</v>
      </c>
      <c r="O841" s="1" t="s">
        <v>4</v>
      </c>
      <c r="P841" s="1" t="s">
        <v>5</v>
      </c>
      <c r="Q841" s="1" t="s">
        <v>6</v>
      </c>
      <c r="R841" s="1" t="s">
        <v>7</v>
      </c>
      <c r="S841" s="1" t="s">
        <v>8</v>
      </c>
      <c r="T841" s="1" t="s">
        <v>9</v>
      </c>
      <c r="U841" s="1" t="s">
        <v>10</v>
      </c>
      <c r="V841" s="1" t="s">
        <v>11</v>
      </c>
      <c r="W841" s="1" t="s">
        <v>12</v>
      </c>
      <c r="X841" s="1" t="s">
        <v>13</v>
      </c>
      <c r="Y841" s="1" t="s">
        <v>14</v>
      </c>
      <c r="Z841" s="1" t="s">
        <v>15</v>
      </c>
      <c r="AA841" s="1" t="s">
        <v>16</v>
      </c>
      <c r="AB841" s="1" t="s">
        <v>17</v>
      </c>
      <c r="AC841" s="1" t="s">
        <v>18</v>
      </c>
      <c r="AD841" s="1" t="s">
        <v>19</v>
      </c>
      <c r="AE841" s="1" t="s">
        <v>20</v>
      </c>
      <c r="AF841" s="1" t="s">
        <v>21</v>
      </c>
      <c r="AG841" s="1" t="s">
        <v>22</v>
      </c>
      <c r="AH841" s="1" t="s">
        <v>23</v>
      </c>
      <c r="AI841" s="1" t="s">
        <v>24</v>
      </c>
      <c r="AJ841" s="1" t="s">
        <v>25</v>
      </c>
      <c r="AK841" s="1" t="s">
        <v>26</v>
      </c>
      <c r="AL841" s="1" t="s">
        <v>27</v>
      </c>
      <c r="AM841" s="1" t="s">
        <v>28</v>
      </c>
      <c r="AN841" s="1" t="s">
        <v>29</v>
      </c>
      <c r="AO841" s="1" t="s">
        <v>30</v>
      </c>
      <c r="AP841" s="1" t="s">
        <v>31</v>
      </c>
    </row>
    <row r="842" spans="1:43">
      <c r="C842" t="s">
        <v>34</v>
      </c>
      <c r="D842">
        <v>3.05</v>
      </c>
      <c r="E842">
        <v>2</v>
      </c>
      <c r="F842">
        <v>2.54</v>
      </c>
      <c r="G842">
        <v>2.34</v>
      </c>
      <c r="H842">
        <v>3.2</v>
      </c>
      <c r="I842">
        <v>1.93</v>
      </c>
      <c r="J842" s="4">
        <v>2.0299999999999998</v>
      </c>
      <c r="K842" s="4">
        <v>1.02</v>
      </c>
      <c r="L842" s="4">
        <v>1.47</v>
      </c>
      <c r="M842" s="4">
        <v>1.4</v>
      </c>
      <c r="N842" s="4">
        <v>1.29</v>
      </c>
      <c r="O842" s="4">
        <v>0.54</v>
      </c>
      <c r="P842">
        <v>1.93</v>
      </c>
      <c r="Q842">
        <v>1.6</v>
      </c>
      <c r="R842">
        <v>1.76</v>
      </c>
      <c r="S842">
        <v>1.55</v>
      </c>
      <c r="T842">
        <v>1.85</v>
      </c>
      <c r="U842">
        <v>2.0099999999999998</v>
      </c>
      <c r="V842">
        <v>1.47</v>
      </c>
    </row>
    <row r="843" spans="1:43">
      <c r="A843" s="6" t="s">
        <v>244</v>
      </c>
      <c r="C843" t="s">
        <v>128</v>
      </c>
      <c r="H843">
        <v>2.66</v>
      </c>
      <c r="I843">
        <v>1.61</v>
      </c>
      <c r="J843" s="4">
        <v>1.9</v>
      </c>
      <c r="K843" s="4">
        <v>1.02</v>
      </c>
      <c r="L843" s="4">
        <v>1.47</v>
      </c>
      <c r="M843" s="4">
        <v>1.4</v>
      </c>
      <c r="N843" s="4">
        <v>1.66</v>
      </c>
      <c r="O843" s="4">
        <v>0.35</v>
      </c>
      <c r="P843">
        <v>1.7</v>
      </c>
      <c r="Q843">
        <v>1.6</v>
      </c>
      <c r="R843">
        <v>1.27</v>
      </c>
      <c r="S843">
        <v>1.55</v>
      </c>
      <c r="T843">
        <v>1.85</v>
      </c>
      <c r="U843">
        <v>2.06</v>
      </c>
      <c r="V843">
        <v>1.17</v>
      </c>
      <c r="W843">
        <v>0.94</v>
      </c>
      <c r="X843">
        <v>0.77</v>
      </c>
      <c r="Y843">
        <v>0.19</v>
      </c>
      <c r="Z843">
        <v>0.43</v>
      </c>
    </row>
    <row r="844" spans="1:43">
      <c r="C844" t="s">
        <v>35</v>
      </c>
      <c r="D844">
        <f t="shared" ref="D844:L845" si="1849">+D842+E842+F842+G842</f>
        <v>9.93</v>
      </c>
      <c r="E844">
        <f t="shared" si="1849"/>
        <v>10.08</v>
      </c>
      <c r="F844">
        <f t="shared" si="1849"/>
        <v>10.01</v>
      </c>
      <c r="G844">
        <f t="shared" si="1849"/>
        <v>9.5</v>
      </c>
      <c r="H844">
        <f t="shared" si="1849"/>
        <v>8.18</v>
      </c>
      <c r="I844">
        <f t="shared" si="1849"/>
        <v>6.45</v>
      </c>
      <c r="J844" s="4">
        <f t="shared" si="1849"/>
        <v>5.92</v>
      </c>
      <c r="K844" s="4">
        <f t="shared" si="1849"/>
        <v>5.18</v>
      </c>
      <c r="L844" s="4">
        <f t="shared" si="1849"/>
        <v>4.7</v>
      </c>
      <c r="M844" s="4">
        <f t="shared" ref="M844:S845" si="1850">+M842+N842+O842+P842</f>
        <v>5.16</v>
      </c>
      <c r="N844" s="4">
        <f t="shared" si="1850"/>
        <v>5.3599999999999994</v>
      </c>
      <c r="O844" s="4">
        <f t="shared" si="1850"/>
        <v>5.83</v>
      </c>
      <c r="P844">
        <f t="shared" si="1850"/>
        <v>6.84</v>
      </c>
      <c r="Q844">
        <f t="shared" si="1850"/>
        <v>6.76</v>
      </c>
      <c r="R844">
        <f t="shared" si="1850"/>
        <v>7.17</v>
      </c>
      <c r="S844">
        <f t="shared" si="1850"/>
        <v>6.88</v>
      </c>
    </row>
    <row r="845" spans="1:43">
      <c r="C845" t="s">
        <v>129</v>
      </c>
      <c r="H845">
        <f t="shared" si="1849"/>
        <v>7.1899999999999995</v>
      </c>
      <c r="I845">
        <f t="shared" ref="I845:P845" si="1851">+I843+J843+K843+L843</f>
        <v>5.9999999999999991</v>
      </c>
      <c r="J845">
        <f t="shared" si="1851"/>
        <v>5.7899999999999991</v>
      </c>
      <c r="K845">
        <f t="shared" si="1851"/>
        <v>5.55</v>
      </c>
      <c r="L845">
        <f t="shared" si="1851"/>
        <v>4.88</v>
      </c>
      <c r="M845">
        <f t="shared" si="1851"/>
        <v>5.1099999999999994</v>
      </c>
      <c r="N845">
        <f t="shared" si="1851"/>
        <v>5.3100000000000005</v>
      </c>
      <c r="O845">
        <f t="shared" si="1851"/>
        <v>4.92</v>
      </c>
      <c r="P845">
        <f t="shared" si="1851"/>
        <v>6.12</v>
      </c>
      <c r="Q845">
        <f t="shared" si="1850"/>
        <v>6.27</v>
      </c>
      <c r="R845">
        <f t="shared" si="1850"/>
        <v>6.73</v>
      </c>
      <c r="S845">
        <f t="shared" si="1850"/>
        <v>6.6300000000000008</v>
      </c>
      <c r="T845">
        <f t="shared" ref="T845" si="1852">+T843+U843+V843+W843</f>
        <v>6.02</v>
      </c>
      <c r="U845">
        <f t="shared" ref="U845" si="1853">+U843+V843+W843+X843</f>
        <v>4.9399999999999995</v>
      </c>
      <c r="V845">
        <f t="shared" ref="V845" si="1854">+V843+W843+X843+Y843</f>
        <v>3.07</v>
      </c>
      <c r="W845">
        <f t="shared" ref="W845" si="1855">+W843+X843+Y843+Z843</f>
        <v>2.33</v>
      </c>
    </row>
    <row r="846" spans="1:43">
      <c r="C846" s="2" t="s">
        <v>36</v>
      </c>
      <c r="D846" s="2">
        <f t="shared" ref="D846:L846" si="1856">+((D844/(E842+F842+G842+H843))-1)*100</f>
        <v>4.088050314465419</v>
      </c>
      <c r="E846" s="2">
        <f t="shared" si="1856"/>
        <v>4.0247678018575872</v>
      </c>
      <c r="F846" s="2">
        <f t="shared" si="1856"/>
        <v>6.8303094983991564</v>
      </c>
      <c r="G846" s="2">
        <f t="shared" si="1856"/>
        <v>16.136919315403418</v>
      </c>
      <c r="H846" s="2">
        <f t="shared" si="1856"/>
        <v>26.82170542635658</v>
      </c>
      <c r="I846" s="2">
        <f t="shared" si="1856"/>
        <v>8.9527027027026982</v>
      </c>
      <c r="J846" s="2">
        <f t="shared" si="1856"/>
        <v>6.6666666666666652</v>
      </c>
      <c r="K846" s="2">
        <f t="shared" si="1856"/>
        <v>14.855875831485577</v>
      </c>
      <c r="L846" s="2">
        <f t="shared" si="1856"/>
        <v>-4.6653144016227106</v>
      </c>
      <c r="M846" s="2">
        <f t="shared" ref="M846:S846" si="1857">+((M844/(N842+O842+P842+Q843))-1)*100</f>
        <v>-3.7313432835820781</v>
      </c>
      <c r="N846" s="2">
        <f t="shared" si="1857"/>
        <v>0.37453183520599342</v>
      </c>
      <c r="O846" s="2">
        <f t="shared" si="1857"/>
        <v>-14.766081871345026</v>
      </c>
      <c r="P846" s="2">
        <f t="shared" si="1857"/>
        <v>1.1834319526627279</v>
      </c>
      <c r="Q846" s="2">
        <f t="shared" si="1857"/>
        <v>-6.3711911357340778</v>
      </c>
      <c r="R846" s="2">
        <f t="shared" si="1857"/>
        <v>8.9665653495440765</v>
      </c>
      <c r="S846" s="2">
        <f t="shared" si="1857"/>
        <v>9.7288676236044758</v>
      </c>
    </row>
    <row r="847" spans="1:43">
      <c r="C847" s="2" t="s">
        <v>37</v>
      </c>
      <c r="D847" s="2">
        <f t="shared" ref="D847:L847" si="1858">+((D844/H845)-1)*100</f>
        <v>38.108484005563284</v>
      </c>
      <c r="E847" s="2">
        <f t="shared" si="1858"/>
        <v>68.000000000000014</v>
      </c>
      <c r="F847" s="2">
        <f t="shared" si="1858"/>
        <v>72.884283246977574</v>
      </c>
      <c r="G847" s="2">
        <f t="shared" si="1858"/>
        <v>71.171171171171181</v>
      </c>
      <c r="H847" s="2">
        <f t="shared" si="1858"/>
        <v>67.622950819672127</v>
      </c>
      <c r="I847" s="2">
        <f t="shared" si="1858"/>
        <v>26.223091976516642</v>
      </c>
      <c r="J847" s="2">
        <f t="shared" si="1858"/>
        <v>11.487758945386052</v>
      </c>
      <c r="K847" s="2">
        <f t="shared" si="1858"/>
        <v>5.2845528455284452</v>
      </c>
      <c r="L847" s="2">
        <f t="shared" si="1858"/>
        <v>-23.202614379084963</v>
      </c>
      <c r="M847" s="2">
        <f t="shared" ref="M847:S847" si="1859">+((M844/Q845)-1)*100</f>
        <v>-17.703349282296642</v>
      </c>
      <c r="N847" s="2">
        <f t="shared" si="1859"/>
        <v>-20.356612184249645</v>
      </c>
      <c r="O847" s="2">
        <f t="shared" si="1859"/>
        <v>-12.06636500754149</v>
      </c>
      <c r="P847" s="2">
        <f t="shared" si="1859"/>
        <v>13.621262458471772</v>
      </c>
      <c r="Q847" s="2">
        <f t="shared" si="1859"/>
        <v>36.842105263157897</v>
      </c>
      <c r="R847" s="2">
        <f t="shared" si="1859"/>
        <v>133.55048859934854</v>
      </c>
      <c r="S847" s="2">
        <f t="shared" si="1859"/>
        <v>195.27896995708153</v>
      </c>
    </row>
    <row r="848" spans="1:43" s="1" customFormat="1">
      <c r="C848" s="1" t="s">
        <v>38</v>
      </c>
      <c r="D848" s="1" t="s">
        <v>274</v>
      </c>
      <c r="E848" s="1" t="s">
        <v>243</v>
      </c>
      <c r="F848" s="1" t="s">
        <v>233</v>
      </c>
      <c r="G848" s="1" t="s">
        <v>230</v>
      </c>
      <c r="H848" s="1" t="s">
        <v>200</v>
      </c>
      <c r="I848" s="1" t="s">
        <v>197</v>
      </c>
      <c r="J848" s="1" t="s">
        <v>186</v>
      </c>
      <c r="K848" s="1" t="s">
        <v>178</v>
      </c>
      <c r="L848" s="1" t="s">
        <v>150</v>
      </c>
      <c r="M848" s="1" t="s">
        <v>141</v>
      </c>
      <c r="N848" s="1" t="s">
        <v>39</v>
      </c>
      <c r="O848" s="1" t="s">
        <v>40</v>
      </c>
      <c r="P848" s="1" t="s">
        <v>41</v>
      </c>
      <c r="Q848" s="1" t="s">
        <v>42</v>
      </c>
      <c r="R848" s="1" t="s">
        <v>43</v>
      </c>
      <c r="S848" s="1" t="s">
        <v>44</v>
      </c>
      <c r="T848" s="1" t="s">
        <v>45</v>
      </c>
      <c r="U848" s="1" t="s">
        <v>46</v>
      </c>
      <c r="V848" s="1" t="s">
        <v>47</v>
      </c>
      <c r="W848" s="1" t="s">
        <v>48</v>
      </c>
      <c r="X848" s="1" t="s">
        <v>49</v>
      </c>
      <c r="Y848" s="1" t="s">
        <v>50</v>
      </c>
      <c r="Z848" s="1" t="s">
        <v>51</v>
      </c>
      <c r="AA848" s="1" t="s">
        <v>52</v>
      </c>
      <c r="AB848" s="1" t="s">
        <v>53</v>
      </c>
      <c r="AC848" s="1" t="s">
        <v>54</v>
      </c>
      <c r="AD848" s="1" t="s">
        <v>55</v>
      </c>
      <c r="AE848" s="1" t="s">
        <v>56</v>
      </c>
      <c r="AF848" s="1" t="s">
        <v>57</v>
      </c>
      <c r="AG848" s="1" t="s">
        <v>58</v>
      </c>
      <c r="AH848" s="1" t="s">
        <v>59</v>
      </c>
      <c r="AI848" s="1" t="s">
        <v>60</v>
      </c>
      <c r="AJ848" s="1" t="s">
        <v>61</v>
      </c>
      <c r="AK848" s="1" t="s">
        <v>62</v>
      </c>
      <c r="AL848" s="1" t="s">
        <v>63</v>
      </c>
      <c r="AM848" s="1" t="s">
        <v>64</v>
      </c>
      <c r="AN848" s="1" t="s">
        <v>65</v>
      </c>
      <c r="AO848" s="1" t="s">
        <v>66</v>
      </c>
      <c r="AP848" s="1" t="s">
        <v>67</v>
      </c>
      <c r="AQ848" s="1" t="s">
        <v>68</v>
      </c>
    </row>
    <row r="849" spans="1:43">
      <c r="C849" t="s">
        <v>69</v>
      </c>
      <c r="D849">
        <v>67.3</v>
      </c>
      <c r="E849" s="4">
        <v>72</v>
      </c>
      <c r="F849">
        <v>77.2</v>
      </c>
      <c r="G849">
        <v>61.9</v>
      </c>
      <c r="H849" s="4">
        <v>60.7</v>
      </c>
      <c r="I849" s="4">
        <v>56.8</v>
      </c>
      <c r="J849">
        <v>39.799999999999997</v>
      </c>
      <c r="K849">
        <v>34</v>
      </c>
      <c r="L849">
        <v>48</v>
      </c>
      <c r="M849">
        <v>54.2</v>
      </c>
      <c r="N849">
        <v>53.5</v>
      </c>
      <c r="O849">
        <v>59</v>
      </c>
      <c r="P849">
        <v>60</v>
      </c>
      <c r="Q849">
        <v>48</v>
      </c>
      <c r="R849">
        <v>41</v>
      </c>
      <c r="S849">
        <v>35</v>
      </c>
    </row>
    <row r="850" spans="1:43">
      <c r="C850" s="3" t="s">
        <v>70</v>
      </c>
      <c r="D850" s="19">
        <f t="shared" ref="D850:E850" si="1860">+D849/D844</f>
        <v>6.7774420946626384</v>
      </c>
      <c r="E850" s="19">
        <f t="shared" si="1860"/>
        <v>7.1428571428571432</v>
      </c>
      <c r="F850" s="19">
        <f t="shared" ref="F850:G850" si="1861">+F849/F844</f>
        <v>7.7122877122877131</v>
      </c>
      <c r="G850" s="19">
        <f t="shared" si="1861"/>
        <v>6.5157894736842108</v>
      </c>
      <c r="H850" s="19">
        <f t="shared" ref="H850:I850" si="1862">+H849/H844</f>
        <v>7.4205378973105143</v>
      </c>
      <c r="I850" s="19">
        <f t="shared" si="1862"/>
        <v>8.8062015503875966</v>
      </c>
      <c r="J850" s="3">
        <f t="shared" ref="J850:K850" si="1863">+J849/J844</f>
        <v>6.7229729729729728</v>
      </c>
      <c r="K850" s="3">
        <f t="shared" si="1863"/>
        <v>6.5637065637065639</v>
      </c>
      <c r="L850" s="3">
        <f t="shared" ref="L850:O850" si="1864">+L849/L844</f>
        <v>10.212765957446807</v>
      </c>
      <c r="M850" s="3">
        <f t="shared" si="1864"/>
        <v>10.503875968992249</v>
      </c>
      <c r="N850" s="3">
        <f t="shared" si="1864"/>
        <v>9.9813432835820901</v>
      </c>
      <c r="O850" s="3">
        <f t="shared" si="1864"/>
        <v>10.120068610634648</v>
      </c>
      <c r="P850" s="3">
        <f t="shared" ref="P850:S850" si="1865">+P849/P844</f>
        <v>8.7719298245614041</v>
      </c>
      <c r="Q850" s="3">
        <f t="shared" si="1865"/>
        <v>7.1005917159763312</v>
      </c>
      <c r="R850" s="3">
        <f t="shared" si="1865"/>
        <v>5.7182705718270572</v>
      </c>
      <c r="S850" s="3">
        <f t="shared" si="1865"/>
        <v>5.0872093023255811</v>
      </c>
    </row>
    <row r="851" spans="1:43">
      <c r="C851" s="2" t="s">
        <v>71</v>
      </c>
      <c r="D851" s="18">
        <f t="shared" ref="D851:L851" si="1866">+((D849/E849)-1)*100</f>
        <v>-6.5277777777777768</v>
      </c>
      <c r="E851" s="18">
        <f t="shared" si="1866"/>
        <v>-6.7357512953367893</v>
      </c>
      <c r="F851" s="18">
        <f t="shared" si="1866"/>
        <v>24.717285945072696</v>
      </c>
      <c r="G851" s="18">
        <f t="shared" si="1866"/>
        <v>1.9769357495881268</v>
      </c>
      <c r="H851" s="18">
        <f t="shared" si="1866"/>
        <v>6.8661971830985991</v>
      </c>
      <c r="I851" s="18">
        <f t="shared" si="1866"/>
        <v>42.713567839195974</v>
      </c>
      <c r="J851" s="2">
        <f t="shared" si="1866"/>
        <v>17.058823529411747</v>
      </c>
      <c r="K851" s="2">
        <f t="shared" si="1866"/>
        <v>-29.166666666666664</v>
      </c>
      <c r="L851" s="2">
        <f t="shared" si="1866"/>
        <v>-11.439114391143912</v>
      </c>
      <c r="M851" s="2">
        <f t="shared" ref="M851:O851" si="1867">+((M849/N849)-1)*100</f>
        <v>1.3084112149532867</v>
      </c>
      <c r="N851" s="2">
        <f t="shared" si="1867"/>
        <v>-9.322033898305083</v>
      </c>
      <c r="O851" s="2">
        <f t="shared" si="1867"/>
        <v>-1.6666666666666718</v>
      </c>
      <c r="P851" s="2">
        <f t="shared" ref="P851:R851" si="1868">+((P849/Q849)-1)*100</f>
        <v>25</v>
      </c>
      <c r="Q851" s="2">
        <f t="shared" si="1868"/>
        <v>17.073170731707311</v>
      </c>
      <c r="R851" s="2">
        <f t="shared" si="1868"/>
        <v>17.142857142857149</v>
      </c>
    </row>
    <row r="852" spans="1:43">
      <c r="C852" s="2" t="s">
        <v>72</v>
      </c>
      <c r="D852" s="18">
        <f t="shared" ref="D852:L852" si="1869">+((D849/H849)-1)*100</f>
        <v>10.873146622734753</v>
      </c>
      <c r="E852" s="18">
        <f t="shared" si="1869"/>
        <v>26.760563380281699</v>
      </c>
      <c r="F852" s="18">
        <f t="shared" si="1869"/>
        <v>93.969849246231178</v>
      </c>
      <c r="G852" s="18">
        <f t="shared" si="1869"/>
        <v>82.058823529411768</v>
      </c>
      <c r="H852" s="18">
        <f t="shared" si="1869"/>
        <v>26.458333333333339</v>
      </c>
      <c r="I852" s="18">
        <f t="shared" si="1869"/>
        <v>4.7970479704796842</v>
      </c>
      <c r="J852" s="2">
        <f t="shared" si="1869"/>
        <v>-25.607476635514026</v>
      </c>
      <c r="K852" s="2">
        <f t="shared" si="1869"/>
        <v>-42.372881355932201</v>
      </c>
      <c r="L852" s="2">
        <f t="shared" si="1869"/>
        <v>-19.999999999999996</v>
      </c>
      <c r="M852" s="2">
        <f t="shared" ref="M852:O852" si="1870">+((M849/Q849)-1)*100</f>
        <v>12.916666666666664</v>
      </c>
      <c r="N852" s="2">
        <f t="shared" si="1870"/>
        <v>30.487804878048784</v>
      </c>
      <c r="O852" s="2">
        <f t="shared" si="1870"/>
        <v>68.571428571428569</v>
      </c>
    </row>
    <row r="853" spans="1:43">
      <c r="C853" s="2" t="s">
        <v>130</v>
      </c>
      <c r="D853" s="4">
        <f t="shared" ref="D853" si="1871">IF(OR(D850&gt;15,D847&lt;15,D846&lt;4),"NA",(IF(D850&lt;4,3,IF(D850&lt;6,2,IF(D850&lt;10,1,0)))+IF(D847&gt;80,3,IF(D847&gt;40,2,IF(D847&gt;20,1,0)))+IF(D846&gt;20,3,IF(D846&gt;10,2,IF(D846&gt;5,1,0)))))</f>
        <v>2</v>
      </c>
      <c r="E853" s="4">
        <f t="shared" ref="E853:F853" si="1872">IF(OR(E850&gt;15,E847&lt;15,E846&lt;4),"NA",(IF(E850&lt;4,3,IF(E850&lt;6,2,IF(E850&lt;10,1,0)))+IF(E847&gt;80,3,IF(E847&gt;40,2,IF(E847&gt;20,1,0)))+IF(E846&gt;20,3,IF(E846&gt;10,2,IF(E846&gt;5,1,0)))))</f>
        <v>3</v>
      </c>
      <c r="F853" s="4">
        <f t="shared" si="1872"/>
        <v>4</v>
      </c>
      <c r="G853" s="4">
        <f t="shared" ref="G853:L853" si="1873">IF(OR(G850&gt;15,G847&lt;15,G846&lt;4),"NA",(IF(G850&lt;4,3,IF(G850&lt;6,2,IF(G850&lt;10,1,0)))+IF(G847&gt;80,3,IF(G847&gt;40,2,IF(G847&gt;20,1,0)))+IF(G846&gt;20,3,IF(G846&gt;10,2,IF(G846&gt;5,1,0)))))</f>
        <v>5</v>
      </c>
      <c r="H853" s="4">
        <f t="shared" si="1873"/>
        <v>6</v>
      </c>
      <c r="I853" s="4">
        <f t="shared" si="1873"/>
        <v>3</v>
      </c>
      <c r="J853" t="str">
        <f t="shared" si="1873"/>
        <v>NA</v>
      </c>
      <c r="K853" t="str">
        <f t="shared" si="1873"/>
        <v>NA</v>
      </c>
      <c r="L853" t="str">
        <f t="shared" si="1873"/>
        <v>NA</v>
      </c>
      <c r="M853" t="str">
        <f t="shared" ref="M853:S853" si="1874">IF(OR(M850&gt;15,M847&lt;15,M846&lt;4),"NA",(IF(M850&lt;4,3,IF(M850&lt;6,2,IF(M850&lt;10,1,0)))+IF(M847&gt;80,3,IF(M847&gt;40,2,IF(M847&gt;20,1,0)))+IF(M846&gt;20,3,IF(M846&gt;10,2,IF(M846&gt;5,1,0)))))</f>
        <v>NA</v>
      </c>
      <c r="N853" t="str">
        <f t="shared" si="1874"/>
        <v>NA</v>
      </c>
      <c r="O853" t="str">
        <f t="shared" si="1874"/>
        <v>NA</v>
      </c>
      <c r="P853" t="str">
        <f t="shared" si="1874"/>
        <v>NA</v>
      </c>
      <c r="Q853" t="str">
        <f t="shared" si="1874"/>
        <v>NA</v>
      </c>
      <c r="R853">
        <f t="shared" si="1874"/>
        <v>6</v>
      </c>
      <c r="S853">
        <f t="shared" si="1874"/>
        <v>6</v>
      </c>
    </row>
    <row r="855" spans="1:43">
      <c r="A855" t="s">
        <v>166</v>
      </c>
      <c r="B855" t="s">
        <v>1</v>
      </c>
      <c r="C855" s="1" t="s">
        <v>2</v>
      </c>
      <c r="D855" s="1" t="s">
        <v>275</v>
      </c>
      <c r="E855" s="1" t="s">
        <v>242</v>
      </c>
      <c r="F855" s="1" t="s">
        <v>232</v>
      </c>
      <c r="G855" s="1" t="s">
        <v>202</v>
      </c>
      <c r="H855" s="1" t="s">
        <v>199</v>
      </c>
      <c r="I855" s="1" t="s">
        <v>196</v>
      </c>
      <c r="J855" s="1" t="s">
        <v>185</v>
      </c>
      <c r="K855" s="1" t="s">
        <v>177</v>
      </c>
      <c r="L855" s="1" t="s">
        <v>149</v>
      </c>
      <c r="M855" s="1" t="s">
        <v>139</v>
      </c>
      <c r="N855" s="1" t="s">
        <v>3</v>
      </c>
      <c r="O855" s="1" t="s">
        <v>4</v>
      </c>
      <c r="P855" s="1" t="s">
        <v>5</v>
      </c>
      <c r="Q855" s="1" t="s">
        <v>6</v>
      </c>
      <c r="R855" s="1" t="s">
        <v>7</v>
      </c>
      <c r="S855" s="1" t="s">
        <v>8</v>
      </c>
      <c r="T855" s="1" t="s">
        <v>9</v>
      </c>
      <c r="U855" s="1" t="s">
        <v>10</v>
      </c>
      <c r="V855" s="1" t="s">
        <v>11</v>
      </c>
      <c r="W855" s="1" t="s">
        <v>12</v>
      </c>
      <c r="X855" s="1" t="s">
        <v>13</v>
      </c>
      <c r="Y855" s="1" t="s">
        <v>14</v>
      </c>
      <c r="Z855" s="1" t="s">
        <v>15</v>
      </c>
      <c r="AA855" s="1" t="s">
        <v>16</v>
      </c>
      <c r="AB855" s="1" t="s">
        <v>17</v>
      </c>
      <c r="AC855" s="1" t="s">
        <v>18</v>
      </c>
      <c r="AD855" s="1" t="s">
        <v>19</v>
      </c>
      <c r="AE855" s="1" t="s">
        <v>20</v>
      </c>
      <c r="AF855" s="1" t="s">
        <v>21</v>
      </c>
      <c r="AG855" s="1" t="s">
        <v>22</v>
      </c>
      <c r="AH855" s="1" t="s">
        <v>23</v>
      </c>
      <c r="AI855" s="1" t="s">
        <v>24</v>
      </c>
      <c r="AJ855" s="1" t="s">
        <v>25</v>
      </c>
      <c r="AK855" s="1" t="s">
        <v>26</v>
      </c>
      <c r="AL855" s="1" t="s">
        <v>27</v>
      </c>
      <c r="AM855" s="1" t="s">
        <v>28</v>
      </c>
      <c r="AN855" s="1" t="s">
        <v>29</v>
      </c>
      <c r="AO855" s="1" t="s">
        <v>30</v>
      </c>
      <c r="AP855" s="1" t="s">
        <v>31</v>
      </c>
    </row>
    <row r="856" spans="1:43">
      <c r="C856" t="s">
        <v>34</v>
      </c>
      <c r="D856">
        <v>1.44</v>
      </c>
      <c r="E856">
        <v>0.87</v>
      </c>
      <c r="F856">
        <v>3.03</v>
      </c>
      <c r="G856">
        <v>2.14</v>
      </c>
      <c r="H856">
        <v>1.33</v>
      </c>
      <c r="I856">
        <v>0.61</v>
      </c>
      <c r="J856">
        <v>1.5</v>
      </c>
      <c r="K856">
        <v>1.57</v>
      </c>
      <c r="L856">
        <v>0.89</v>
      </c>
      <c r="M856">
        <v>1.04</v>
      </c>
      <c r="N856">
        <v>3.41</v>
      </c>
      <c r="O856">
        <v>2.14</v>
      </c>
      <c r="P856">
        <v>1.43</v>
      </c>
      <c r="Q856">
        <v>1.84</v>
      </c>
      <c r="R856">
        <v>3.36</v>
      </c>
      <c r="S856">
        <v>2.66</v>
      </c>
      <c r="T856">
        <v>1.38</v>
      </c>
      <c r="U856">
        <v>1.64</v>
      </c>
      <c r="V856">
        <v>2.94</v>
      </c>
    </row>
    <row r="857" spans="1:43">
      <c r="C857" t="s">
        <v>128</v>
      </c>
      <c r="H857">
        <v>1.33</v>
      </c>
      <c r="I857">
        <v>0.61</v>
      </c>
      <c r="J857">
        <v>1.5</v>
      </c>
      <c r="K857">
        <v>1.57</v>
      </c>
      <c r="L857">
        <v>0.89</v>
      </c>
      <c r="M857">
        <v>1.04</v>
      </c>
      <c r="N857">
        <v>3.41</v>
      </c>
      <c r="O857">
        <v>2.14</v>
      </c>
      <c r="P857">
        <v>1.43</v>
      </c>
      <c r="Q857">
        <v>1.84</v>
      </c>
      <c r="R857">
        <v>3.36</v>
      </c>
      <c r="S857">
        <v>2.66</v>
      </c>
      <c r="T857">
        <v>1.38</v>
      </c>
      <c r="U857">
        <v>1.64</v>
      </c>
      <c r="V857">
        <v>2.99</v>
      </c>
      <c r="W857">
        <v>1.73</v>
      </c>
      <c r="X857">
        <v>1.8</v>
      </c>
      <c r="Y857">
        <v>1.58</v>
      </c>
      <c r="Z857">
        <v>4.4800000000000004</v>
      </c>
    </row>
    <row r="858" spans="1:43">
      <c r="C858" t="s">
        <v>35</v>
      </c>
      <c r="D858">
        <f t="shared" ref="D858:G858" si="1875">+D856+E856+F856+G856</f>
        <v>7.48</v>
      </c>
      <c r="E858">
        <f t="shared" si="1875"/>
        <v>7.37</v>
      </c>
      <c r="F858">
        <f t="shared" si="1875"/>
        <v>7.11</v>
      </c>
      <c r="G858">
        <f t="shared" si="1875"/>
        <v>5.58</v>
      </c>
      <c r="H858">
        <f>+H856+I856+J856+K856</f>
        <v>5.01</v>
      </c>
      <c r="I858">
        <f>+I856+J856+K856+L856</f>
        <v>4.5699999999999994</v>
      </c>
      <c r="J858">
        <f>+J856+K856+L856+M856</f>
        <v>5</v>
      </c>
      <c r="K858">
        <f>+K856+L856+M856+N856</f>
        <v>6.91</v>
      </c>
      <c r="L858">
        <f>+L856+M856+N856+O856</f>
        <v>7.48</v>
      </c>
      <c r="M858">
        <f t="shared" ref="M858:S859" si="1876">+M856+N856+O856+P856</f>
        <v>8.02</v>
      </c>
      <c r="N858">
        <f t="shared" si="1876"/>
        <v>8.82</v>
      </c>
      <c r="O858">
        <f t="shared" si="1876"/>
        <v>8.77</v>
      </c>
      <c r="P858">
        <f t="shared" si="1876"/>
        <v>9.2899999999999991</v>
      </c>
      <c r="Q858">
        <f t="shared" si="1876"/>
        <v>9.24</v>
      </c>
      <c r="R858">
        <f t="shared" si="1876"/>
        <v>9.0399999999999991</v>
      </c>
      <c r="S858">
        <f t="shared" si="1876"/>
        <v>8.6199999999999992</v>
      </c>
    </row>
    <row r="859" spans="1:43">
      <c r="C859" t="s">
        <v>129</v>
      </c>
      <c r="H859">
        <f t="shared" ref="H859:J859" si="1877">+H857+I857+J857+K857</f>
        <v>5.01</v>
      </c>
      <c r="I859">
        <f t="shared" si="1877"/>
        <v>4.5699999999999994</v>
      </c>
      <c r="J859">
        <f t="shared" si="1877"/>
        <v>5</v>
      </c>
      <c r="K859">
        <f t="shared" ref="K859" si="1878">+K857+L857+M857+N857</f>
        <v>6.91</v>
      </c>
      <c r="L859">
        <f t="shared" ref="L859:P859" si="1879">+L857+M857+N857+O857</f>
        <v>7.48</v>
      </c>
      <c r="M859">
        <f t="shared" si="1879"/>
        <v>8.02</v>
      </c>
      <c r="N859">
        <f t="shared" si="1879"/>
        <v>8.82</v>
      </c>
      <c r="O859">
        <f t="shared" si="1879"/>
        <v>8.77</v>
      </c>
      <c r="P859">
        <f t="shared" si="1879"/>
        <v>9.2899999999999991</v>
      </c>
      <c r="Q859">
        <f t="shared" si="1876"/>
        <v>9.24</v>
      </c>
      <c r="R859">
        <f t="shared" si="1876"/>
        <v>9.0399999999999991</v>
      </c>
      <c r="S859">
        <f t="shared" si="1876"/>
        <v>8.67</v>
      </c>
      <c r="T859">
        <f t="shared" ref="T859" si="1880">+T857+U857+V857+W857</f>
        <v>7.74</v>
      </c>
      <c r="U859">
        <f t="shared" ref="U859" si="1881">+U857+V857+W857+X857</f>
        <v>8.16</v>
      </c>
      <c r="V859">
        <f t="shared" ref="V859" si="1882">+V857+W857+X857+Y857</f>
        <v>8.1000000000000014</v>
      </c>
      <c r="W859">
        <f t="shared" ref="W859" si="1883">+W857+X857+Y857+Z857</f>
        <v>9.59</v>
      </c>
    </row>
    <row r="860" spans="1:43">
      <c r="C860" s="2" t="s">
        <v>36</v>
      </c>
      <c r="D860" s="2">
        <f t="shared" ref="D860:G860" si="1884">+((D858/(E856+F856+G856+H857))-1)*100</f>
        <v>1.4925373134328401</v>
      </c>
      <c r="E860" s="2">
        <f t="shared" si="1884"/>
        <v>3.656821378340358</v>
      </c>
      <c r="F860" s="2">
        <f t="shared" si="1884"/>
        <v>27.419354838709676</v>
      </c>
      <c r="G860" s="2">
        <f t="shared" si="1884"/>
        <v>11.377245508982048</v>
      </c>
      <c r="H860" s="2">
        <f>+((H858/(I856+J856+K856+L857))-1)*100</f>
        <v>9.6280087527352407</v>
      </c>
      <c r="I860" s="2">
        <f>+((I858/(J856+K856+L856+M857))-1)*100</f>
        <v>-8.6000000000000085</v>
      </c>
      <c r="J860" s="2">
        <f>+((J858/(K856+L856+M856+N857))-1)*100</f>
        <v>-27.641099855282203</v>
      </c>
      <c r="K860" s="2">
        <f>+((K858/(L856+M856+N856+O857))-1)*100</f>
        <v>-7.6203208556149811</v>
      </c>
      <c r="L860" s="2">
        <f>+((L858/(M856+N856+O856+P857))-1)*100</f>
        <v>-6.7331670822942558</v>
      </c>
      <c r="M860" s="2">
        <f t="shared" ref="M860:S860" si="1885">+((M858/(N856+O856+P856+Q857))-1)*100</f>
        <v>-9.0702947845805006</v>
      </c>
      <c r="N860" s="2">
        <f t="shared" si="1885"/>
        <v>0.57012542759407037</v>
      </c>
      <c r="O860" s="2">
        <f t="shared" si="1885"/>
        <v>-5.5974165769644753</v>
      </c>
      <c r="P860" s="2">
        <f t="shared" si="1885"/>
        <v>0.54112554112553113</v>
      </c>
      <c r="Q860" s="2">
        <f t="shared" si="1885"/>
        <v>2.212389380530988</v>
      </c>
      <c r="R860" s="2">
        <f t="shared" si="1885"/>
        <v>4.2675893886966465</v>
      </c>
      <c r="S860" s="2">
        <f t="shared" si="1885"/>
        <v>12.093628088426534</v>
      </c>
    </row>
    <row r="861" spans="1:43">
      <c r="C861" s="2" t="s">
        <v>37</v>
      </c>
      <c r="D861" s="2">
        <f t="shared" ref="D861:G861" si="1886">+((D858/H859)-1)*100</f>
        <v>49.301397205588835</v>
      </c>
      <c r="E861" s="2">
        <f t="shared" si="1886"/>
        <v>61.269146608315125</v>
      </c>
      <c r="F861" s="2">
        <f t="shared" si="1886"/>
        <v>42.200000000000017</v>
      </c>
      <c r="G861" s="2">
        <f t="shared" si="1886"/>
        <v>-19.247467438494937</v>
      </c>
      <c r="H861" s="2">
        <f>+((H858/L859)-1)*100</f>
        <v>-33.02139037433156</v>
      </c>
      <c r="I861" s="2">
        <f>+((I858/M859)-1)*100</f>
        <v>-43.017456359102248</v>
      </c>
      <c r="J861" s="2">
        <f>+((J858/N859)-1)*100</f>
        <v>-43.310657596371883</v>
      </c>
      <c r="K861" s="2">
        <f>+((K858/O859)-1)*100</f>
        <v>-21.208665906499423</v>
      </c>
      <c r="L861" s="2">
        <f>+((L858/P859)-1)*100</f>
        <v>-19.483315392895573</v>
      </c>
      <c r="M861" s="2">
        <f t="shared" ref="M861:S861" si="1887">+((M858/Q859)-1)*100</f>
        <v>-13.203463203463206</v>
      </c>
      <c r="N861" s="2">
        <f t="shared" si="1887"/>
        <v>-2.4336283185840579</v>
      </c>
      <c r="O861" s="2">
        <f t="shared" si="1887"/>
        <v>1.1534025374855705</v>
      </c>
      <c r="P861" s="2">
        <f t="shared" si="1887"/>
        <v>20.02583979328163</v>
      </c>
      <c r="Q861" s="2">
        <f t="shared" si="1887"/>
        <v>13.235294117647056</v>
      </c>
      <c r="R861" s="2">
        <f t="shared" si="1887"/>
        <v>11.604938271604915</v>
      </c>
      <c r="S861" s="2">
        <f t="shared" si="1887"/>
        <v>-10.114702815432752</v>
      </c>
    </row>
    <row r="862" spans="1:43" s="1" customFormat="1">
      <c r="C862" s="1" t="s">
        <v>38</v>
      </c>
      <c r="D862" s="1" t="s">
        <v>274</v>
      </c>
      <c r="E862" s="1" t="s">
        <v>243</v>
      </c>
      <c r="F862" s="1" t="s">
        <v>233</v>
      </c>
      <c r="G862" s="1" t="s">
        <v>230</v>
      </c>
      <c r="H862" s="1" t="s">
        <v>200</v>
      </c>
      <c r="I862" s="1" t="s">
        <v>197</v>
      </c>
      <c r="J862" s="1" t="s">
        <v>186</v>
      </c>
      <c r="K862" s="1" t="s">
        <v>178</v>
      </c>
      <c r="L862" s="1" t="s">
        <v>150</v>
      </c>
      <c r="M862" s="1" t="s">
        <v>141</v>
      </c>
      <c r="N862" s="1" t="s">
        <v>39</v>
      </c>
      <c r="O862" s="1" t="s">
        <v>40</v>
      </c>
      <c r="P862" s="1" t="s">
        <v>41</v>
      </c>
      <c r="Q862" s="1" t="s">
        <v>42</v>
      </c>
      <c r="R862" s="1" t="s">
        <v>43</v>
      </c>
      <c r="S862" s="1" t="s">
        <v>44</v>
      </c>
      <c r="T862" s="1" t="s">
        <v>45</v>
      </c>
      <c r="U862" s="1" t="s">
        <v>46</v>
      </c>
      <c r="V862" s="1" t="s">
        <v>47</v>
      </c>
      <c r="W862" s="1" t="s">
        <v>48</v>
      </c>
      <c r="X862" s="1" t="s">
        <v>49</v>
      </c>
      <c r="Y862" s="1" t="s">
        <v>50</v>
      </c>
      <c r="Z862" s="1" t="s">
        <v>51</v>
      </c>
      <c r="AA862" s="1" t="s">
        <v>52</v>
      </c>
      <c r="AB862" s="1" t="s">
        <v>53</v>
      </c>
      <c r="AC862" s="1" t="s">
        <v>54</v>
      </c>
      <c r="AD862" s="1" t="s">
        <v>55</v>
      </c>
      <c r="AE862" s="1" t="s">
        <v>56</v>
      </c>
      <c r="AF862" s="1" t="s">
        <v>57</v>
      </c>
      <c r="AG862" s="1" t="s">
        <v>58</v>
      </c>
      <c r="AH862" s="1" t="s">
        <v>59</v>
      </c>
      <c r="AI862" s="1" t="s">
        <v>60</v>
      </c>
      <c r="AJ862" s="1" t="s">
        <v>61</v>
      </c>
      <c r="AK862" s="1" t="s">
        <v>62</v>
      </c>
      <c r="AL862" s="1" t="s">
        <v>63</v>
      </c>
      <c r="AM862" s="1" t="s">
        <v>64</v>
      </c>
      <c r="AN862" s="1" t="s">
        <v>65</v>
      </c>
      <c r="AO862" s="1" t="s">
        <v>66</v>
      </c>
      <c r="AP862" s="1" t="s">
        <v>67</v>
      </c>
      <c r="AQ862" s="1" t="s">
        <v>68</v>
      </c>
    </row>
    <row r="863" spans="1:43">
      <c r="C863" t="s">
        <v>69</v>
      </c>
      <c r="D863">
        <v>55</v>
      </c>
      <c r="E863">
        <v>61</v>
      </c>
      <c r="F863">
        <v>71.400000000000006</v>
      </c>
      <c r="G863">
        <v>59.9</v>
      </c>
      <c r="H863">
        <v>64.2</v>
      </c>
      <c r="I863">
        <v>69.5</v>
      </c>
      <c r="J863">
        <v>79.5</v>
      </c>
      <c r="K863">
        <v>76.8</v>
      </c>
      <c r="L863">
        <v>93.2</v>
      </c>
      <c r="M863">
        <v>98.1</v>
      </c>
      <c r="N863">
        <v>99</v>
      </c>
      <c r="O863">
        <v>107</v>
      </c>
      <c r="P863">
        <v>101</v>
      </c>
      <c r="Q863">
        <v>108</v>
      </c>
      <c r="R863">
        <v>101</v>
      </c>
      <c r="S863">
        <v>100</v>
      </c>
    </row>
    <row r="864" spans="1:43">
      <c r="C864" s="3" t="s">
        <v>70</v>
      </c>
      <c r="D864" s="3">
        <f t="shared" ref="D864:E864" si="1888">+D863/D858</f>
        <v>7.3529411764705879</v>
      </c>
      <c r="E864" s="3">
        <f t="shared" si="1888"/>
        <v>8.2767978290366351</v>
      </c>
      <c r="F864" s="3">
        <f t="shared" ref="F864:G864" si="1889">+F863/F858</f>
        <v>10.042194092827005</v>
      </c>
      <c r="G864" s="3">
        <f t="shared" si="1889"/>
        <v>10.734767025089605</v>
      </c>
      <c r="H864" s="3">
        <f t="shared" ref="H864:I864" si="1890">+H863/H858</f>
        <v>12.814371257485032</v>
      </c>
      <c r="I864" s="3">
        <f t="shared" si="1890"/>
        <v>15.207877461706785</v>
      </c>
      <c r="J864" s="3">
        <f t="shared" ref="J864:K864" si="1891">+J863/J858</f>
        <v>15.9</v>
      </c>
      <c r="K864" s="3">
        <f t="shared" si="1891"/>
        <v>11.114327062228654</v>
      </c>
      <c r="L864" s="3">
        <f t="shared" ref="L864:O864" si="1892">+L863/L858</f>
        <v>12.459893048128341</v>
      </c>
      <c r="M864" s="3">
        <f t="shared" si="1892"/>
        <v>12.231920199501246</v>
      </c>
      <c r="N864" s="3">
        <f t="shared" si="1892"/>
        <v>11.224489795918368</v>
      </c>
      <c r="O864" s="3">
        <f t="shared" si="1892"/>
        <v>12.200684150513114</v>
      </c>
      <c r="P864" s="3">
        <f t="shared" ref="P864:S864" si="1893">+P863/P858</f>
        <v>10.871905274488698</v>
      </c>
      <c r="Q864" s="3">
        <f t="shared" si="1893"/>
        <v>11.688311688311687</v>
      </c>
      <c r="R864" s="3">
        <f t="shared" si="1893"/>
        <v>11.172566371681418</v>
      </c>
      <c r="S864" s="3">
        <f t="shared" si="1893"/>
        <v>11.600928074245941</v>
      </c>
    </row>
    <row r="865" spans="1:43">
      <c r="C865" s="2" t="s">
        <v>71</v>
      </c>
      <c r="D865" s="2">
        <f t="shared" ref="D865:F865" si="1894">+((D863/E863)-1)*100</f>
        <v>-9.8360655737704921</v>
      </c>
      <c r="E865" s="2">
        <f t="shared" si="1894"/>
        <v>-14.565826330532216</v>
      </c>
      <c r="F865" s="2">
        <f t="shared" si="1894"/>
        <v>19.198664440734568</v>
      </c>
      <c r="G865" s="2">
        <f t="shared" ref="G865" si="1895">+((G863/H863)-1)*100</f>
        <v>-6.6978193146417508</v>
      </c>
      <c r="H865" s="2">
        <f t="shared" ref="H865:I865" si="1896">+((H863/I863)-1)*100</f>
        <v>-7.6258992805755321</v>
      </c>
      <c r="I865" s="2">
        <f t="shared" si="1896"/>
        <v>-12.578616352201255</v>
      </c>
      <c r="J865" s="2">
        <f>+((J863/K863)-1)*100</f>
        <v>3.515625</v>
      </c>
      <c r="K865" s="2">
        <f>+((K863/L863)-1)*100</f>
        <v>-17.596566523605151</v>
      </c>
      <c r="L865" s="2">
        <f>+((L863/M863)-1)*100</f>
        <v>-4.9949031600407645</v>
      </c>
      <c r="M865" s="2">
        <f t="shared" ref="M865:O865" si="1897">+((M863/N863)-1)*100</f>
        <v>-0.90909090909091494</v>
      </c>
      <c r="N865" s="2">
        <f t="shared" si="1897"/>
        <v>-7.4766355140186924</v>
      </c>
      <c r="O865" s="2">
        <f t="shared" si="1897"/>
        <v>5.9405940594059459</v>
      </c>
      <c r="P865" s="2">
        <f t="shared" ref="P865:R865" si="1898">+((P863/Q863)-1)*100</f>
        <v>-6.4814814814814774</v>
      </c>
      <c r="Q865" s="2">
        <f t="shared" si="1898"/>
        <v>6.9306930693069368</v>
      </c>
      <c r="R865" s="2">
        <f t="shared" si="1898"/>
        <v>1.0000000000000009</v>
      </c>
    </row>
    <row r="866" spans="1:43">
      <c r="C866" s="2" t="s">
        <v>72</v>
      </c>
      <c r="D866" s="2">
        <f t="shared" ref="D866:F866" si="1899">+((D863/H863)-1)*100</f>
        <v>-14.330218068535828</v>
      </c>
      <c r="E866" s="2">
        <f t="shared" si="1899"/>
        <v>-12.230215827338132</v>
      </c>
      <c r="F866" s="2">
        <f t="shared" si="1899"/>
        <v>-10.188679245283016</v>
      </c>
      <c r="G866" s="2">
        <f t="shared" ref="G866" si="1900">+((G863/K863)-1)*100</f>
        <v>-22.005208333333336</v>
      </c>
      <c r="H866" s="2">
        <f t="shared" ref="H866:I866" si="1901">+((H863/L863)-1)*100</f>
        <v>-31.115879828326175</v>
      </c>
      <c r="I866" s="2">
        <f t="shared" si="1901"/>
        <v>-29.153924566768595</v>
      </c>
      <c r="J866" s="2">
        <f>+((J863/N863)-1)*100</f>
        <v>-19.696969696969703</v>
      </c>
      <c r="K866" s="2">
        <f>+((K863/O863)-1)*100</f>
        <v>-28.224299065420567</v>
      </c>
      <c r="L866" s="2">
        <f>+((L863/P863)-1)*100</f>
        <v>-7.722772277227719</v>
      </c>
      <c r="M866" s="2">
        <f t="shared" ref="M866:O866" si="1902">+((M863/Q863)-1)*100</f>
        <v>-9.1666666666666679</v>
      </c>
      <c r="N866" s="2">
        <f t="shared" si="1902"/>
        <v>-1.980198019801982</v>
      </c>
      <c r="O866" s="2">
        <f t="shared" si="1902"/>
        <v>7.0000000000000062</v>
      </c>
    </row>
    <row r="867" spans="1:43">
      <c r="C867" s="2" t="s">
        <v>130</v>
      </c>
      <c r="D867" t="str">
        <f t="shared" ref="D867:E867" si="1903">IF(OR(D864&gt;15,D861&lt;15,D860&lt;4),"NA",(IF(D864&lt;4,3,IF(D864&lt;6,2,IF(D864&lt;10,1,0)))+IF(D861&gt;80,3,IF(D861&gt;40,2,IF(D861&gt;20,1,0)))+IF(D860&gt;20,3,IF(D860&gt;10,2,IF(D860&gt;5,1,0)))))</f>
        <v>NA</v>
      </c>
      <c r="E867" t="str">
        <f t="shared" si="1903"/>
        <v>NA</v>
      </c>
      <c r="F867">
        <f t="shared" ref="F867:G867" si="1904">IF(OR(F864&gt;15,F861&lt;15,F860&lt;4),"NA",(IF(F864&lt;4,3,IF(F864&lt;6,2,IF(F864&lt;10,1,0)))+IF(F861&gt;80,3,IF(F861&gt;40,2,IF(F861&gt;20,1,0)))+IF(F860&gt;20,3,IF(F860&gt;10,2,IF(F860&gt;5,1,0)))))</f>
        <v>5</v>
      </c>
      <c r="G867" t="str">
        <f t="shared" si="1904"/>
        <v>NA</v>
      </c>
      <c r="H867" t="str">
        <f t="shared" ref="H867:I867" si="1905">IF(OR(H864&gt;15,H861&lt;15,H860&lt;4),"NA",(IF(H864&lt;4,3,IF(H864&lt;6,2,IF(H864&lt;10,1,0)))+IF(H861&gt;80,3,IF(H861&gt;40,2,IF(H861&gt;20,1,0)))+IF(H860&gt;20,3,IF(H860&gt;10,2,IF(H860&gt;5,1,0)))))</f>
        <v>NA</v>
      </c>
      <c r="I867" t="str">
        <f t="shared" si="1905"/>
        <v>NA</v>
      </c>
      <c r="J867" t="str">
        <f>IF(OR(J864&gt;15,J861&lt;15,J860&lt;4),"NA",(IF(J864&lt;4,3,IF(J864&lt;6,2,IF(J864&lt;10,1,0)))+IF(J861&gt;80,3,IF(J861&gt;40,2,IF(J861&gt;20,1,0)))+IF(J860&gt;20,3,IF(J860&gt;10,2,IF(J860&gt;5,1,0)))))</f>
        <v>NA</v>
      </c>
      <c r="K867" t="str">
        <f>IF(OR(K864&gt;15,K861&lt;15,K860&lt;4),"NA",(IF(K864&lt;4,3,IF(K864&lt;6,2,IF(K864&lt;10,1,0)))+IF(K861&gt;80,3,IF(K861&gt;40,2,IF(K861&gt;20,1,0)))+IF(K860&gt;20,3,IF(K860&gt;10,2,IF(K860&gt;5,1,0)))))</f>
        <v>NA</v>
      </c>
      <c r="L867" t="str">
        <f>IF(OR(L864&gt;15,L861&lt;15,L860&lt;4),"NA",(IF(L864&lt;4,3,IF(L864&lt;6,2,IF(L864&lt;10,1,0)))+IF(L861&gt;80,3,IF(L861&gt;40,2,IF(L861&gt;20,1,0)))+IF(L860&gt;20,3,IF(L860&gt;10,2,IF(L860&gt;5,1,0)))))</f>
        <v>NA</v>
      </c>
      <c r="M867" t="str">
        <f t="shared" ref="M867:S867" si="1906">IF(OR(M864&gt;15,M861&lt;15,M860&lt;4),"NA",(IF(M864&lt;4,3,IF(M864&lt;6,2,IF(M864&lt;10,1,0)))+IF(M861&gt;80,3,IF(M861&gt;40,2,IF(M861&gt;20,1,0)))+IF(M860&gt;20,3,IF(M860&gt;10,2,IF(M860&gt;5,1,0)))))</f>
        <v>NA</v>
      </c>
      <c r="N867" t="str">
        <f t="shared" si="1906"/>
        <v>NA</v>
      </c>
      <c r="O867" t="str">
        <f t="shared" si="1906"/>
        <v>NA</v>
      </c>
      <c r="P867" t="str">
        <f t="shared" si="1906"/>
        <v>NA</v>
      </c>
      <c r="Q867" t="str">
        <f t="shared" si="1906"/>
        <v>NA</v>
      </c>
      <c r="R867" t="str">
        <f t="shared" si="1906"/>
        <v>NA</v>
      </c>
      <c r="S867" t="str">
        <f t="shared" si="1906"/>
        <v>NA</v>
      </c>
    </row>
    <row r="869" spans="1:43">
      <c r="A869" t="s">
        <v>167</v>
      </c>
      <c r="B869" t="s">
        <v>82</v>
      </c>
      <c r="C869" s="1" t="s">
        <v>2</v>
      </c>
      <c r="D869" s="1" t="s">
        <v>275</v>
      </c>
      <c r="E869" s="1" t="s">
        <v>242</v>
      </c>
      <c r="F869" s="1" t="s">
        <v>232</v>
      </c>
      <c r="G869" s="1" t="s">
        <v>202</v>
      </c>
      <c r="H869" s="1" t="s">
        <v>199</v>
      </c>
      <c r="I869" s="1" t="s">
        <v>196</v>
      </c>
      <c r="J869" s="1" t="s">
        <v>185</v>
      </c>
      <c r="K869" s="1" t="s">
        <v>177</v>
      </c>
      <c r="L869" s="1" t="s">
        <v>149</v>
      </c>
      <c r="M869" s="1" t="s">
        <v>139</v>
      </c>
      <c r="N869" s="1" t="s">
        <v>3</v>
      </c>
      <c r="O869" s="1" t="s">
        <v>4</v>
      </c>
      <c r="P869" s="1" t="s">
        <v>5</v>
      </c>
      <c r="Q869" s="1" t="s">
        <v>6</v>
      </c>
      <c r="R869" s="1" t="s">
        <v>7</v>
      </c>
      <c r="S869" s="1" t="s">
        <v>8</v>
      </c>
      <c r="T869" s="1" t="s">
        <v>9</v>
      </c>
      <c r="U869" s="1" t="s">
        <v>10</v>
      </c>
      <c r="V869" s="1" t="s">
        <v>11</v>
      </c>
      <c r="W869" s="1" t="s">
        <v>12</v>
      </c>
      <c r="X869" s="1" t="s">
        <v>13</v>
      </c>
      <c r="Y869" s="1" t="s">
        <v>14</v>
      </c>
      <c r="Z869" s="1" t="s">
        <v>15</v>
      </c>
      <c r="AA869" s="1" t="s">
        <v>16</v>
      </c>
      <c r="AB869" s="1" t="s">
        <v>17</v>
      </c>
      <c r="AC869" s="1" t="s">
        <v>18</v>
      </c>
      <c r="AD869" s="1" t="s">
        <v>19</v>
      </c>
      <c r="AE869" s="1" t="s">
        <v>20</v>
      </c>
      <c r="AF869" s="1" t="s">
        <v>21</v>
      </c>
      <c r="AG869" s="1" t="s">
        <v>22</v>
      </c>
      <c r="AH869" s="1" t="s">
        <v>23</v>
      </c>
      <c r="AI869" s="1" t="s">
        <v>24</v>
      </c>
      <c r="AJ869" s="1" t="s">
        <v>25</v>
      </c>
      <c r="AK869" s="1" t="s">
        <v>26</v>
      </c>
      <c r="AL869" s="1" t="s">
        <v>27</v>
      </c>
      <c r="AM869" s="1" t="s">
        <v>28</v>
      </c>
      <c r="AN869" s="1" t="s">
        <v>29</v>
      </c>
      <c r="AO869" s="1" t="s">
        <v>30</v>
      </c>
      <c r="AP869" s="1" t="s">
        <v>31</v>
      </c>
    </row>
    <row r="870" spans="1:43">
      <c r="C870" t="s">
        <v>34</v>
      </c>
      <c r="D870">
        <v>4.34</v>
      </c>
      <c r="E870">
        <v>4.1500000000000004</v>
      </c>
      <c r="F870">
        <v>4.28</v>
      </c>
      <c r="G870">
        <v>4.84</v>
      </c>
      <c r="H870">
        <v>4.13</v>
      </c>
      <c r="I870">
        <v>3.66</v>
      </c>
      <c r="J870">
        <v>3.72</v>
      </c>
      <c r="K870">
        <v>3.91</v>
      </c>
      <c r="L870">
        <v>3.71</v>
      </c>
      <c r="M870">
        <v>3.02</v>
      </c>
      <c r="N870">
        <v>2.9</v>
      </c>
      <c r="O870">
        <v>3.92</v>
      </c>
      <c r="P870">
        <v>3.88</v>
      </c>
      <c r="Q870">
        <v>2.59</v>
      </c>
      <c r="R870">
        <v>2.71</v>
      </c>
      <c r="S870">
        <v>3.92</v>
      </c>
      <c r="T870">
        <v>3.25</v>
      </c>
      <c r="U870">
        <v>2.63</v>
      </c>
      <c r="V870">
        <v>2.66</v>
      </c>
    </row>
    <row r="871" spans="1:43">
      <c r="C871" t="s">
        <v>128</v>
      </c>
      <c r="H871">
        <v>4.0599999999999996</v>
      </c>
      <c r="I871">
        <v>3.59</v>
      </c>
      <c r="J871">
        <v>3.72</v>
      </c>
      <c r="K871">
        <v>3.91</v>
      </c>
      <c r="L871">
        <v>3.71</v>
      </c>
      <c r="M871">
        <v>3.02</v>
      </c>
      <c r="N871">
        <v>2.9</v>
      </c>
      <c r="O871">
        <v>3.92</v>
      </c>
      <c r="P871">
        <v>3.88</v>
      </c>
      <c r="Q871">
        <v>2.59</v>
      </c>
      <c r="R871">
        <v>2.64</v>
      </c>
      <c r="S871">
        <v>3.92</v>
      </c>
      <c r="T871">
        <v>3.25</v>
      </c>
      <c r="U871">
        <v>2.63</v>
      </c>
      <c r="V871">
        <v>2.66</v>
      </c>
      <c r="W871">
        <v>3.19</v>
      </c>
      <c r="X871">
        <v>2.72</v>
      </c>
      <c r="Y871">
        <v>2.82</v>
      </c>
      <c r="Z871">
        <v>3.38</v>
      </c>
    </row>
    <row r="872" spans="1:43">
      <c r="C872" t="s">
        <v>35</v>
      </c>
      <c r="D872">
        <f t="shared" ref="D872:G872" si="1907">+D870+E870+F870+G870</f>
        <v>17.61</v>
      </c>
      <c r="E872">
        <f t="shared" si="1907"/>
        <v>17.399999999999999</v>
      </c>
      <c r="F872">
        <f t="shared" si="1907"/>
        <v>16.91</v>
      </c>
      <c r="G872">
        <f t="shared" si="1907"/>
        <v>16.349999999999998</v>
      </c>
      <c r="H872">
        <f>+H870+I870+J870+K870</f>
        <v>15.42</v>
      </c>
      <c r="I872">
        <f>+I870+J870+K870+L870</f>
        <v>15</v>
      </c>
      <c r="J872">
        <f>+J870+K870+L870+M870</f>
        <v>14.36</v>
      </c>
      <c r="K872">
        <f>+K870+L870+M870+N870</f>
        <v>13.540000000000001</v>
      </c>
      <c r="L872">
        <f>+L870+M870+N870+O870</f>
        <v>13.55</v>
      </c>
      <c r="M872">
        <f t="shared" ref="M872:S873" si="1908">+M870+N870+O870+P870</f>
        <v>13.719999999999999</v>
      </c>
      <c r="N872">
        <f t="shared" si="1908"/>
        <v>13.29</v>
      </c>
      <c r="O872">
        <f t="shared" si="1908"/>
        <v>13.100000000000001</v>
      </c>
      <c r="P872">
        <f t="shared" si="1908"/>
        <v>13.1</v>
      </c>
      <c r="Q872">
        <f t="shared" si="1908"/>
        <v>12.469999999999999</v>
      </c>
      <c r="R872">
        <f t="shared" si="1908"/>
        <v>12.509999999999998</v>
      </c>
      <c r="S872">
        <f t="shared" si="1908"/>
        <v>12.46</v>
      </c>
    </row>
    <row r="873" spans="1:43">
      <c r="C873" t="s">
        <v>129</v>
      </c>
      <c r="H873">
        <f t="shared" ref="H873:J873" si="1909">+H871+I871+J871+K871</f>
        <v>15.28</v>
      </c>
      <c r="I873">
        <f t="shared" si="1909"/>
        <v>14.93</v>
      </c>
      <c r="J873">
        <f t="shared" si="1909"/>
        <v>14.36</v>
      </c>
      <c r="K873">
        <f t="shared" ref="K873" si="1910">+K871+L871+M871+N871</f>
        <v>13.540000000000001</v>
      </c>
      <c r="L873">
        <f t="shared" ref="L873:Q873" si="1911">+L871+M871+N871+O871</f>
        <v>13.55</v>
      </c>
      <c r="M873">
        <f t="shared" si="1911"/>
        <v>13.719999999999999</v>
      </c>
      <c r="N873">
        <f t="shared" si="1911"/>
        <v>13.29</v>
      </c>
      <c r="O873">
        <f t="shared" si="1911"/>
        <v>13.030000000000001</v>
      </c>
      <c r="P873">
        <f t="shared" si="1911"/>
        <v>13.03</v>
      </c>
      <c r="Q873">
        <f t="shared" si="1911"/>
        <v>12.4</v>
      </c>
      <c r="R873">
        <f t="shared" si="1908"/>
        <v>12.440000000000001</v>
      </c>
      <c r="S873">
        <f t="shared" si="1908"/>
        <v>12.46</v>
      </c>
      <c r="T873">
        <f t="shared" ref="T873" si="1912">+T871+U871+V871+W871</f>
        <v>11.729999999999999</v>
      </c>
      <c r="U873">
        <f t="shared" ref="U873" si="1913">+U871+V871+W871+X871</f>
        <v>11.200000000000001</v>
      </c>
      <c r="V873">
        <f t="shared" ref="V873" si="1914">+V871+W871+X871+Y871</f>
        <v>11.39</v>
      </c>
      <c r="W873">
        <f t="shared" ref="W873" si="1915">+W871+X871+Y871+Z871</f>
        <v>12.11</v>
      </c>
    </row>
    <row r="874" spans="1:43">
      <c r="C874" s="2" t="s">
        <v>36</v>
      </c>
      <c r="D874" s="2">
        <f t="shared" ref="D874:G874" si="1916">+((D872/(E870+F870+G870+H871))-1)*100</f>
        <v>1.6156953260242357</v>
      </c>
      <c r="E874" s="2">
        <f t="shared" si="1916"/>
        <v>3.3254156769596088</v>
      </c>
      <c r="F874" s="2">
        <f t="shared" si="1916"/>
        <v>3.425076452599396</v>
      </c>
      <c r="G874" s="2">
        <f t="shared" si="1916"/>
        <v>6.0311284046692393</v>
      </c>
      <c r="H874" s="2">
        <f>+((H872/(I870+J870+K870+L871))-1)*100</f>
        <v>2.8000000000000025</v>
      </c>
      <c r="I874" s="2">
        <f>+((I872/(J870+K870+L870+M871))-1)*100</f>
        <v>4.4568245125348183</v>
      </c>
      <c r="J874" s="2">
        <f>+((J872/(K870+L870+M870+N871))-1)*100</f>
        <v>6.0561299852289308</v>
      </c>
      <c r="K874" s="2">
        <f>+((K872/(L870+M870+N870+O871))-1)*100</f>
        <v>-7.3800738007379074E-2</v>
      </c>
      <c r="L874" s="2">
        <f>+((L872/(M870+N870+O870+P871))-1)*100</f>
        <v>-1.2390670553935723</v>
      </c>
      <c r="M874" s="2">
        <f t="shared" ref="M874:S874" si="1917">+((M872/(N870+O870+P870+Q871))-1)*100</f>
        <v>3.2355154251316742</v>
      </c>
      <c r="N874" s="2">
        <f t="shared" si="1917"/>
        <v>1.9953952417497867</v>
      </c>
      <c r="O874" s="2">
        <f t="shared" si="1917"/>
        <v>2.2204460492503131E-14</v>
      </c>
      <c r="P874" s="2">
        <f t="shared" si="1917"/>
        <v>5.0521251002405787</v>
      </c>
      <c r="Q874" s="2">
        <f t="shared" si="1917"/>
        <v>-0.31974420463628528</v>
      </c>
      <c r="R874" s="2">
        <f t="shared" si="1917"/>
        <v>0.40128410914925805</v>
      </c>
      <c r="S874" s="2">
        <f t="shared" si="1917"/>
        <v>6.2233589087809182</v>
      </c>
    </row>
    <row r="875" spans="1:43">
      <c r="C875" s="2" t="s">
        <v>37</v>
      </c>
      <c r="D875" s="2">
        <f t="shared" ref="D875:G875" si="1918">+((D872/H873)-1)*100</f>
        <v>15.248691099476442</v>
      </c>
      <c r="E875" s="2">
        <f t="shared" si="1918"/>
        <v>16.543871399866038</v>
      </c>
      <c r="F875" s="2">
        <f t="shared" si="1918"/>
        <v>17.757660167130918</v>
      </c>
      <c r="G875" s="2">
        <f t="shared" si="1918"/>
        <v>20.753323485967478</v>
      </c>
      <c r="H875" s="2">
        <f>+((H872/L873)-1)*100</f>
        <v>13.800738007380065</v>
      </c>
      <c r="I875" s="2">
        <f>+((I872/M873)-1)*100</f>
        <v>9.3294460641399457</v>
      </c>
      <c r="J875" s="2">
        <f>+((J872/N873)-1)*100</f>
        <v>8.0511662904439554</v>
      </c>
      <c r="K875" s="2">
        <f>+((K872/O873)-1)*100</f>
        <v>3.9140445126630841</v>
      </c>
      <c r="L875" s="2">
        <f>+((L872/P873)-1)*100</f>
        <v>3.9907904834996177</v>
      </c>
      <c r="M875" s="2">
        <f t="shared" ref="M875:S875" si="1919">+((M872/Q873)-1)*100</f>
        <v>10.645161290322559</v>
      </c>
      <c r="N875" s="2">
        <f t="shared" si="1919"/>
        <v>6.8327974276527259</v>
      </c>
      <c r="O875" s="2">
        <f t="shared" si="1919"/>
        <v>5.1364365971107606</v>
      </c>
      <c r="P875" s="2">
        <f t="shared" si="1919"/>
        <v>11.679454390451838</v>
      </c>
      <c r="Q875" s="2">
        <f t="shared" si="1919"/>
        <v>11.339285714285685</v>
      </c>
      <c r="R875" s="2">
        <f t="shared" si="1919"/>
        <v>9.833187006145728</v>
      </c>
      <c r="S875" s="2">
        <f t="shared" si="1919"/>
        <v>2.8901734104046284</v>
      </c>
    </row>
    <row r="876" spans="1:43" s="1" customFormat="1">
      <c r="C876" s="1" t="s">
        <v>38</v>
      </c>
      <c r="D876" s="1" t="s">
        <v>274</v>
      </c>
      <c r="E876" s="1" t="s">
        <v>243</v>
      </c>
      <c r="F876" s="1" t="s">
        <v>233</v>
      </c>
      <c r="G876" s="1" t="s">
        <v>230</v>
      </c>
      <c r="H876" s="1" t="s">
        <v>200</v>
      </c>
      <c r="I876" s="1" t="s">
        <v>197</v>
      </c>
      <c r="J876" s="1" t="s">
        <v>186</v>
      </c>
      <c r="K876" s="1" t="s">
        <v>178</v>
      </c>
      <c r="L876" s="1" t="s">
        <v>150</v>
      </c>
      <c r="M876" s="1" t="s">
        <v>141</v>
      </c>
      <c r="N876" s="1" t="s">
        <v>39</v>
      </c>
      <c r="O876" s="1" t="s">
        <v>40</v>
      </c>
      <c r="P876" s="1" t="s">
        <v>41</v>
      </c>
      <c r="Q876" s="1" t="s">
        <v>42</v>
      </c>
      <c r="R876" s="1" t="s">
        <v>43</v>
      </c>
      <c r="S876" s="1" t="s">
        <v>44</v>
      </c>
      <c r="T876" s="1" t="s">
        <v>45</v>
      </c>
      <c r="U876" s="1" t="s">
        <v>46</v>
      </c>
      <c r="V876" s="1" t="s">
        <v>47</v>
      </c>
      <c r="W876" s="1" t="s">
        <v>48</v>
      </c>
      <c r="X876" s="1" t="s">
        <v>49</v>
      </c>
      <c r="Y876" s="1" t="s">
        <v>50</v>
      </c>
      <c r="Z876" s="1" t="s">
        <v>51</v>
      </c>
      <c r="AA876" s="1" t="s">
        <v>52</v>
      </c>
      <c r="AB876" s="1" t="s">
        <v>53</v>
      </c>
      <c r="AC876" s="1" t="s">
        <v>54</v>
      </c>
      <c r="AD876" s="1" t="s">
        <v>55</v>
      </c>
      <c r="AE876" s="1" t="s">
        <v>56</v>
      </c>
      <c r="AF876" s="1" t="s">
        <v>57</v>
      </c>
      <c r="AG876" s="1" t="s">
        <v>58</v>
      </c>
      <c r="AH876" s="1" t="s">
        <v>59</v>
      </c>
      <c r="AI876" s="1" t="s">
        <v>60</v>
      </c>
      <c r="AJ876" s="1" t="s">
        <v>61</v>
      </c>
      <c r="AK876" s="1" t="s">
        <v>62</v>
      </c>
      <c r="AL876" s="1" t="s">
        <v>63</v>
      </c>
      <c r="AM876" s="1" t="s">
        <v>64</v>
      </c>
      <c r="AN876" s="1" t="s">
        <v>65</v>
      </c>
      <c r="AO876" s="1" t="s">
        <v>66</v>
      </c>
      <c r="AP876" s="1" t="s">
        <v>67</v>
      </c>
      <c r="AQ876" s="1" t="s">
        <v>68</v>
      </c>
    </row>
    <row r="877" spans="1:43">
      <c r="C877" t="s">
        <v>69</v>
      </c>
      <c r="D877">
        <v>135</v>
      </c>
      <c r="E877">
        <v>136</v>
      </c>
      <c r="F877">
        <v>134</v>
      </c>
      <c r="G877">
        <v>143</v>
      </c>
      <c r="H877">
        <v>140</v>
      </c>
      <c r="I877">
        <v>138</v>
      </c>
      <c r="J877">
        <v>127</v>
      </c>
      <c r="K877">
        <v>125</v>
      </c>
      <c r="L877">
        <v>140</v>
      </c>
      <c r="M877">
        <v>173</v>
      </c>
      <c r="N877">
        <v>162</v>
      </c>
      <c r="O877">
        <v>178</v>
      </c>
      <c r="P877">
        <v>158</v>
      </c>
      <c r="Q877">
        <v>148</v>
      </c>
      <c r="R877">
        <v>130</v>
      </c>
      <c r="S877">
        <v>116</v>
      </c>
    </row>
    <row r="878" spans="1:43">
      <c r="C878" s="3" t="s">
        <v>70</v>
      </c>
      <c r="D878" s="3">
        <f t="shared" ref="D878:E878" si="1920">+D877/D872</f>
        <v>7.6660988074957412</v>
      </c>
      <c r="E878" s="3">
        <f t="shared" si="1920"/>
        <v>7.8160919540229887</v>
      </c>
      <c r="F878" s="3">
        <f t="shared" ref="F878:G878" si="1921">+F877/F872</f>
        <v>7.9243051448846833</v>
      </c>
      <c r="G878" s="3">
        <f t="shared" si="1921"/>
        <v>8.7461773700305816</v>
      </c>
      <c r="H878" s="3">
        <f t="shared" ref="H878:I878" si="1922">+H877/H872</f>
        <v>9.0791180285343707</v>
      </c>
      <c r="I878" s="3">
        <f t="shared" si="1922"/>
        <v>9.1999999999999993</v>
      </c>
      <c r="J878" s="3">
        <f t="shared" ref="J878:K878" si="1923">+J877/J872</f>
        <v>8.8440111420612819</v>
      </c>
      <c r="K878" s="3">
        <f t="shared" si="1923"/>
        <v>9.231905465288035</v>
      </c>
      <c r="L878" s="3">
        <f t="shared" ref="L878:O878" si="1924">+L877/L872</f>
        <v>10.332103321033209</v>
      </c>
      <c r="M878" s="3">
        <f t="shared" si="1924"/>
        <v>12.609329446064141</v>
      </c>
      <c r="N878" s="3">
        <f t="shared" si="1924"/>
        <v>12.189616252821672</v>
      </c>
      <c r="O878" s="3">
        <f t="shared" si="1924"/>
        <v>13.587786259541984</v>
      </c>
      <c r="P878" s="3">
        <f t="shared" ref="P878:S878" si="1925">+P877/P872</f>
        <v>12.061068702290077</v>
      </c>
      <c r="Q878" s="3">
        <f t="shared" si="1925"/>
        <v>11.868484362469928</v>
      </c>
      <c r="R878" s="3">
        <f t="shared" si="1925"/>
        <v>10.391686650679459</v>
      </c>
      <c r="S878" s="3">
        <f t="shared" si="1925"/>
        <v>9.3097913322632415</v>
      </c>
    </row>
    <row r="879" spans="1:43">
      <c r="C879" s="2" t="s">
        <v>71</v>
      </c>
      <c r="D879" s="2">
        <f t="shared" ref="D879:F879" si="1926">+((D877/E877)-1)*100</f>
        <v>-0.73529411764705621</v>
      </c>
      <c r="E879" s="2">
        <f t="shared" si="1926"/>
        <v>1.4925373134328401</v>
      </c>
      <c r="F879" s="2">
        <f t="shared" si="1926"/>
        <v>-6.2937062937062915</v>
      </c>
      <c r="G879" s="2">
        <f t="shared" ref="G879" si="1927">+((G877/H877)-1)*100</f>
        <v>2.1428571428571352</v>
      </c>
      <c r="H879" s="2">
        <f t="shared" ref="H879:I879" si="1928">+((H877/I877)-1)*100</f>
        <v>1.449275362318847</v>
      </c>
      <c r="I879" s="2">
        <f t="shared" si="1928"/>
        <v>8.6614173228346516</v>
      </c>
      <c r="J879" s="2">
        <f>+((J877/K877)-1)*100</f>
        <v>1.6000000000000014</v>
      </c>
      <c r="K879" s="2">
        <f>+((K877/L877)-1)*100</f>
        <v>-10.71428571428571</v>
      </c>
      <c r="L879" s="2">
        <f>+((L877/M877)-1)*100</f>
        <v>-19.075144508670515</v>
      </c>
      <c r="M879" s="2">
        <f t="shared" ref="M879:O879" si="1929">+((M877/N877)-1)*100</f>
        <v>6.7901234567901314</v>
      </c>
      <c r="N879" s="2">
        <f t="shared" si="1929"/>
        <v>-8.9887640449438209</v>
      </c>
      <c r="O879" s="2">
        <f t="shared" si="1929"/>
        <v>12.658227848101266</v>
      </c>
      <c r="P879" s="2">
        <f t="shared" ref="P879:R879" si="1930">+((P877/Q877)-1)*100</f>
        <v>6.7567567567567544</v>
      </c>
      <c r="Q879" s="2">
        <f t="shared" si="1930"/>
        <v>13.846153846153841</v>
      </c>
      <c r="R879" s="2">
        <f t="shared" si="1930"/>
        <v>12.06896551724137</v>
      </c>
    </row>
    <row r="880" spans="1:43">
      <c r="C880" s="2" t="s">
        <v>72</v>
      </c>
      <c r="D880" s="2">
        <f t="shared" ref="D880:F880" si="1931">+((D877/H877)-1)*100</f>
        <v>-3.5714285714285698</v>
      </c>
      <c r="E880" s="2">
        <f t="shared" si="1931"/>
        <v>-1.4492753623188359</v>
      </c>
      <c r="F880" s="2">
        <f t="shared" si="1931"/>
        <v>5.5118110236220375</v>
      </c>
      <c r="G880" s="2">
        <f t="shared" ref="G880" si="1932">+((G877/K877)-1)*100</f>
        <v>14.399999999999991</v>
      </c>
      <c r="H880" s="2">
        <f t="shared" ref="H880:I880" si="1933">+((H877/L877)-1)*100</f>
        <v>0</v>
      </c>
      <c r="I880" s="2">
        <f t="shared" si="1933"/>
        <v>-20.231213872832367</v>
      </c>
      <c r="J880" s="2">
        <f>+((J877/N877)-1)*100</f>
        <v>-21.604938271604933</v>
      </c>
      <c r="K880" s="2">
        <f>+((K877/O877)-1)*100</f>
        <v>-29.7752808988764</v>
      </c>
      <c r="L880" s="2">
        <f>+((L877/P877)-1)*100</f>
        <v>-11.392405063291145</v>
      </c>
      <c r="M880" s="2">
        <f t="shared" ref="M880:O880" si="1934">+((M877/Q877)-1)*100</f>
        <v>16.891891891891888</v>
      </c>
      <c r="N880" s="2">
        <f t="shared" si="1934"/>
        <v>24.615384615384617</v>
      </c>
      <c r="O880" s="2">
        <f t="shared" si="1934"/>
        <v>53.448275862068975</v>
      </c>
    </row>
    <row r="881" spans="1:43">
      <c r="C881" s="2" t="s">
        <v>130</v>
      </c>
      <c r="D881" t="str">
        <f t="shared" ref="D881:E881" si="1935">IF(OR(D878&gt;15,D875&lt;15,D874&lt;4),"NA",(IF(D878&lt;4,3,IF(D878&lt;6,2,IF(D878&lt;10,1,0)))+IF(D875&gt;80,3,IF(D875&gt;40,2,IF(D875&gt;20,1,0)))+IF(D874&gt;20,3,IF(D874&gt;10,2,IF(D874&gt;5,1,0)))))</f>
        <v>NA</v>
      </c>
      <c r="E881" t="str">
        <f t="shared" si="1935"/>
        <v>NA</v>
      </c>
      <c r="F881" t="str">
        <f t="shared" ref="F881:G881" si="1936">IF(OR(F878&gt;15,F875&lt;15,F874&lt;4),"NA",(IF(F878&lt;4,3,IF(F878&lt;6,2,IF(F878&lt;10,1,0)))+IF(F875&gt;80,3,IF(F875&gt;40,2,IF(F875&gt;20,1,0)))+IF(F874&gt;20,3,IF(F874&gt;10,2,IF(F874&gt;5,1,0)))))</f>
        <v>NA</v>
      </c>
      <c r="G881">
        <f t="shared" si="1936"/>
        <v>3</v>
      </c>
      <c r="H881" t="str">
        <f t="shared" ref="H881:I881" si="1937">IF(OR(H878&gt;15,H875&lt;15,H874&lt;4),"NA",(IF(H878&lt;4,3,IF(H878&lt;6,2,IF(H878&lt;10,1,0)))+IF(H875&gt;80,3,IF(H875&gt;40,2,IF(H875&gt;20,1,0)))+IF(H874&gt;20,3,IF(H874&gt;10,2,IF(H874&gt;5,1,0)))))</f>
        <v>NA</v>
      </c>
      <c r="I881" t="str">
        <f t="shared" si="1937"/>
        <v>NA</v>
      </c>
      <c r="J881" t="str">
        <f>IF(OR(J878&gt;15,J875&lt;15,J874&lt;4),"NA",(IF(J878&lt;4,3,IF(J878&lt;6,2,IF(J878&lt;10,1,0)))+IF(J875&gt;80,3,IF(J875&gt;40,2,IF(J875&gt;20,1,0)))+IF(J874&gt;20,3,IF(J874&gt;10,2,IF(J874&gt;5,1,0)))))</f>
        <v>NA</v>
      </c>
      <c r="K881" t="str">
        <f>IF(OR(K878&gt;15,K875&lt;15,K874&lt;4),"NA",(IF(K878&lt;4,3,IF(K878&lt;6,2,IF(K878&lt;10,1,0)))+IF(K875&gt;80,3,IF(K875&gt;40,2,IF(K875&gt;20,1,0)))+IF(K874&gt;20,3,IF(K874&gt;10,2,IF(K874&gt;5,1,0)))))</f>
        <v>NA</v>
      </c>
      <c r="L881" t="str">
        <f>IF(OR(L878&gt;15,L875&lt;15,L874&lt;4),"NA",(IF(L878&lt;4,3,IF(L878&lt;6,2,IF(L878&lt;10,1,0)))+IF(L875&gt;80,3,IF(L875&gt;40,2,IF(L875&gt;20,1,0)))+IF(L874&gt;20,3,IF(L874&gt;10,2,IF(L874&gt;5,1,0)))))</f>
        <v>NA</v>
      </c>
      <c r="M881" t="str">
        <f t="shared" ref="M881:S881" si="1938">IF(OR(M878&gt;15,M875&lt;15,M874&lt;4),"NA",(IF(M878&lt;4,3,IF(M878&lt;6,2,IF(M878&lt;10,1,0)))+IF(M875&gt;80,3,IF(M875&gt;40,2,IF(M875&gt;20,1,0)))+IF(M874&gt;20,3,IF(M874&gt;10,2,IF(M874&gt;5,1,0)))))</f>
        <v>NA</v>
      </c>
      <c r="N881" t="str">
        <f t="shared" si="1938"/>
        <v>NA</v>
      </c>
      <c r="O881" t="str">
        <f t="shared" si="1938"/>
        <v>NA</v>
      </c>
      <c r="P881" t="str">
        <f t="shared" si="1938"/>
        <v>NA</v>
      </c>
      <c r="Q881" t="str">
        <f t="shared" si="1938"/>
        <v>NA</v>
      </c>
      <c r="R881" t="str">
        <f t="shared" si="1938"/>
        <v>NA</v>
      </c>
      <c r="S881" t="str">
        <f t="shared" si="1938"/>
        <v>NA</v>
      </c>
    </row>
    <row r="883" spans="1:43">
      <c r="A883" s="50" t="s">
        <v>248</v>
      </c>
      <c r="C883" s="1" t="s">
        <v>2</v>
      </c>
      <c r="D883" s="1" t="s">
        <v>275</v>
      </c>
      <c r="E883" s="1" t="s">
        <v>242</v>
      </c>
      <c r="F883" s="1" t="s">
        <v>232</v>
      </c>
      <c r="G883" s="1" t="s">
        <v>202</v>
      </c>
      <c r="H883" s="1" t="s">
        <v>199</v>
      </c>
      <c r="I883" s="1" t="s">
        <v>196</v>
      </c>
      <c r="J883" s="1" t="s">
        <v>185</v>
      </c>
      <c r="K883" s="1" t="s">
        <v>177</v>
      </c>
      <c r="L883" s="1" t="s">
        <v>149</v>
      </c>
      <c r="M883" s="1" t="s">
        <v>139</v>
      </c>
      <c r="N883" s="1" t="s">
        <v>3</v>
      </c>
      <c r="O883" s="1" t="s">
        <v>4</v>
      </c>
      <c r="P883" s="1" t="s">
        <v>5</v>
      </c>
      <c r="Q883" s="1" t="s">
        <v>6</v>
      </c>
      <c r="R883" s="1" t="s">
        <v>7</v>
      </c>
      <c r="S883" s="1" t="s">
        <v>8</v>
      </c>
      <c r="T883" s="1" t="s">
        <v>9</v>
      </c>
      <c r="U883" s="1" t="s">
        <v>10</v>
      </c>
      <c r="V883" s="1" t="s">
        <v>11</v>
      </c>
      <c r="W883" s="1" t="s">
        <v>12</v>
      </c>
      <c r="X883" s="1" t="s">
        <v>13</v>
      </c>
      <c r="Y883" s="1" t="s">
        <v>14</v>
      </c>
      <c r="Z883" s="1" t="s">
        <v>15</v>
      </c>
      <c r="AA883" s="1" t="s">
        <v>16</v>
      </c>
      <c r="AB883" s="1" t="s">
        <v>17</v>
      </c>
      <c r="AC883" s="1" t="s">
        <v>18</v>
      </c>
      <c r="AD883" s="1" t="s">
        <v>19</v>
      </c>
      <c r="AE883" s="1" t="s">
        <v>20</v>
      </c>
      <c r="AF883" s="1" t="s">
        <v>21</v>
      </c>
      <c r="AG883" s="1" t="s">
        <v>22</v>
      </c>
      <c r="AH883" s="1" t="s">
        <v>23</v>
      </c>
      <c r="AI883" s="1" t="s">
        <v>24</v>
      </c>
      <c r="AJ883" s="1" t="s">
        <v>25</v>
      </c>
      <c r="AK883" s="1" t="s">
        <v>26</v>
      </c>
      <c r="AL883" s="1" t="s">
        <v>27</v>
      </c>
      <c r="AM883" s="1" t="s">
        <v>28</v>
      </c>
      <c r="AN883" s="1" t="s">
        <v>29</v>
      </c>
      <c r="AO883" s="1" t="s">
        <v>30</v>
      </c>
      <c r="AP883" s="1" t="s">
        <v>31</v>
      </c>
    </row>
    <row r="884" spans="1:43">
      <c r="C884" t="s">
        <v>34</v>
      </c>
      <c r="D884">
        <v>1.53</v>
      </c>
      <c r="E884">
        <v>0.98</v>
      </c>
      <c r="F884">
        <v>1.2</v>
      </c>
      <c r="G884">
        <v>1.34</v>
      </c>
    </row>
    <row r="885" spans="1:43">
      <c r="C885" t="s">
        <v>128</v>
      </c>
      <c r="H885">
        <v>1.88</v>
      </c>
      <c r="I885">
        <v>1.65</v>
      </c>
      <c r="J885">
        <v>0.84</v>
      </c>
      <c r="K885">
        <v>1.45</v>
      </c>
    </row>
    <row r="886" spans="1:43">
      <c r="C886" t="s">
        <v>35</v>
      </c>
      <c r="D886">
        <f t="shared" ref="D886" si="1939">+D884+E884+F884+G884</f>
        <v>5.05</v>
      </c>
    </row>
    <row r="887" spans="1:43">
      <c r="C887" t="s">
        <v>129</v>
      </c>
      <c r="H887">
        <f t="shared" ref="H887" si="1940">+H885+I885+J885+K885</f>
        <v>5.82</v>
      </c>
    </row>
    <row r="888" spans="1:43">
      <c r="C888" s="2" t="s">
        <v>36</v>
      </c>
      <c r="D888" s="2">
        <f t="shared" ref="D888" si="1941">+((D886/(E884+F884+G884+H885))-1)*100</f>
        <v>-6.4814814814814774</v>
      </c>
    </row>
    <row r="889" spans="1:43">
      <c r="C889" s="2" t="s">
        <v>37</v>
      </c>
      <c r="D889" s="2">
        <f t="shared" ref="D889" si="1942">+((D886/H887)-1)*100</f>
        <v>-13.230240549828187</v>
      </c>
    </row>
    <row r="890" spans="1:43">
      <c r="C890" s="1" t="s">
        <v>38</v>
      </c>
      <c r="D890" s="1" t="s">
        <v>274</v>
      </c>
      <c r="E890" s="1" t="s">
        <v>243</v>
      </c>
      <c r="F890" s="1" t="s">
        <v>233</v>
      </c>
      <c r="G890" s="1" t="s">
        <v>230</v>
      </c>
      <c r="H890" s="1" t="s">
        <v>200</v>
      </c>
      <c r="I890" s="1" t="s">
        <v>197</v>
      </c>
      <c r="J890" s="1" t="s">
        <v>186</v>
      </c>
      <c r="K890" s="1" t="s">
        <v>178</v>
      </c>
      <c r="L890" s="1" t="s">
        <v>150</v>
      </c>
      <c r="M890" s="1" t="s">
        <v>141</v>
      </c>
      <c r="N890" s="1" t="s">
        <v>39</v>
      </c>
      <c r="O890" s="1" t="s">
        <v>40</v>
      </c>
      <c r="P890" s="1" t="s">
        <v>41</v>
      </c>
      <c r="Q890" s="1" t="s">
        <v>42</v>
      </c>
      <c r="R890" s="1" t="s">
        <v>43</v>
      </c>
      <c r="S890" s="1" t="s">
        <v>44</v>
      </c>
      <c r="T890" s="1" t="s">
        <v>45</v>
      </c>
      <c r="U890" s="1" t="s">
        <v>46</v>
      </c>
      <c r="V890" s="1" t="s">
        <v>47</v>
      </c>
      <c r="W890" s="1" t="s">
        <v>48</v>
      </c>
      <c r="X890" s="1" t="s">
        <v>49</v>
      </c>
      <c r="Y890" s="1" t="s">
        <v>50</v>
      </c>
      <c r="Z890" s="1" t="s">
        <v>51</v>
      </c>
      <c r="AA890" s="1" t="s">
        <v>52</v>
      </c>
      <c r="AB890" s="1" t="s">
        <v>53</v>
      </c>
      <c r="AC890" s="1" t="s">
        <v>54</v>
      </c>
      <c r="AD890" s="1" t="s">
        <v>55</v>
      </c>
      <c r="AE890" s="1" t="s">
        <v>56</v>
      </c>
      <c r="AF890" s="1" t="s">
        <v>57</v>
      </c>
      <c r="AG890" s="1" t="s">
        <v>58</v>
      </c>
      <c r="AH890" s="1" t="s">
        <v>59</v>
      </c>
      <c r="AI890" s="1" t="s">
        <v>60</v>
      </c>
      <c r="AJ890" s="1" t="s">
        <v>61</v>
      </c>
      <c r="AK890" s="1" t="s">
        <v>62</v>
      </c>
      <c r="AL890" s="1" t="s">
        <v>63</v>
      </c>
      <c r="AM890" s="1" t="s">
        <v>64</v>
      </c>
      <c r="AN890" s="1" t="s">
        <v>65</v>
      </c>
      <c r="AO890" s="1" t="s">
        <v>66</v>
      </c>
      <c r="AP890" s="1" t="s">
        <v>67</v>
      </c>
      <c r="AQ890" s="1" t="s">
        <v>68</v>
      </c>
    </row>
    <row r="891" spans="1:43">
      <c r="C891" t="s">
        <v>69</v>
      </c>
      <c r="D891">
        <v>57</v>
      </c>
      <c r="E891">
        <v>59</v>
      </c>
    </row>
    <row r="892" spans="1:43">
      <c r="C892" s="3" t="s">
        <v>70</v>
      </c>
      <c r="D892" s="3">
        <f t="shared" ref="D892" si="1943">+D891/D886</f>
        <v>11.287128712871288</v>
      </c>
    </row>
    <row r="893" spans="1:43">
      <c r="C893" s="2" t="s">
        <v>71</v>
      </c>
      <c r="D893" s="2">
        <f t="shared" ref="D893" si="1944">+((D891/E891)-1)*100</f>
        <v>-3.3898305084745783</v>
      </c>
    </row>
    <row r="894" spans="1:43">
      <c r="C894" s="2" t="s">
        <v>72</v>
      </c>
      <c r="D894" s="2" t="e">
        <f t="shared" ref="D894" si="1945">+((D891/H891)-1)*100</f>
        <v>#DIV/0!</v>
      </c>
    </row>
    <row r="895" spans="1:43">
      <c r="C895" s="2" t="s">
        <v>130</v>
      </c>
      <c r="D895" t="str">
        <f t="shared" ref="D895" si="1946">IF(OR(D892&gt;15,D889&lt;15,D888&lt;4),"NA",(IF(D892&lt;4,3,IF(D892&lt;6,2,IF(D892&lt;10,1,0)))+IF(D889&gt;80,3,IF(D889&gt;40,2,IF(D889&gt;20,1,0)))+IF(D888&gt;20,3,IF(D888&gt;10,2,IF(D888&gt;5,1,0)))))</f>
        <v>NA</v>
      </c>
    </row>
    <row r="897" spans="1:43">
      <c r="A897" s="50" t="s">
        <v>249</v>
      </c>
      <c r="C897" s="1" t="s">
        <v>2</v>
      </c>
      <c r="D897" s="1" t="s">
        <v>275</v>
      </c>
      <c r="E897" s="1" t="s">
        <v>242</v>
      </c>
      <c r="F897" s="1" t="s">
        <v>232</v>
      </c>
      <c r="G897" s="1" t="s">
        <v>202</v>
      </c>
      <c r="H897" s="1" t="s">
        <v>199</v>
      </c>
      <c r="I897" s="1" t="s">
        <v>196</v>
      </c>
      <c r="J897" s="1" t="s">
        <v>185</v>
      </c>
      <c r="K897" s="1" t="s">
        <v>177</v>
      </c>
      <c r="L897" s="1" t="s">
        <v>149</v>
      </c>
      <c r="M897" s="1" t="s">
        <v>139</v>
      </c>
      <c r="N897" s="1" t="s">
        <v>3</v>
      </c>
      <c r="O897" s="1" t="s">
        <v>4</v>
      </c>
      <c r="P897" s="1" t="s">
        <v>5</v>
      </c>
      <c r="Q897" s="1" t="s">
        <v>6</v>
      </c>
      <c r="R897" s="1" t="s">
        <v>7</v>
      </c>
      <c r="S897" s="1" t="s">
        <v>8</v>
      </c>
      <c r="T897" s="1" t="s">
        <v>9</v>
      </c>
      <c r="U897" s="1" t="s">
        <v>10</v>
      </c>
      <c r="V897" s="1" t="s">
        <v>11</v>
      </c>
      <c r="W897" s="1" t="s">
        <v>12</v>
      </c>
      <c r="X897" s="1" t="s">
        <v>13</v>
      </c>
      <c r="Y897" s="1" t="s">
        <v>14</v>
      </c>
      <c r="Z897" s="1" t="s">
        <v>15</v>
      </c>
      <c r="AA897" s="1" t="s">
        <v>16</v>
      </c>
      <c r="AB897" s="1" t="s">
        <v>17</v>
      </c>
      <c r="AC897" s="1" t="s">
        <v>18</v>
      </c>
      <c r="AD897" s="1" t="s">
        <v>19</v>
      </c>
      <c r="AE897" s="1" t="s">
        <v>20</v>
      </c>
      <c r="AF897" s="1" t="s">
        <v>21</v>
      </c>
      <c r="AG897" s="1" t="s">
        <v>22</v>
      </c>
      <c r="AH897" s="1" t="s">
        <v>23</v>
      </c>
      <c r="AI897" s="1" t="s">
        <v>24</v>
      </c>
      <c r="AJ897" s="1" t="s">
        <v>25</v>
      </c>
      <c r="AK897" s="1" t="s">
        <v>26</v>
      </c>
      <c r="AL897" s="1" t="s">
        <v>27</v>
      </c>
      <c r="AM897" s="1" t="s">
        <v>28</v>
      </c>
      <c r="AN897" s="1" t="s">
        <v>29</v>
      </c>
      <c r="AO897" s="1" t="s">
        <v>30</v>
      </c>
      <c r="AP897" s="1" t="s">
        <v>31</v>
      </c>
    </row>
    <row r="898" spans="1:43">
      <c r="C898" t="s">
        <v>34</v>
      </c>
      <c r="D898">
        <v>0.4</v>
      </c>
      <c r="E898">
        <v>0.57999999999999996</v>
      </c>
      <c r="F898">
        <v>0.8</v>
      </c>
      <c r="G898">
        <v>7.0000000000000007E-2</v>
      </c>
      <c r="H898">
        <v>1.02</v>
      </c>
    </row>
    <row r="899" spans="1:43">
      <c r="C899" t="s">
        <v>128</v>
      </c>
      <c r="H899">
        <v>1.02</v>
      </c>
      <c r="I899">
        <v>0.61</v>
      </c>
      <c r="J899">
        <v>0.96</v>
      </c>
      <c r="K899">
        <v>-0.21</v>
      </c>
      <c r="L899">
        <v>0.35</v>
      </c>
    </row>
    <row r="900" spans="1:43">
      <c r="C900" t="s">
        <v>35</v>
      </c>
      <c r="D900">
        <f t="shared" ref="D900:E900" si="1947">+D898+E898+F898+G898</f>
        <v>1.85</v>
      </c>
      <c r="E900">
        <f t="shared" si="1947"/>
        <v>2.4699999999999998</v>
      </c>
    </row>
    <row r="901" spans="1:43">
      <c r="C901" t="s">
        <v>129</v>
      </c>
      <c r="H901">
        <f t="shared" ref="H901:I901" si="1948">+H899+I899+J899+K899</f>
        <v>2.38</v>
      </c>
      <c r="I901">
        <f t="shared" si="1948"/>
        <v>1.71</v>
      </c>
    </row>
    <row r="902" spans="1:43">
      <c r="C902" s="2" t="s">
        <v>36</v>
      </c>
      <c r="D902" s="2">
        <f t="shared" ref="D902:E902" si="1949">+((D900/(E898+F898+G898+H899))-1)*100</f>
        <v>-25.101214574898776</v>
      </c>
      <c r="E902" s="2">
        <f t="shared" si="1949"/>
        <v>-1.2000000000000122</v>
      </c>
    </row>
    <row r="903" spans="1:43">
      <c r="C903" s="2" t="s">
        <v>37</v>
      </c>
      <c r="D903" s="2">
        <f t="shared" ref="D903:E903" si="1950">+((D900/H901)-1)*100</f>
        <v>-22.268907563025198</v>
      </c>
      <c r="E903" s="2">
        <f t="shared" si="1950"/>
        <v>44.444444444444443</v>
      </c>
    </row>
    <row r="904" spans="1:43">
      <c r="C904" s="1" t="s">
        <v>38</v>
      </c>
      <c r="D904" s="1" t="s">
        <v>274</v>
      </c>
      <c r="E904" s="1" t="s">
        <v>243</v>
      </c>
      <c r="F904" s="1" t="s">
        <v>233</v>
      </c>
      <c r="G904" s="1" t="s">
        <v>230</v>
      </c>
      <c r="H904" s="1" t="s">
        <v>200</v>
      </c>
      <c r="I904" s="1" t="s">
        <v>197</v>
      </c>
      <c r="J904" s="1" t="s">
        <v>186</v>
      </c>
      <c r="K904" s="1" t="s">
        <v>178</v>
      </c>
      <c r="L904" s="1" t="s">
        <v>150</v>
      </c>
      <c r="M904" s="1" t="s">
        <v>141</v>
      </c>
      <c r="N904" s="1" t="s">
        <v>39</v>
      </c>
      <c r="O904" s="1" t="s">
        <v>40</v>
      </c>
      <c r="P904" s="1" t="s">
        <v>41</v>
      </c>
      <c r="Q904" s="1" t="s">
        <v>42</v>
      </c>
      <c r="R904" s="1" t="s">
        <v>43</v>
      </c>
      <c r="S904" s="1" t="s">
        <v>44</v>
      </c>
      <c r="T904" s="1" t="s">
        <v>45</v>
      </c>
      <c r="U904" s="1" t="s">
        <v>46</v>
      </c>
      <c r="V904" s="1" t="s">
        <v>47</v>
      </c>
      <c r="W904" s="1" t="s">
        <v>48</v>
      </c>
      <c r="X904" s="1" t="s">
        <v>49</v>
      </c>
      <c r="Y904" s="1" t="s">
        <v>50</v>
      </c>
      <c r="Z904" s="1" t="s">
        <v>51</v>
      </c>
      <c r="AA904" s="1" t="s">
        <v>52</v>
      </c>
      <c r="AB904" s="1" t="s">
        <v>53</v>
      </c>
      <c r="AC904" s="1" t="s">
        <v>54</v>
      </c>
      <c r="AD904" s="1" t="s">
        <v>55</v>
      </c>
      <c r="AE904" s="1" t="s">
        <v>56</v>
      </c>
      <c r="AF904" s="1" t="s">
        <v>57</v>
      </c>
      <c r="AG904" s="1" t="s">
        <v>58</v>
      </c>
      <c r="AH904" s="1" t="s">
        <v>59</v>
      </c>
      <c r="AI904" s="1" t="s">
        <v>60</v>
      </c>
      <c r="AJ904" s="1" t="s">
        <v>61</v>
      </c>
      <c r="AK904" s="1" t="s">
        <v>62</v>
      </c>
      <c r="AL904" s="1" t="s">
        <v>63</v>
      </c>
      <c r="AM904" s="1" t="s">
        <v>64</v>
      </c>
      <c r="AN904" s="1" t="s">
        <v>65</v>
      </c>
      <c r="AO904" s="1" t="s">
        <v>66</v>
      </c>
      <c r="AP904" s="1" t="s">
        <v>67</v>
      </c>
      <c r="AQ904" s="1" t="s">
        <v>68</v>
      </c>
    </row>
    <row r="905" spans="1:43">
      <c r="C905" t="s">
        <v>69</v>
      </c>
      <c r="D905">
        <v>29.5</v>
      </c>
      <c r="E905">
        <v>29.9</v>
      </c>
    </row>
    <row r="906" spans="1:43">
      <c r="C906" s="3" t="s">
        <v>70</v>
      </c>
      <c r="D906" s="3">
        <f t="shared" ref="D906:E906" si="1951">+D905/D900</f>
        <v>15.945945945945946</v>
      </c>
      <c r="E906" s="3">
        <f t="shared" si="1951"/>
        <v>12.105263157894738</v>
      </c>
    </row>
    <row r="907" spans="1:43">
      <c r="C907" s="2" t="s">
        <v>71</v>
      </c>
      <c r="D907" s="2">
        <f t="shared" ref="D907:E907" si="1952">+((D905/E905)-1)*100</f>
        <v>-1.3377926421404673</v>
      </c>
      <c r="E907" s="2" t="e">
        <f t="shared" si="1952"/>
        <v>#DIV/0!</v>
      </c>
    </row>
    <row r="908" spans="1:43">
      <c r="C908" s="2" t="s">
        <v>72</v>
      </c>
      <c r="D908" s="2" t="e">
        <f t="shared" ref="D908:E908" si="1953">+((D905/H905)-1)*100</f>
        <v>#DIV/0!</v>
      </c>
      <c r="E908" s="2" t="e">
        <f t="shared" si="1953"/>
        <v>#DIV/0!</v>
      </c>
    </row>
    <row r="909" spans="1:43">
      <c r="C909" s="2" t="s">
        <v>130</v>
      </c>
      <c r="D909" t="str">
        <f t="shared" ref="D909:E909" si="1954">IF(OR(D906&gt;15,D903&lt;15,D902&lt;4),"NA",(IF(D906&lt;4,3,IF(D906&lt;6,2,IF(D906&lt;10,1,0)))+IF(D903&gt;80,3,IF(D903&gt;40,2,IF(D903&gt;20,1,0)))+IF(D902&gt;20,3,IF(D902&gt;10,2,IF(D902&gt;5,1,0)))))</f>
        <v>NA</v>
      </c>
      <c r="E909" t="str">
        <f t="shared" si="1954"/>
        <v>NA</v>
      </c>
    </row>
    <row r="911" spans="1:43">
      <c r="A911" s="51" t="s">
        <v>250</v>
      </c>
      <c r="C911" s="1" t="s">
        <v>2</v>
      </c>
      <c r="D911" s="1" t="s">
        <v>275</v>
      </c>
      <c r="E911" s="1" t="s">
        <v>242</v>
      </c>
      <c r="F911" s="1" t="s">
        <v>232</v>
      </c>
      <c r="G911" s="1" t="s">
        <v>202</v>
      </c>
      <c r="H911" s="1" t="s">
        <v>199</v>
      </c>
      <c r="I911" s="1" t="s">
        <v>196</v>
      </c>
      <c r="J911" s="1" t="s">
        <v>185</v>
      </c>
      <c r="K911" s="1" t="s">
        <v>177</v>
      </c>
      <c r="L911" s="1" t="s">
        <v>149</v>
      </c>
      <c r="M911" s="1" t="s">
        <v>139</v>
      </c>
      <c r="N911" s="1" t="s">
        <v>3</v>
      </c>
      <c r="O911" s="1" t="s">
        <v>4</v>
      </c>
      <c r="P911" s="1" t="s">
        <v>5</v>
      </c>
      <c r="Q911" s="1" t="s">
        <v>6</v>
      </c>
      <c r="R911" s="1" t="s">
        <v>7</v>
      </c>
      <c r="S911" s="1" t="s">
        <v>8</v>
      </c>
      <c r="T911" s="1" t="s">
        <v>9</v>
      </c>
      <c r="U911" s="1" t="s">
        <v>10</v>
      </c>
      <c r="V911" s="1" t="s">
        <v>11</v>
      </c>
      <c r="W911" s="1" t="s">
        <v>12</v>
      </c>
      <c r="X911" s="1" t="s">
        <v>13</v>
      </c>
      <c r="Y911" s="1" t="s">
        <v>14</v>
      </c>
      <c r="Z911" s="1" t="s">
        <v>15</v>
      </c>
      <c r="AA911" s="1" t="s">
        <v>16</v>
      </c>
      <c r="AB911" s="1" t="s">
        <v>17</v>
      </c>
      <c r="AC911" s="1" t="s">
        <v>18</v>
      </c>
      <c r="AD911" s="1" t="s">
        <v>19</v>
      </c>
      <c r="AE911" s="1" t="s">
        <v>20</v>
      </c>
      <c r="AF911" s="1" t="s">
        <v>21</v>
      </c>
      <c r="AG911" s="1" t="s">
        <v>22</v>
      </c>
      <c r="AH911" s="1" t="s">
        <v>23</v>
      </c>
      <c r="AI911" s="1" t="s">
        <v>24</v>
      </c>
      <c r="AJ911" s="1" t="s">
        <v>25</v>
      </c>
      <c r="AK911" s="1" t="s">
        <v>26</v>
      </c>
      <c r="AL911" s="1" t="s">
        <v>27</v>
      </c>
      <c r="AM911" s="1" t="s">
        <v>28</v>
      </c>
      <c r="AN911" s="1" t="s">
        <v>29</v>
      </c>
      <c r="AO911" s="1" t="s">
        <v>30</v>
      </c>
      <c r="AP911" s="1" t="s">
        <v>31</v>
      </c>
    </row>
    <row r="912" spans="1:43">
      <c r="C912" t="s">
        <v>34</v>
      </c>
      <c r="D912">
        <v>6.25</v>
      </c>
      <c r="E912">
        <v>3.11</v>
      </c>
      <c r="F912">
        <v>1.64</v>
      </c>
      <c r="G912">
        <v>2.59</v>
      </c>
      <c r="H912">
        <v>2.38</v>
      </c>
    </row>
    <row r="913" spans="1:43">
      <c r="C913" t="s">
        <v>128</v>
      </c>
      <c r="H913">
        <v>2.38</v>
      </c>
      <c r="I913">
        <v>2.93</v>
      </c>
      <c r="J913">
        <v>3</v>
      </c>
      <c r="K913">
        <v>2.67</v>
      </c>
      <c r="L913">
        <v>0.28000000000000003</v>
      </c>
    </row>
    <row r="914" spans="1:43">
      <c r="C914" t="s">
        <v>35</v>
      </c>
      <c r="D914">
        <f t="shared" ref="D914:E914" si="1955">+D912+E912+F912+G912</f>
        <v>13.59</v>
      </c>
      <c r="E914">
        <f t="shared" si="1955"/>
        <v>9.7199999999999989</v>
      </c>
    </row>
    <row r="915" spans="1:43">
      <c r="C915" t="s">
        <v>129</v>
      </c>
      <c r="H915">
        <f t="shared" ref="H915:I915" si="1956">+H913+I913+J913+K913</f>
        <v>10.98</v>
      </c>
      <c r="I915">
        <f t="shared" si="1956"/>
        <v>8.879999999999999</v>
      </c>
    </row>
    <row r="916" spans="1:43">
      <c r="C916" s="2" t="s">
        <v>36</v>
      </c>
      <c r="D916" s="2">
        <f t="shared" ref="D916:E916" si="1957">+((D914/(E912+F912+G912+H913))-1)*100</f>
        <v>39.814814814814838</v>
      </c>
      <c r="E916" s="2">
        <f t="shared" si="1957"/>
        <v>1.8867924528301883</v>
      </c>
    </row>
    <row r="917" spans="1:43">
      <c r="C917" s="2" t="s">
        <v>37</v>
      </c>
      <c r="D917" s="2">
        <f t="shared" ref="D917:E917" si="1958">+((D914/H915)-1)*100</f>
        <v>23.770491803278681</v>
      </c>
      <c r="E917" s="2">
        <f t="shared" si="1958"/>
        <v>9.4594594594594525</v>
      </c>
    </row>
    <row r="918" spans="1:43">
      <c r="C918" s="1" t="s">
        <v>38</v>
      </c>
      <c r="D918" s="1" t="s">
        <v>274</v>
      </c>
      <c r="E918" s="1" t="s">
        <v>243</v>
      </c>
      <c r="F918" s="1" t="s">
        <v>233</v>
      </c>
      <c r="G918" s="1" t="s">
        <v>230</v>
      </c>
      <c r="H918" s="1" t="s">
        <v>200</v>
      </c>
      <c r="I918" s="1" t="s">
        <v>197</v>
      </c>
      <c r="J918" s="1" t="s">
        <v>186</v>
      </c>
      <c r="K918" s="1" t="s">
        <v>178</v>
      </c>
      <c r="L918" s="1" t="s">
        <v>150</v>
      </c>
      <c r="M918" s="1" t="s">
        <v>141</v>
      </c>
      <c r="N918" s="1" t="s">
        <v>39</v>
      </c>
      <c r="O918" s="1" t="s">
        <v>40</v>
      </c>
      <c r="P918" s="1" t="s">
        <v>41</v>
      </c>
      <c r="Q918" s="1" t="s">
        <v>42</v>
      </c>
      <c r="R918" s="1" t="s">
        <v>43</v>
      </c>
      <c r="S918" s="1" t="s">
        <v>44</v>
      </c>
      <c r="T918" s="1" t="s">
        <v>45</v>
      </c>
      <c r="U918" s="1" t="s">
        <v>46</v>
      </c>
      <c r="V918" s="1" t="s">
        <v>47</v>
      </c>
      <c r="W918" s="1" t="s">
        <v>48</v>
      </c>
      <c r="X918" s="1" t="s">
        <v>49</v>
      </c>
      <c r="Y918" s="1" t="s">
        <v>50</v>
      </c>
      <c r="Z918" s="1" t="s">
        <v>51</v>
      </c>
      <c r="AA918" s="1" t="s">
        <v>52</v>
      </c>
      <c r="AB918" s="1" t="s">
        <v>53</v>
      </c>
      <c r="AC918" s="1" t="s">
        <v>54</v>
      </c>
      <c r="AD918" s="1" t="s">
        <v>55</v>
      </c>
      <c r="AE918" s="1" t="s">
        <v>56</v>
      </c>
      <c r="AF918" s="1" t="s">
        <v>57</v>
      </c>
      <c r="AG918" s="1" t="s">
        <v>58</v>
      </c>
      <c r="AH918" s="1" t="s">
        <v>59</v>
      </c>
      <c r="AI918" s="1" t="s">
        <v>60</v>
      </c>
      <c r="AJ918" s="1" t="s">
        <v>61</v>
      </c>
      <c r="AK918" s="1" t="s">
        <v>62</v>
      </c>
      <c r="AL918" s="1" t="s">
        <v>63</v>
      </c>
      <c r="AM918" s="1" t="s">
        <v>64</v>
      </c>
      <c r="AN918" s="1" t="s">
        <v>65</v>
      </c>
      <c r="AO918" s="1" t="s">
        <v>66</v>
      </c>
      <c r="AP918" s="1" t="s">
        <v>67</v>
      </c>
      <c r="AQ918" s="1" t="s">
        <v>68</v>
      </c>
    </row>
    <row r="919" spans="1:43">
      <c r="C919" t="s">
        <v>69</v>
      </c>
      <c r="D919">
        <v>182</v>
      </c>
      <c r="E919">
        <v>165</v>
      </c>
    </row>
    <row r="920" spans="1:43">
      <c r="C920" s="3" t="s">
        <v>70</v>
      </c>
      <c r="D920" s="3">
        <f t="shared" ref="D920:E920" si="1959">+D919/D914</f>
        <v>13.392200147167035</v>
      </c>
      <c r="E920" s="3">
        <f t="shared" si="1959"/>
        <v>16.97530864197531</v>
      </c>
    </row>
    <row r="921" spans="1:43">
      <c r="C921" s="2" t="s">
        <v>71</v>
      </c>
      <c r="D921" s="2">
        <f t="shared" ref="D921:E921" si="1960">+((D919/E919)-1)*100</f>
        <v>10.303030303030303</v>
      </c>
      <c r="E921" s="2" t="e">
        <f t="shared" si="1960"/>
        <v>#DIV/0!</v>
      </c>
    </row>
    <row r="922" spans="1:43">
      <c r="C922" s="2" t="s">
        <v>72</v>
      </c>
      <c r="D922" s="2" t="e">
        <f t="shared" ref="D922:E922" si="1961">+((D919/H919)-1)*100</f>
        <v>#DIV/0!</v>
      </c>
      <c r="E922" s="2" t="e">
        <f t="shared" si="1961"/>
        <v>#DIV/0!</v>
      </c>
    </row>
    <row r="923" spans="1:43">
      <c r="C923" s="2" t="s">
        <v>130</v>
      </c>
      <c r="D923">
        <f t="shared" ref="D923:E923" si="1962">IF(OR(D920&gt;15,D917&lt;15,D916&lt;4),"NA",(IF(D920&lt;4,3,IF(D920&lt;6,2,IF(D920&lt;10,1,0)))+IF(D917&gt;80,3,IF(D917&gt;40,2,IF(D917&gt;20,1,0)))+IF(D916&gt;20,3,IF(D916&gt;10,2,IF(D916&gt;5,1,0)))))</f>
        <v>4</v>
      </c>
      <c r="E923" t="str">
        <f t="shared" si="1962"/>
        <v>NA</v>
      </c>
    </row>
    <row r="925" spans="1:43">
      <c r="A925" s="50" t="s">
        <v>251</v>
      </c>
      <c r="C925" s="1" t="s">
        <v>2</v>
      </c>
      <c r="D925" s="1" t="s">
        <v>275</v>
      </c>
      <c r="E925" s="1" t="s">
        <v>242</v>
      </c>
      <c r="F925" s="1" t="s">
        <v>232</v>
      </c>
      <c r="G925" s="1" t="s">
        <v>202</v>
      </c>
      <c r="H925" s="1" t="s">
        <v>199</v>
      </c>
      <c r="I925" s="1" t="s">
        <v>196</v>
      </c>
      <c r="J925" s="1" t="s">
        <v>185</v>
      </c>
      <c r="K925" s="1" t="s">
        <v>177</v>
      </c>
      <c r="L925" s="1" t="s">
        <v>149</v>
      </c>
      <c r="M925" s="1" t="s">
        <v>139</v>
      </c>
      <c r="N925" s="1" t="s">
        <v>3</v>
      </c>
      <c r="O925" s="1" t="s">
        <v>4</v>
      </c>
      <c r="P925" s="1" t="s">
        <v>5</v>
      </c>
      <c r="Q925" s="1" t="s">
        <v>6</v>
      </c>
      <c r="R925" s="1" t="s">
        <v>7</v>
      </c>
      <c r="S925" s="1" t="s">
        <v>8</v>
      </c>
      <c r="T925" s="1" t="s">
        <v>9</v>
      </c>
      <c r="U925" s="1" t="s">
        <v>10</v>
      </c>
      <c r="V925" s="1" t="s">
        <v>11</v>
      </c>
      <c r="W925" s="1" t="s">
        <v>12</v>
      </c>
      <c r="X925" s="1" t="s">
        <v>13</v>
      </c>
      <c r="Y925" s="1" t="s">
        <v>14</v>
      </c>
      <c r="Z925" s="1" t="s">
        <v>15</v>
      </c>
      <c r="AA925" s="1" t="s">
        <v>16</v>
      </c>
      <c r="AB925" s="1" t="s">
        <v>17</v>
      </c>
      <c r="AC925" s="1" t="s">
        <v>18</v>
      </c>
      <c r="AD925" s="1" t="s">
        <v>19</v>
      </c>
      <c r="AE925" s="1" t="s">
        <v>20</v>
      </c>
      <c r="AF925" s="1" t="s">
        <v>21</v>
      </c>
      <c r="AG925" s="1" t="s">
        <v>22</v>
      </c>
      <c r="AH925" s="1" t="s">
        <v>23</v>
      </c>
      <c r="AI925" s="1" t="s">
        <v>24</v>
      </c>
      <c r="AJ925" s="1" t="s">
        <v>25</v>
      </c>
      <c r="AK925" s="1" t="s">
        <v>26</v>
      </c>
      <c r="AL925" s="1" t="s">
        <v>27</v>
      </c>
      <c r="AM925" s="1" t="s">
        <v>28</v>
      </c>
      <c r="AN925" s="1" t="s">
        <v>29</v>
      </c>
      <c r="AO925" s="1" t="s">
        <v>30</v>
      </c>
      <c r="AP925" s="1" t="s">
        <v>31</v>
      </c>
    </row>
    <row r="926" spans="1:43">
      <c r="C926" t="s">
        <v>34</v>
      </c>
      <c r="D926">
        <v>3.83</v>
      </c>
      <c r="E926">
        <v>2.2200000000000002</v>
      </c>
      <c r="F926">
        <v>-7.55</v>
      </c>
      <c r="G926">
        <v>0.65</v>
      </c>
      <c r="H926">
        <v>-0.05</v>
      </c>
    </row>
    <row r="927" spans="1:43">
      <c r="C927" t="s">
        <v>128</v>
      </c>
      <c r="H927">
        <v>0.37</v>
      </c>
      <c r="I927">
        <v>-3.19</v>
      </c>
      <c r="J927">
        <v>3.51</v>
      </c>
      <c r="K927">
        <v>2.04</v>
      </c>
      <c r="L927">
        <v>-2.56</v>
      </c>
    </row>
    <row r="928" spans="1:43">
      <c r="C928" t="s">
        <v>35</v>
      </c>
      <c r="D928">
        <f t="shared" ref="D928:E928" si="1963">+D926+E926+F926+G926</f>
        <v>-0.84999999999999909</v>
      </c>
      <c r="E928">
        <f t="shared" si="1963"/>
        <v>-4.7299999999999995</v>
      </c>
    </row>
    <row r="929" spans="1:43">
      <c r="C929" t="s">
        <v>129</v>
      </c>
      <c r="H929">
        <f t="shared" ref="H929:I929" si="1964">+H927+I927+J927+K927</f>
        <v>2.73</v>
      </c>
      <c r="I929">
        <f t="shared" si="1964"/>
        <v>-0.20000000000000018</v>
      </c>
    </row>
    <row r="930" spans="1:43">
      <c r="C930" s="2" t="s">
        <v>36</v>
      </c>
      <c r="D930" s="2">
        <f t="shared" ref="D930:E930" si="1965">+((D928/(E926+F926+G926+H927))-1)*100</f>
        <v>-80.278422273781928</v>
      </c>
      <c r="E930" s="2">
        <f t="shared" si="1965"/>
        <v>-53.353057199211037</v>
      </c>
    </row>
    <row r="931" spans="1:43">
      <c r="C931" s="2" t="s">
        <v>37</v>
      </c>
      <c r="D931" s="2">
        <f t="shared" ref="D931:E931" si="1966">+((D928/H929)-1)*100</f>
        <v>-131.13553113553112</v>
      </c>
      <c r="E931" s="2">
        <f t="shared" si="1966"/>
        <v>2264.9999999999977</v>
      </c>
    </row>
    <row r="932" spans="1:43">
      <c r="C932" s="1" t="s">
        <v>38</v>
      </c>
      <c r="D932" s="1" t="s">
        <v>274</v>
      </c>
      <c r="E932" s="1" t="s">
        <v>243</v>
      </c>
      <c r="F932" s="1" t="s">
        <v>233</v>
      </c>
      <c r="G932" s="1" t="s">
        <v>230</v>
      </c>
      <c r="H932" s="1" t="s">
        <v>200</v>
      </c>
      <c r="I932" s="1" t="s">
        <v>197</v>
      </c>
      <c r="J932" s="1" t="s">
        <v>186</v>
      </c>
      <c r="K932" s="1" t="s">
        <v>178</v>
      </c>
      <c r="L932" s="1" t="s">
        <v>150</v>
      </c>
      <c r="M932" s="1" t="s">
        <v>141</v>
      </c>
      <c r="N932" s="1" t="s">
        <v>39</v>
      </c>
      <c r="O932" s="1" t="s">
        <v>40</v>
      </c>
      <c r="P932" s="1" t="s">
        <v>41</v>
      </c>
      <c r="Q932" s="1" t="s">
        <v>42</v>
      </c>
      <c r="R932" s="1" t="s">
        <v>43</v>
      </c>
      <c r="S932" s="1" t="s">
        <v>44</v>
      </c>
      <c r="T932" s="1" t="s">
        <v>45</v>
      </c>
      <c r="U932" s="1" t="s">
        <v>46</v>
      </c>
      <c r="V932" s="1" t="s">
        <v>47</v>
      </c>
      <c r="W932" s="1" t="s">
        <v>48</v>
      </c>
      <c r="X932" s="1" t="s">
        <v>49</v>
      </c>
      <c r="Y932" s="1" t="s">
        <v>50</v>
      </c>
      <c r="Z932" s="1" t="s">
        <v>51</v>
      </c>
      <c r="AA932" s="1" t="s">
        <v>52</v>
      </c>
      <c r="AB932" s="1" t="s">
        <v>53</v>
      </c>
      <c r="AC932" s="1" t="s">
        <v>54</v>
      </c>
      <c r="AD932" s="1" t="s">
        <v>55</v>
      </c>
      <c r="AE932" s="1" t="s">
        <v>56</v>
      </c>
      <c r="AF932" s="1" t="s">
        <v>57</v>
      </c>
      <c r="AG932" s="1" t="s">
        <v>58</v>
      </c>
      <c r="AH932" s="1" t="s">
        <v>59</v>
      </c>
      <c r="AI932" s="1" t="s">
        <v>60</v>
      </c>
      <c r="AJ932" s="1" t="s">
        <v>61</v>
      </c>
      <c r="AK932" s="1" t="s">
        <v>62</v>
      </c>
      <c r="AL932" s="1" t="s">
        <v>63</v>
      </c>
      <c r="AM932" s="1" t="s">
        <v>64</v>
      </c>
      <c r="AN932" s="1" t="s">
        <v>65</v>
      </c>
      <c r="AO932" s="1" t="s">
        <v>66</v>
      </c>
      <c r="AP932" s="1" t="s">
        <v>67</v>
      </c>
      <c r="AQ932" s="1" t="s">
        <v>68</v>
      </c>
    </row>
    <row r="933" spans="1:43">
      <c r="C933" t="s">
        <v>69</v>
      </c>
      <c r="D933">
        <v>175</v>
      </c>
      <c r="E933">
        <v>151</v>
      </c>
    </row>
    <row r="934" spans="1:43">
      <c r="C934" s="3" t="s">
        <v>70</v>
      </c>
      <c r="D934" s="3">
        <f t="shared" ref="D934:E934" si="1967">+D933/D928</f>
        <v>-205.88235294117669</v>
      </c>
      <c r="E934" s="3">
        <f t="shared" si="1967"/>
        <v>-31.923890063424949</v>
      </c>
    </row>
    <row r="935" spans="1:43">
      <c r="C935" s="2" t="s">
        <v>71</v>
      </c>
      <c r="D935" s="2">
        <f t="shared" ref="D935:E935" si="1968">+((D933/E933)-1)*100</f>
        <v>15.89403973509933</v>
      </c>
      <c r="E935" s="2" t="e">
        <f t="shared" si="1968"/>
        <v>#DIV/0!</v>
      </c>
    </row>
    <row r="936" spans="1:43">
      <c r="C936" s="2" t="s">
        <v>72</v>
      </c>
      <c r="D936" s="2" t="e">
        <f t="shared" ref="D936:E936" si="1969">+((D933/H933)-1)*100</f>
        <v>#DIV/0!</v>
      </c>
      <c r="E936" s="2" t="e">
        <f t="shared" si="1969"/>
        <v>#DIV/0!</v>
      </c>
    </row>
    <row r="937" spans="1:43">
      <c r="C937" s="2" t="s">
        <v>130</v>
      </c>
      <c r="D937" t="str">
        <f t="shared" ref="D937:E937" si="1970">IF(OR(D934&gt;15,D931&lt;15,D930&lt;4),"NA",(IF(D934&lt;4,3,IF(D934&lt;6,2,IF(D934&lt;10,1,0)))+IF(D931&gt;80,3,IF(D931&gt;40,2,IF(D931&gt;20,1,0)))+IF(D930&gt;20,3,IF(D930&gt;10,2,IF(D930&gt;5,1,0)))))</f>
        <v>NA</v>
      </c>
      <c r="E937" t="str">
        <f t="shared" si="1970"/>
        <v>NA</v>
      </c>
    </row>
    <row r="939" spans="1:43">
      <c r="A939" s="50" t="s">
        <v>252</v>
      </c>
      <c r="C939" s="1" t="s">
        <v>2</v>
      </c>
      <c r="D939" s="1" t="s">
        <v>275</v>
      </c>
      <c r="E939" s="1" t="s">
        <v>242</v>
      </c>
      <c r="F939" s="1" t="s">
        <v>232</v>
      </c>
      <c r="G939" s="1" t="s">
        <v>202</v>
      </c>
      <c r="H939" s="1" t="s">
        <v>199</v>
      </c>
      <c r="I939" s="1" t="s">
        <v>196</v>
      </c>
      <c r="J939" s="1" t="s">
        <v>185</v>
      </c>
      <c r="K939" s="1" t="s">
        <v>177</v>
      </c>
      <c r="L939" s="1" t="s">
        <v>149</v>
      </c>
      <c r="M939" s="1" t="s">
        <v>139</v>
      </c>
      <c r="N939" s="1" t="s">
        <v>3</v>
      </c>
      <c r="O939" s="1" t="s">
        <v>4</v>
      </c>
      <c r="P939" s="1" t="s">
        <v>5</v>
      </c>
      <c r="Q939" s="1" t="s">
        <v>6</v>
      </c>
      <c r="R939" s="1" t="s">
        <v>7</v>
      </c>
      <c r="S939" s="1" t="s">
        <v>8</v>
      </c>
      <c r="T939" s="1" t="s">
        <v>9</v>
      </c>
      <c r="U939" s="1" t="s">
        <v>10</v>
      </c>
      <c r="V939" s="1" t="s">
        <v>11</v>
      </c>
      <c r="W939" s="1" t="s">
        <v>12</v>
      </c>
      <c r="X939" s="1" t="s">
        <v>13</v>
      </c>
      <c r="Y939" s="1" t="s">
        <v>14</v>
      </c>
      <c r="Z939" s="1" t="s">
        <v>15</v>
      </c>
      <c r="AA939" s="1" t="s">
        <v>16</v>
      </c>
      <c r="AB939" s="1" t="s">
        <v>17</v>
      </c>
      <c r="AC939" s="1" t="s">
        <v>18</v>
      </c>
      <c r="AD939" s="1" t="s">
        <v>19</v>
      </c>
      <c r="AE939" s="1" t="s">
        <v>20</v>
      </c>
      <c r="AF939" s="1" t="s">
        <v>21</v>
      </c>
      <c r="AG939" s="1" t="s">
        <v>22</v>
      </c>
      <c r="AH939" s="1" t="s">
        <v>23</v>
      </c>
      <c r="AI939" s="1" t="s">
        <v>24</v>
      </c>
      <c r="AJ939" s="1" t="s">
        <v>25</v>
      </c>
      <c r="AK939" s="1" t="s">
        <v>26</v>
      </c>
      <c r="AL939" s="1" t="s">
        <v>27</v>
      </c>
      <c r="AM939" s="1" t="s">
        <v>28</v>
      </c>
      <c r="AN939" s="1" t="s">
        <v>29</v>
      </c>
      <c r="AO939" s="1" t="s">
        <v>30</v>
      </c>
      <c r="AP939" s="1" t="s">
        <v>31</v>
      </c>
    </row>
    <row r="940" spans="1:43">
      <c r="C940" t="s">
        <v>34</v>
      </c>
      <c r="D940">
        <v>39.07</v>
      </c>
      <c r="E940">
        <v>33.840000000000003</v>
      </c>
      <c r="F940">
        <v>47.74</v>
      </c>
      <c r="G940">
        <v>87.19</v>
      </c>
      <c r="H940">
        <v>32.21</v>
      </c>
    </row>
    <row r="941" spans="1:43">
      <c r="C941" t="s">
        <v>128</v>
      </c>
      <c r="H941">
        <v>32.21</v>
      </c>
      <c r="I941">
        <v>19.38</v>
      </c>
      <c r="J941">
        <v>32.5</v>
      </c>
      <c r="K941">
        <v>62.99</v>
      </c>
      <c r="L941">
        <v>40.4</v>
      </c>
    </row>
    <row r="942" spans="1:43">
      <c r="C942" t="s">
        <v>35</v>
      </c>
      <c r="D942">
        <f t="shared" ref="D942:E942" si="1971">+D940+E940+F940+G940</f>
        <v>207.84</v>
      </c>
      <c r="E942">
        <f t="shared" si="1971"/>
        <v>200.98000000000002</v>
      </c>
    </row>
    <row r="943" spans="1:43">
      <c r="C943" t="s">
        <v>129</v>
      </c>
      <c r="H943">
        <f t="shared" ref="H943:I943" si="1972">+H941+I941+J941+K941</f>
        <v>147.08000000000001</v>
      </c>
      <c r="I943">
        <f t="shared" si="1972"/>
        <v>155.27000000000001</v>
      </c>
    </row>
    <row r="944" spans="1:43">
      <c r="C944" s="2" t="s">
        <v>36</v>
      </c>
      <c r="D944" s="2">
        <f t="shared" ref="D944:E944" si="1973">+((D942/(E940+F940+G940+H941))-1)*100</f>
        <v>3.4132749527316042</v>
      </c>
      <c r="E944" s="2">
        <f t="shared" si="1973"/>
        <v>7.752519837014793</v>
      </c>
    </row>
    <row r="945" spans="1:43">
      <c r="C945" s="2" t="s">
        <v>37</v>
      </c>
      <c r="D945" s="2">
        <f t="shared" ref="D945:E945" si="1974">+((D942/H943)-1)*100</f>
        <v>41.310851237421801</v>
      </c>
      <c r="E945" s="2">
        <f t="shared" si="1974"/>
        <v>29.439041669350164</v>
      </c>
    </row>
    <row r="946" spans="1:43">
      <c r="C946" s="1" t="s">
        <v>38</v>
      </c>
      <c r="D946" s="1" t="s">
        <v>274</v>
      </c>
      <c r="E946" s="1" t="s">
        <v>243</v>
      </c>
      <c r="F946" s="1" t="s">
        <v>233</v>
      </c>
      <c r="G946" s="1" t="s">
        <v>230</v>
      </c>
      <c r="H946" s="1" t="s">
        <v>200</v>
      </c>
      <c r="I946" s="1" t="s">
        <v>197</v>
      </c>
      <c r="J946" s="1" t="s">
        <v>186</v>
      </c>
      <c r="K946" s="1" t="s">
        <v>178</v>
      </c>
      <c r="L946" s="1" t="s">
        <v>150</v>
      </c>
      <c r="M946" s="1" t="s">
        <v>141</v>
      </c>
      <c r="N946" s="1" t="s">
        <v>39</v>
      </c>
      <c r="O946" s="1" t="s">
        <v>40</v>
      </c>
      <c r="P946" s="1" t="s">
        <v>41</v>
      </c>
      <c r="Q946" s="1" t="s">
        <v>42</v>
      </c>
      <c r="R946" s="1" t="s">
        <v>43</v>
      </c>
      <c r="S946" s="1" t="s">
        <v>44</v>
      </c>
      <c r="T946" s="1" t="s">
        <v>45</v>
      </c>
      <c r="U946" s="1" t="s">
        <v>46</v>
      </c>
      <c r="V946" s="1" t="s">
        <v>47</v>
      </c>
      <c r="W946" s="1" t="s">
        <v>48</v>
      </c>
      <c r="X946" s="1" t="s">
        <v>49</v>
      </c>
      <c r="Y946" s="1" t="s">
        <v>50</v>
      </c>
      <c r="Z946" s="1" t="s">
        <v>51</v>
      </c>
      <c r="AA946" s="1" t="s">
        <v>52</v>
      </c>
      <c r="AB946" s="1" t="s">
        <v>53</v>
      </c>
      <c r="AC946" s="1" t="s">
        <v>54</v>
      </c>
      <c r="AD946" s="1" t="s">
        <v>55</v>
      </c>
      <c r="AE946" s="1" t="s">
        <v>56</v>
      </c>
      <c r="AF946" s="1" t="s">
        <v>57</v>
      </c>
      <c r="AG946" s="1" t="s">
        <v>58</v>
      </c>
      <c r="AH946" s="1" t="s">
        <v>59</v>
      </c>
      <c r="AI946" s="1" t="s">
        <v>60</v>
      </c>
      <c r="AJ946" s="1" t="s">
        <v>61</v>
      </c>
      <c r="AK946" s="1" t="s">
        <v>62</v>
      </c>
      <c r="AL946" s="1" t="s">
        <v>63</v>
      </c>
      <c r="AM946" s="1" t="s">
        <v>64</v>
      </c>
      <c r="AN946" s="1" t="s">
        <v>65</v>
      </c>
      <c r="AO946" s="1" t="s">
        <v>66</v>
      </c>
      <c r="AP946" s="1" t="s">
        <v>67</v>
      </c>
      <c r="AQ946" s="1" t="s">
        <v>68</v>
      </c>
    </row>
    <row r="947" spans="1:43">
      <c r="C947" t="s">
        <v>69</v>
      </c>
      <c r="D947">
        <v>1305</v>
      </c>
      <c r="E947">
        <v>1372</v>
      </c>
    </row>
    <row r="948" spans="1:43">
      <c r="C948" s="3" t="s">
        <v>70</v>
      </c>
      <c r="D948" s="3">
        <f t="shared" ref="D948:E948" si="1975">+D947/D942</f>
        <v>6.2788683602771362</v>
      </c>
      <c r="E948" s="3">
        <f t="shared" si="1975"/>
        <v>6.8265499054632297</v>
      </c>
      <c r="F948" s="3"/>
    </row>
    <row r="949" spans="1:43">
      <c r="C949" s="2" t="s">
        <v>71</v>
      </c>
      <c r="D949" s="2">
        <f t="shared" ref="D949:E949" si="1976">+((D947/E947)-1)*100</f>
        <v>-4.8833819241982486</v>
      </c>
      <c r="E949" s="2" t="e">
        <f t="shared" si="1976"/>
        <v>#DIV/0!</v>
      </c>
      <c r="F949" s="2"/>
    </row>
    <row r="950" spans="1:43">
      <c r="C950" s="2" t="s">
        <v>72</v>
      </c>
      <c r="D950" s="2" t="e">
        <f t="shared" ref="D950:E950" si="1977">+((D947/H947)-1)*100</f>
        <v>#DIV/0!</v>
      </c>
      <c r="E950" s="2" t="e">
        <f t="shared" si="1977"/>
        <v>#DIV/0!</v>
      </c>
      <c r="F950" s="2"/>
    </row>
    <row r="951" spans="1:43">
      <c r="C951" s="2" t="s">
        <v>130</v>
      </c>
      <c r="D951" t="str">
        <f t="shared" ref="D951:E951" si="1978">IF(OR(D948&gt;15,D945&lt;15,D944&lt;4),"NA",(IF(D948&lt;4,3,IF(D948&lt;6,2,IF(D948&lt;10,1,0)))+IF(D945&gt;80,3,IF(D945&gt;40,2,IF(D945&gt;20,1,0)))+IF(D944&gt;20,3,IF(D944&gt;10,2,IF(D944&gt;5,1,0)))))</f>
        <v>NA</v>
      </c>
      <c r="E951">
        <f t="shared" si="1978"/>
        <v>3</v>
      </c>
    </row>
    <row r="953" spans="1:43">
      <c r="A953" s="50" t="s">
        <v>253</v>
      </c>
      <c r="C953" s="1" t="s">
        <v>2</v>
      </c>
      <c r="D953" s="1" t="s">
        <v>275</v>
      </c>
      <c r="E953" s="1" t="s">
        <v>242</v>
      </c>
      <c r="F953" s="1" t="s">
        <v>232</v>
      </c>
      <c r="G953" s="1" t="s">
        <v>202</v>
      </c>
      <c r="H953" s="1" t="s">
        <v>199</v>
      </c>
      <c r="I953" s="1" t="s">
        <v>196</v>
      </c>
      <c r="J953" s="1" t="s">
        <v>185</v>
      </c>
      <c r="K953" s="1" t="s">
        <v>177</v>
      </c>
      <c r="L953" s="1" t="s">
        <v>149</v>
      </c>
      <c r="M953" s="1" t="s">
        <v>139</v>
      </c>
      <c r="N953" s="1" t="s">
        <v>3</v>
      </c>
      <c r="O953" s="1" t="s">
        <v>4</v>
      </c>
      <c r="P953" s="1" t="s">
        <v>5</v>
      </c>
      <c r="Q953" s="1" t="s">
        <v>6</v>
      </c>
      <c r="R953" s="1" t="s">
        <v>7</v>
      </c>
      <c r="S953" s="1" t="s">
        <v>8</v>
      </c>
      <c r="T953" s="1" t="s">
        <v>9</v>
      </c>
      <c r="U953" s="1" t="s">
        <v>10</v>
      </c>
      <c r="V953" s="1" t="s">
        <v>11</v>
      </c>
      <c r="W953" s="1" t="s">
        <v>12</v>
      </c>
      <c r="X953" s="1" t="s">
        <v>13</v>
      </c>
      <c r="Y953" s="1" t="s">
        <v>14</v>
      </c>
      <c r="Z953" s="1" t="s">
        <v>15</v>
      </c>
      <c r="AA953" s="1" t="s">
        <v>16</v>
      </c>
      <c r="AB953" s="1" t="s">
        <v>17</v>
      </c>
      <c r="AC953" s="1" t="s">
        <v>18</v>
      </c>
      <c r="AD953" s="1" t="s">
        <v>19</v>
      </c>
      <c r="AE953" s="1" t="s">
        <v>20</v>
      </c>
      <c r="AF953" s="1" t="s">
        <v>21</v>
      </c>
      <c r="AG953" s="1" t="s">
        <v>22</v>
      </c>
      <c r="AH953" s="1" t="s">
        <v>23</v>
      </c>
      <c r="AI953" s="1" t="s">
        <v>24</v>
      </c>
      <c r="AJ953" s="1" t="s">
        <v>25</v>
      </c>
      <c r="AK953" s="1" t="s">
        <v>26</v>
      </c>
      <c r="AL953" s="1" t="s">
        <v>27</v>
      </c>
      <c r="AM953" s="1" t="s">
        <v>28</v>
      </c>
      <c r="AN953" s="1" t="s">
        <v>29</v>
      </c>
      <c r="AO953" s="1" t="s">
        <v>30</v>
      </c>
      <c r="AP953" s="1" t="s">
        <v>31</v>
      </c>
    </row>
    <row r="954" spans="1:43">
      <c r="C954" t="s">
        <v>34</v>
      </c>
      <c r="D954">
        <v>0.31</v>
      </c>
      <c r="E954">
        <v>0.59</v>
      </c>
      <c r="F954">
        <v>0.83</v>
      </c>
      <c r="G954">
        <v>0.63</v>
      </c>
      <c r="H954">
        <v>0.72</v>
      </c>
    </row>
    <row r="955" spans="1:43">
      <c r="C955" t="s">
        <v>128</v>
      </c>
      <c r="H955">
        <v>0.72</v>
      </c>
      <c r="I955">
        <v>0.52</v>
      </c>
      <c r="J955">
        <v>0.64</v>
      </c>
      <c r="K955">
        <v>0.54</v>
      </c>
      <c r="L955">
        <v>0.68</v>
      </c>
    </row>
    <row r="956" spans="1:43">
      <c r="C956" t="s">
        <v>35</v>
      </c>
      <c r="D956">
        <f t="shared" ref="D956:E956" si="1979">+D954+E954+F954+G954</f>
        <v>2.36</v>
      </c>
      <c r="E956">
        <f t="shared" si="1979"/>
        <v>2.7699999999999996</v>
      </c>
    </row>
    <row r="957" spans="1:43">
      <c r="C957" t="s">
        <v>129</v>
      </c>
      <c r="H957">
        <f t="shared" ref="H957:I957" si="1980">+H955+I955+J955+K955</f>
        <v>2.42</v>
      </c>
      <c r="I957">
        <f t="shared" si="1980"/>
        <v>2.3800000000000003</v>
      </c>
    </row>
    <row r="958" spans="1:43">
      <c r="C958" s="2" t="s">
        <v>36</v>
      </c>
      <c r="D958" s="2">
        <f t="shared" ref="D958:E958" si="1981">+((D956/(E954+F954+G954+H955))-1)*100</f>
        <v>-14.801444043321288</v>
      </c>
      <c r="E958" s="2">
        <f t="shared" si="1981"/>
        <v>2.5925925925925908</v>
      </c>
    </row>
    <row r="959" spans="1:43">
      <c r="C959" s="2" t="s">
        <v>37</v>
      </c>
      <c r="D959" s="2">
        <f t="shared" ref="D959:E959" si="1982">+((D956/H957)-1)*100</f>
        <v>-2.4793388429752095</v>
      </c>
      <c r="E959" s="2">
        <f t="shared" si="1982"/>
        <v>16.386554621848703</v>
      </c>
    </row>
    <row r="960" spans="1:43">
      <c r="C960" s="1" t="s">
        <v>38</v>
      </c>
      <c r="D960" s="1" t="s">
        <v>274</v>
      </c>
      <c r="E960" s="1" t="s">
        <v>243</v>
      </c>
      <c r="F960" s="1" t="s">
        <v>233</v>
      </c>
      <c r="G960" s="1" t="s">
        <v>230</v>
      </c>
      <c r="H960" s="1" t="s">
        <v>200</v>
      </c>
      <c r="I960" s="1" t="s">
        <v>197</v>
      </c>
      <c r="J960" s="1" t="s">
        <v>186</v>
      </c>
      <c r="K960" s="1" t="s">
        <v>178</v>
      </c>
      <c r="L960" s="1" t="s">
        <v>150</v>
      </c>
      <c r="M960" s="1" t="s">
        <v>141</v>
      </c>
      <c r="N960" s="1" t="s">
        <v>39</v>
      </c>
      <c r="O960" s="1" t="s">
        <v>40</v>
      </c>
      <c r="P960" s="1" t="s">
        <v>41</v>
      </c>
      <c r="Q960" s="1" t="s">
        <v>42</v>
      </c>
      <c r="R960" s="1" t="s">
        <v>43</v>
      </c>
      <c r="S960" s="1" t="s">
        <v>44</v>
      </c>
      <c r="T960" s="1" t="s">
        <v>45</v>
      </c>
      <c r="U960" s="1" t="s">
        <v>46</v>
      </c>
      <c r="V960" s="1" t="s">
        <v>47</v>
      </c>
      <c r="W960" s="1" t="s">
        <v>48</v>
      </c>
      <c r="X960" s="1" t="s">
        <v>49</v>
      </c>
      <c r="Y960" s="1" t="s">
        <v>50</v>
      </c>
      <c r="Z960" s="1" t="s">
        <v>51</v>
      </c>
      <c r="AA960" s="1" t="s">
        <v>52</v>
      </c>
      <c r="AB960" s="1" t="s">
        <v>53</v>
      </c>
      <c r="AC960" s="1" t="s">
        <v>54</v>
      </c>
      <c r="AD960" s="1" t="s">
        <v>55</v>
      </c>
      <c r="AE960" s="1" t="s">
        <v>56</v>
      </c>
      <c r="AF960" s="1" t="s">
        <v>57</v>
      </c>
      <c r="AG960" s="1" t="s">
        <v>58</v>
      </c>
      <c r="AH960" s="1" t="s">
        <v>59</v>
      </c>
      <c r="AI960" s="1" t="s">
        <v>60</v>
      </c>
      <c r="AJ960" s="1" t="s">
        <v>61</v>
      </c>
      <c r="AK960" s="1" t="s">
        <v>62</v>
      </c>
      <c r="AL960" s="1" t="s">
        <v>63</v>
      </c>
      <c r="AM960" s="1" t="s">
        <v>64</v>
      </c>
      <c r="AN960" s="1" t="s">
        <v>65</v>
      </c>
      <c r="AO960" s="1" t="s">
        <v>66</v>
      </c>
      <c r="AP960" s="1" t="s">
        <v>67</v>
      </c>
      <c r="AQ960" s="1" t="s">
        <v>68</v>
      </c>
    </row>
    <row r="961" spans="1:43">
      <c r="C961" t="s">
        <v>69</v>
      </c>
      <c r="D961">
        <v>23.6</v>
      </c>
      <c r="E961">
        <v>26</v>
      </c>
    </row>
    <row r="962" spans="1:43">
      <c r="C962" s="3" t="s">
        <v>70</v>
      </c>
      <c r="D962" s="3">
        <f t="shared" ref="D962:E962" si="1983">+D961/D956</f>
        <v>10.000000000000002</v>
      </c>
      <c r="E962" s="3">
        <f t="shared" si="1983"/>
        <v>9.3862815884476554</v>
      </c>
    </row>
    <row r="963" spans="1:43">
      <c r="C963" s="2" t="s">
        <v>71</v>
      </c>
      <c r="D963" s="2">
        <f t="shared" ref="D963:E963" si="1984">+((D961/E961)-1)*100</f>
        <v>-9.2307692307692193</v>
      </c>
      <c r="E963" s="2" t="e">
        <f t="shared" si="1984"/>
        <v>#DIV/0!</v>
      </c>
    </row>
    <row r="964" spans="1:43">
      <c r="C964" s="2" t="s">
        <v>72</v>
      </c>
      <c r="D964" s="2" t="e">
        <f t="shared" ref="D964:E964" si="1985">+((D961/H961)-1)*100</f>
        <v>#DIV/0!</v>
      </c>
      <c r="E964" s="2" t="e">
        <f t="shared" si="1985"/>
        <v>#DIV/0!</v>
      </c>
    </row>
    <row r="965" spans="1:43">
      <c r="C965" s="2" t="s">
        <v>130</v>
      </c>
      <c r="D965" t="str">
        <f t="shared" ref="D965:E965" si="1986">IF(OR(D962&gt;15,D959&lt;15,D958&lt;4),"NA",(IF(D962&lt;4,3,IF(D962&lt;6,2,IF(D962&lt;10,1,0)))+IF(D959&gt;80,3,IF(D959&gt;40,2,IF(D959&gt;20,1,0)))+IF(D958&gt;20,3,IF(D958&gt;10,2,IF(D958&gt;5,1,0)))))</f>
        <v>NA</v>
      </c>
      <c r="E965" t="str">
        <f t="shared" si="1986"/>
        <v>NA</v>
      </c>
    </row>
    <row r="967" spans="1:43">
      <c r="A967" s="50" t="s">
        <v>254</v>
      </c>
      <c r="C967" s="1" t="s">
        <v>2</v>
      </c>
      <c r="D967" s="1" t="s">
        <v>275</v>
      </c>
      <c r="E967" s="1" t="s">
        <v>242</v>
      </c>
      <c r="F967" s="1" t="s">
        <v>232</v>
      </c>
      <c r="G967" s="1" t="s">
        <v>202</v>
      </c>
      <c r="H967" s="1" t="s">
        <v>199</v>
      </c>
      <c r="I967" s="1" t="s">
        <v>196</v>
      </c>
      <c r="J967" s="1" t="s">
        <v>185</v>
      </c>
      <c r="K967" s="1" t="s">
        <v>177</v>
      </c>
      <c r="L967" s="1" t="s">
        <v>149</v>
      </c>
      <c r="M967" s="1" t="s">
        <v>139</v>
      </c>
      <c r="N967" s="1" t="s">
        <v>3</v>
      </c>
      <c r="O967" s="1" t="s">
        <v>4</v>
      </c>
      <c r="P967" s="1" t="s">
        <v>5</v>
      </c>
      <c r="Q967" s="1" t="s">
        <v>6</v>
      </c>
      <c r="R967" s="1" t="s">
        <v>7</v>
      </c>
      <c r="S967" s="1" t="s">
        <v>8</v>
      </c>
      <c r="T967" s="1" t="s">
        <v>9</v>
      </c>
      <c r="U967" s="1" t="s">
        <v>10</v>
      </c>
      <c r="V967" s="1" t="s">
        <v>11</v>
      </c>
      <c r="W967" s="1" t="s">
        <v>12</v>
      </c>
      <c r="X967" s="1" t="s">
        <v>13</v>
      </c>
      <c r="Y967" s="1" t="s">
        <v>14</v>
      </c>
      <c r="Z967" s="1" t="s">
        <v>15</v>
      </c>
      <c r="AA967" s="1" t="s">
        <v>16</v>
      </c>
      <c r="AB967" s="1" t="s">
        <v>17</v>
      </c>
      <c r="AC967" s="1" t="s">
        <v>18</v>
      </c>
      <c r="AD967" s="1" t="s">
        <v>19</v>
      </c>
      <c r="AE967" s="1" t="s">
        <v>20</v>
      </c>
      <c r="AF967" s="1" t="s">
        <v>21</v>
      </c>
      <c r="AG967" s="1" t="s">
        <v>22</v>
      </c>
      <c r="AH967" s="1" t="s">
        <v>23</v>
      </c>
      <c r="AI967" s="1" t="s">
        <v>24</v>
      </c>
      <c r="AJ967" s="1" t="s">
        <v>25</v>
      </c>
      <c r="AK967" s="1" t="s">
        <v>26</v>
      </c>
      <c r="AL967" s="1" t="s">
        <v>27</v>
      </c>
      <c r="AM967" s="1" t="s">
        <v>28</v>
      </c>
      <c r="AN967" s="1" t="s">
        <v>29</v>
      </c>
      <c r="AO967" s="1" t="s">
        <v>30</v>
      </c>
      <c r="AP967" s="1" t="s">
        <v>31</v>
      </c>
    </row>
    <row r="968" spans="1:43">
      <c r="C968" t="s">
        <v>34</v>
      </c>
      <c r="D968">
        <v>8.27</v>
      </c>
      <c r="E968">
        <v>2.74</v>
      </c>
      <c r="F968">
        <v>-17.02</v>
      </c>
      <c r="G968">
        <v>-0.35</v>
      </c>
      <c r="H968">
        <v>0.3</v>
      </c>
    </row>
    <row r="969" spans="1:43">
      <c r="C969" t="s">
        <v>128</v>
      </c>
      <c r="H969">
        <v>0.8</v>
      </c>
      <c r="I969">
        <v>-4.5999999999999996</v>
      </c>
      <c r="J969">
        <v>4.38</v>
      </c>
      <c r="K969">
        <v>2.76</v>
      </c>
      <c r="L969">
        <v>-10.15</v>
      </c>
    </row>
    <row r="970" spans="1:43">
      <c r="C970" t="s">
        <v>35</v>
      </c>
      <c r="D970">
        <f t="shared" ref="D970:E970" si="1987">+D968+E968+F968+G968</f>
        <v>-6.3599999999999994</v>
      </c>
      <c r="E970">
        <f t="shared" si="1987"/>
        <v>-14.329999999999998</v>
      </c>
    </row>
    <row r="971" spans="1:43">
      <c r="C971" t="s">
        <v>129</v>
      </c>
      <c r="H971">
        <f t="shared" ref="H971:I971" si="1988">+H969+I969+J969+K969</f>
        <v>3.34</v>
      </c>
      <c r="I971">
        <f t="shared" si="1988"/>
        <v>-7.61</v>
      </c>
    </row>
    <row r="972" spans="1:43">
      <c r="C972" s="2" t="s">
        <v>36</v>
      </c>
      <c r="D972" s="2">
        <f t="shared" ref="D972:E972" si="1989">+((D970/(E968+F968+G968+H969))-1)*100</f>
        <v>-54.013015184381771</v>
      </c>
      <c r="E972" s="2">
        <f t="shared" si="1989"/>
        <v>-33.871712044300892</v>
      </c>
    </row>
    <row r="973" spans="1:43">
      <c r="C973" s="2" t="s">
        <v>37</v>
      </c>
      <c r="D973" s="2">
        <f t="shared" ref="D973:E973" si="1990">+((D970/H971)-1)*100</f>
        <v>-290.4191616766467</v>
      </c>
      <c r="E973" s="2">
        <f t="shared" si="1990"/>
        <v>88.304862023653058</v>
      </c>
    </row>
    <row r="974" spans="1:43">
      <c r="C974" s="1" t="s">
        <v>38</v>
      </c>
      <c r="D974" s="1" t="s">
        <v>274</v>
      </c>
      <c r="E974" s="1" t="s">
        <v>243</v>
      </c>
      <c r="F974" s="1" t="s">
        <v>233</v>
      </c>
      <c r="G974" s="1" t="s">
        <v>230</v>
      </c>
      <c r="H974" s="1" t="s">
        <v>200</v>
      </c>
      <c r="I974" s="1" t="s">
        <v>197</v>
      </c>
      <c r="J974" s="1" t="s">
        <v>186</v>
      </c>
      <c r="K974" s="1" t="s">
        <v>178</v>
      </c>
      <c r="L974" s="1" t="s">
        <v>150</v>
      </c>
      <c r="M974" s="1" t="s">
        <v>141</v>
      </c>
      <c r="N974" s="1" t="s">
        <v>39</v>
      </c>
      <c r="O974" s="1" t="s">
        <v>40</v>
      </c>
      <c r="P974" s="1" t="s">
        <v>41</v>
      </c>
      <c r="Q974" s="1" t="s">
        <v>42</v>
      </c>
      <c r="R974" s="1" t="s">
        <v>43</v>
      </c>
      <c r="S974" s="1" t="s">
        <v>44</v>
      </c>
      <c r="T974" s="1" t="s">
        <v>45</v>
      </c>
      <c r="U974" s="1" t="s">
        <v>46</v>
      </c>
      <c r="V974" s="1" t="s">
        <v>47</v>
      </c>
      <c r="W974" s="1" t="s">
        <v>48</v>
      </c>
      <c r="X974" s="1" t="s">
        <v>49</v>
      </c>
      <c r="Y974" s="1" t="s">
        <v>50</v>
      </c>
      <c r="Z974" s="1" t="s">
        <v>51</v>
      </c>
      <c r="AA974" s="1" t="s">
        <v>52</v>
      </c>
      <c r="AB974" s="1" t="s">
        <v>53</v>
      </c>
      <c r="AC974" s="1" t="s">
        <v>54</v>
      </c>
      <c r="AD974" s="1" t="s">
        <v>55</v>
      </c>
      <c r="AE974" s="1" t="s">
        <v>56</v>
      </c>
      <c r="AF974" s="1" t="s">
        <v>57</v>
      </c>
      <c r="AG974" s="1" t="s">
        <v>58</v>
      </c>
      <c r="AH974" s="1" t="s">
        <v>59</v>
      </c>
      <c r="AI974" s="1" t="s">
        <v>60</v>
      </c>
      <c r="AJ974" s="1" t="s">
        <v>61</v>
      </c>
      <c r="AK974" s="1" t="s">
        <v>62</v>
      </c>
      <c r="AL974" s="1" t="s">
        <v>63</v>
      </c>
      <c r="AM974" s="1" t="s">
        <v>64</v>
      </c>
      <c r="AN974" s="1" t="s">
        <v>65</v>
      </c>
      <c r="AO974" s="1" t="s">
        <v>66</v>
      </c>
      <c r="AP974" s="1" t="s">
        <v>67</v>
      </c>
      <c r="AQ974" s="1" t="s">
        <v>68</v>
      </c>
    </row>
    <row r="975" spans="1:43">
      <c r="C975" t="s">
        <v>69</v>
      </c>
      <c r="D975">
        <v>222</v>
      </c>
      <c r="E975">
        <v>230</v>
      </c>
    </row>
    <row r="976" spans="1:43">
      <c r="C976" s="3" t="s">
        <v>70</v>
      </c>
      <c r="D976" s="3">
        <f t="shared" ref="D976:E976" si="1991">+D975/D970</f>
        <v>-34.905660377358494</v>
      </c>
      <c r="E976" s="3">
        <f t="shared" si="1991"/>
        <v>-16.050244242847175</v>
      </c>
    </row>
    <row r="977" spans="1:43">
      <c r="C977" s="2" t="s">
        <v>71</v>
      </c>
      <c r="D977" s="2">
        <f t="shared" ref="D977:E977" si="1992">+((D975/E975)-1)*100</f>
        <v>-3.4782608695652195</v>
      </c>
      <c r="E977" s="2" t="e">
        <f t="shared" si="1992"/>
        <v>#DIV/0!</v>
      </c>
    </row>
    <row r="978" spans="1:43">
      <c r="C978" s="2" t="s">
        <v>72</v>
      </c>
      <c r="D978" s="2" t="e">
        <f t="shared" ref="D978:E978" si="1993">+((D975/H975)-1)*100</f>
        <v>#DIV/0!</v>
      </c>
      <c r="E978" s="2" t="e">
        <f t="shared" si="1993"/>
        <v>#DIV/0!</v>
      </c>
    </row>
    <row r="979" spans="1:43">
      <c r="C979" s="2" t="s">
        <v>130</v>
      </c>
      <c r="D979" t="str">
        <f t="shared" ref="D979:E979" si="1994">IF(OR(D976&gt;15,D973&lt;15,D972&lt;4),"NA",(IF(D976&lt;4,3,IF(D976&lt;6,2,IF(D976&lt;10,1,0)))+IF(D973&gt;80,3,IF(D973&gt;40,2,IF(D973&gt;20,1,0)))+IF(D972&gt;20,3,IF(D972&gt;10,2,IF(D972&gt;5,1,0)))))</f>
        <v>NA</v>
      </c>
      <c r="E979" t="str">
        <f t="shared" si="1994"/>
        <v>NA</v>
      </c>
    </row>
    <row r="981" spans="1:43">
      <c r="A981" s="50" t="s">
        <v>255</v>
      </c>
      <c r="C981" s="1" t="s">
        <v>2</v>
      </c>
      <c r="D981" s="1" t="s">
        <v>275</v>
      </c>
      <c r="E981" s="1" t="s">
        <v>242</v>
      </c>
      <c r="F981" s="1" t="s">
        <v>232</v>
      </c>
      <c r="G981" s="1" t="s">
        <v>202</v>
      </c>
      <c r="H981" s="1" t="s">
        <v>199</v>
      </c>
      <c r="I981" s="1" t="s">
        <v>196</v>
      </c>
      <c r="J981" s="1" t="s">
        <v>185</v>
      </c>
      <c r="K981" s="1" t="s">
        <v>177</v>
      </c>
      <c r="L981" s="1" t="s">
        <v>149</v>
      </c>
      <c r="M981" s="1" t="s">
        <v>139</v>
      </c>
      <c r="N981" s="1" t="s">
        <v>3</v>
      </c>
      <c r="O981" s="1" t="s">
        <v>4</v>
      </c>
      <c r="P981" s="1" t="s">
        <v>5</v>
      </c>
      <c r="Q981" s="1" t="s">
        <v>6</v>
      </c>
      <c r="R981" s="1" t="s">
        <v>7</v>
      </c>
      <c r="S981" s="1" t="s">
        <v>8</v>
      </c>
      <c r="T981" s="1" t="s">
        <v>9</v>
      </c>
      <c r="U981" s="1" t="s">
        <v>10</v>
      </c>
      <c r="V981" s="1" t="s">
        <v>11</v>
      </c>
      <c r="W981" s="1" t="s">
        <v>12</v>
      </c>
      <c r="X981" s="1" t="s">
        <v>13</v>
      </c>
      <c r="Y981" s="1" t="s">
        <v>14</v>
      </c>
      <c r="Z981" s="1" t="s">
        <v>15</v>
      </c>
      <c r="AA981" s="1" t="s">
        <v>16</v>
      </c>
      <c r="AB981" s="1" t="s">
        <v>17</v>
      </c>
      <c r="AC981" s="1" t="s">
        <v>18</v>
      </c>
      <c r="AD981" s="1" t="s">
        <v>19</v>
      </c>
      <c r="AE981" s="1" t="s">
        <v>20</v>
      </c>
      <c r="AF981" s="1" t="s">
        <v>21</v>
      </c>
      <c r="AG981" s="1" t="s">
        <v>22</v>
      </c>
      <c r="AH981" s="1" t="s">
        <v>23</v>
      </c>
      <c r="AI981" s="1" t="s">
        <v>24</v>
      </c>
      <c r="AJ981" s="1" t="s">
        <v>25</v>
      </c>
      <c r="AK981" s="1" t="s">
        <v>26</v>
      </c>
      <c r="AL981" s="1" t="s">
        <v>27</v>
      </c>
      <c r="AM981" s="1" t="s">
        <v>28</v>
      </c>
      <c r="AN981" s="1" t="s">
        <v>29</v>
      </c>
      <c r="AO981" s="1" t="s">
        <v>30</v>
      </c>
      <c r="AP981" s="1" t="s">
        <v>31</v>
      </c>
    </row>
    <row r="982" spans="1:43">
      <c r="C982" t="s">
        <v>34</v>
      </c>
      <c r="D982">
        <v>0.93</v>
      </c>
      <c r="E982">
        <v>0.63</v>
      </c>
      <c r="F982">
        <v>1.87</v>
      </c>
      <c r="G982">
        <v>1.25</v>
      </c>
      <c r="H982">
        <v>1.23</v>
      </c>
    </row>
    <row r="983" spans="1:43">
      <c r="C983" t="s">
        <v>128</v>
      </c>
      <c r="H983">
        <v>1.23</v>
      </c>
      <c r="I983">
        <v>0.77</v>
      </c>
      <c r="J983">
        <v>1.59</v>
      </c>
      <c r="K983">
        <v>1.03</v>
      </c>
      <c r="L983">
        <v>0.85</v>
      </c>
    </row>
    <row r="984" spans="1:43">
      <c r="C984" t="s">
        <v>35</v>
      </c>
      <c r="D984">
        <f t="shared" ref="D984:E984" si="1995">+D982+E982+F982+G982</f>
        <v>4.68</v>
      </c>
      <c r="E984">
        <f t="shared" si="1995"/>
        <v>4.9800000000000004</v>
      </c>
    </row>
    <row r="985" spans="1:43">
      <c r="C985" t="s">
        <v>129</v>
      </c>
      <c r="H985">
        <f t="shared" ref="H985:I985" si="1996">+H983+I983+J983+K983</f>
        <v>4.62</v>
      </c>
      <c r="I985">
        <f t="shared" si="1996"/>
        <v>4.24</v>
      </c>
    </row>
    <row r="986" spans="1:43">
      <c r="C986" s="2" t="s">
        <v>36</v>
      </c>
      <c r="D986" s="2">
        <f t="shared" ref="D986:E986" si="1997">+((D984/(E982+F982+G982+H983))-1)*100</f>
        <v>-6.024096385542177</v>
      </c>
      <c r="E986" s="2">
        <f t="shared" si="1997"/>
        <v>-2.7343749999999778</v>
      </c>
    </row>
    <row r="987" spans="1:43">
      <c r="C987" s="2" t="s">
        <v>37</v>
      </c>
      <c r="D987" s="2">
        <f t="shared" ref="D987:E987" si="1998">+((D984/H985)-1)*100</f>
        <v>1.298701298701288</v>
      </c>
      <c r="E987" s="2">
        <f t="shared" si="1998"/>
        <v>17.452830188679247</v>
      </c>
    </row>
    <row r="988" spans="1:43">
      <c r="C988" s="1" t="s">
        <v>38</v>
      </c>
      <c r="D988" s="1" t="s">
        <v>274</v>
      </c>
      <c r="E988" s="1" t="s">
        <v>243</v>
      </c>
      <c r="F988" s="1" t="s">
        <v>233</v>
      </c>
      <c r="G988" s="1" t="s">
        <v>230</v>
      </c>
      <c r="H988" s="1" t="s">
        <v>200</v>
      </c>
      <c r="I988" s="1" t="s">
        <v>197</v>
      </c>
      <c r="J988" s="1" t="s">
        <v>186</v>
      </c>
      <c r="K988" s="1" t="s">
        <v>178</v>
      </c>
      <c r="L988" s="1" t="s">
        <v>150</v>
      </c>
      <c r="M988" s="1" t="s">
        <v>141</v>
      </c>
      <c r="N988" s="1" t="s">
        <v>39</v>
      </c>
      <c r="O988" s="1" t="s">
        <v>40</v>
      </c>
      <c r="P988" s="1" t="s">
        <v>41</v>
      </c>
      <c r="Q988" s="1" t="s">
        <v>42</v>
      </c>
      <c r="R988" s="1" t="s">
        <v>43</v>
      </c>
      <c r="S988" s="1" t="s">
        <v>44</v>
      </c>
      <c r="T988" s="1" t="s">
        <v>45</v>
      </c>
      <c r="U988" s="1" t="s">
        <v>46</v>
      </c>
      <c r="V988" s="1" t="s">
        <v>47</v>
      </c>
      <c r="W988" s="1" t="s">
        <v>48</v>
      </c>
      <c r="X988" s="1" t="s">
        <v>49</v>
      </c>
      <c r="Y988" s="1" t="s">
        <v>50</v>
      </c>
      <c r="Z988" s="1" t="s">
        <v>51</v>
      </c>
      <c r="AA988" s="1" t="s">
        <v>52</v>
      </c>
      <c r="AB988" s="1" t="s">
        <v>53</v>
      </c>
      <c r="AC988" s="1" t="s">
        <v>54</v>
      </c>
      <c r="AD988" s="1" t="s">
        <v>55</v>
      </c>
      <c r="AE988" s="1" t="s">
        <v>56</v>
      </c>
      <c r="AF988" s="1" t="s">
        <v>57</v>
      </c>
      <c r="AG988" s="1" t="s">
        <v>58</v>
      </c>
      <c r="AH988" s="1" t="s">
        <v>59</v>
      </c>
      <c r="AI988" s="1" t="s">
        <v>60</v>
      </c>
      <c r="AJ988" s="1" t="s">
        <v>61</v>
      </c>
      <c r="AK988" s="1" t="s">
        <v>62</v>
      </c>
      <c r="AL988" s="1" t="s">
        <v>63</v>
      </c>
      <c r="AM988" s="1" t="s">
        <v>64</v>
      </c>
      <c r="AN988" s="1" t="s">
        <v>65</v>
      </c>
      <c r="AO988" s="1" t="s">
        <v>66</v>
      </c>
      <c r="AP988" s="1" t="s">
        <v>67</v>
      </c>
      <c r="AQ988" s="1" t="s">
        <v>68</v>
      </c>
    </row>
    <row r="989" spans="1:43">
      <c r="C989" t="s">
        <v>69</v>
      </c>
      <c r="D989">
        <v>52.4</v>
      </c>
      <c r="E989">
        <v>52</v>
      </c>
    </row>
    <row r="990" spans="1:43">
      <c r="C990" s="3" t="s">
        <v>70</v>
      </c>
      <c r="D990" s="3">
        <f t="shared" ref="D990:E990" si="1999">+D989/D984</f>
        <v>11.196581196581198</v>
      </c>
      <c r="E990" s="3">
        <f t="shared" si="1999"/>
        <v>10.441767068273091</v>
      </c>
    </row>
    <row r="991" spans="1:43">
      <c r="C991" s="2" t="s">
        <v>71</v>
      </c>
      <c r="D991" s="2">
        <f t="shared" ref="D991:E991" si="2000">+((D989/E989)-1)*100</f>
        <v>0.7692307692307665</v>
      </c>
      <c r="E991" s="2" t="e">
        <f t="shared" si="2000"/>
        <v>#DIV/0!</v>
      </c>
    </row>
    <row r="992" spans="1:43">
      <c r="C992" s="2" t="s">
        <v>72</v>
      </c>
      <c r="D992" s="2" t="e">
        <f t="shared" ref="D992:E992" si="2001">+((D989/H989)-1)*100</f>
        <v>#DIV/0!</v>
      </c>
      <c r="E992" s="2" t="e">
        <f t="shared" si="2001"/>
        <v>#DIV/0!</v>
      </c>
    </row>
    <row r="993" spans="1:43">
      <c r="C993" s="2" t="s">
        <v>130</v>
      </c>
      <c r="D993" t="str">
        <f t="shared" ref="D993:E993" si="2002">IF(OR(D990&gt;15,D987&lt;15,D986&lt;4),"NA",(IF(D990&lt;4,3,IF(D990&lt;6,2,IF(D990&lt;10,1,0)))+IF(D987&gt;80,3,IF(D987&gt;40,2,IF(D987&gt;20,1,0)))+IF(D986&gt;20,3,IF(D986&gt;10,2,IF(D986&gt;5,1,0)))))</f>
        <v>NA</v>
      </c>
      <c r="E993" t="str">
        <f t="shared" si="2002"/>
        <v>NA</v>
      </c>
    </row>
    <row r="995" spans="1:43">
      <c r="A995" s="50" t="s">
        <v>256</v>
      </c>
      <c r="C995" s="1" t="s">
        <v>2</v>
      </c>
      <c r="D995" s="1" t="s">
        <v>275</v>
      </c>
      <c r="E995" s="1" t="s">
        <v>242</v>
      </c>
      <c r="F995" s="1" t="s">
        <v>232</v>
      </c>
      <c r="G995" s="1" t="s">
        <v>202</v>
      </c>
      <c r="H995" s="1" t="s">
        <v>199</v>
      </c>
      <c r="I995" s="1" t="s">
        <v>196</v>
      </c>
      <c r="J995" s="1" t="s">
        <v>185</v>
      </c>
      <c r="K995" s="1" t="s">
        <v>177</v>
      </c>
      <c r="L995" s="1" t="s">
        <v>149</v>
      </c>
      <c r="M995" s="1" t="s">
        <v>139</v>
      </c>
      <c r="N995" s="1" t="s">
        <v>3</v>
      </c>
      <c r="O995" s="1" t="s">
        <v>4</v>
      </c>
      <c r="P995" s="1" t="s">
        <v>5</v>
      </c>
      <c r="Q995" s="1" t="s">
        <v>6</v>
      </c>
      <c r="R995" s="1" t="s">
        <v>7</v>
      </c>
      <c r="S995" s="1" t="s">
        <v>8</v>
      </c>
      <c r="T995" s="1" t="s">
        <v>9</v>
      </c>
      <c r="U995" s="1" t="s">
        <v>10</v>
      </c>
      <c r="V995" s="1" t="s">
        <v>11</v>
      </c>
      <c r="W995" s="1" t="s">
        <v>12</v>
      </c>
      <c r="X995" s="1" t="s">
        <v>13</v>
      </c>
      <c r="Y995" s="1" t="s">
        <v>14</v>
      </c>
      <c r="Z995" s="1" t="s">
        <v>15</v>
      </c>
      <c r="AA995" s="1" t="s">
        <v>16</v>
      </c>
      <c r="AB995" s="1" t="s">
        <v>17</v>
      </c>
      <c r="AC995" s="1" t="s">
        <v>18</v>
      </c>
      <c r="AD995" s="1" t="s">
        <v>19</v>
      </c>
      <c r="AE995" s="1" t="s">
        <v>20</v>
      </c>
      <c r="AF995" s="1" t="s">
        <v>21</v>
      </c>
      <c r="AG995" s="1" t="s">
        <v>22</v>
      </c>
      <c r="AH995" s="1" t="s">
        <v>23</v>
      </c>
      <c r="AI995" s="1" t="s">
        <v>24</v>
      </c>
      <c r="AJ995" s="1" t="s">
        <v>25</v>
      </c>
      <c r="AK995" s="1" t="s">
        <v>26</v>
      </c>
      <c r="AL995" s="1" t="s">
        <v>27</v>
      </c>
      <c r="AM995" s="1" t="s">
        <v>28</v>
      </c>
      <c r="AN995" s="1" t="s">
        <v>29</v>
      </c>
      <c r="AO995" s="1" t="s">
        <v>30</v>
      </c>
      <c r="AP995" s="1" t="s">
        <v>31</v>
      </c>
    </row>
    <row r="996" spans="1:43">
      <c r="A996" s="11" t="s">
        <v>278</v>
      </c>
      <c r="C996" t="s">
        <v>34</v>
      </c>
      <c r="D996">
        <v>0.27</v>
      </c>
      <c r="E996">
        <v>1.03</v>
      </c>
      <c r="F996">
        <v>1.28</v>
      </c>
      <c r="G996">
        <v>1.41</v>
      </c>
      <c r="H996">
        <v>0.7</v>
      </c>
      <c r="I996">
        <v>1.47</v>
      </c>
      <c r="J996">
        <v>2.0699999999999998</v>
      </c>
    </row>
    <row r="997" spans="1:43">
      <c r="C997" t="s">
        <v>128</v>
      </c>
      <c r="H997">
        <v>0.71</v>
      </c>
      <c r="I997">
        <v>1.47</v>
      </c>
      <c r="J997">
        <v>2.0699999999999998</v>
      </c>
      <c r="K997">
        <v>1.02</v>
      </c>
      <c r="L997">
        <v>0.45</v>
      </c>
      <c r="M997">
        <v>0.97</v>
      </c>
      <c r="N997">
        <v>0.68</v>
      </c>
    </row>
    <row r="998" spans="1:43">
      <c r="C998" t="s">
        <v>35</v>
      </c>
      <c r="D998">
        <f t="shared" ref="D998:E998" si="2003">+D996+E996+F996+G996</f>
        <v>3.99</v>
      </c>
      <c r="E998">
        <f t="shared" si="2003"/>
        <v>4.42</v>
      </c>
      <c r="F998">
        <f t="shared" ref="F998" si="2004">+F996+G996+H996+I996</f>
        <v>4.8599999999999994</v>
      </c>
      <c r="G998">
        <f t="shared" ref="G998" si="2005">+G996+H996+I996+J996</f>
        <v>5.65</v>
      </c>
    </row>
    <row r="999" spans="1:43">
      <c r="C999" t="s">
        <v>129</v>
      </c>
      <c r="H999">
        <f t="shared" ref="H999:I999" si="2006">+H997+I997+J997+K997</f>
        <v>5.27</v>
      </c>
      <c r="I999">
        <f t="shared" si="2006"/>
        <v>5.0100000000000007</v>
      </c>
      <c r="J999">
        <f t="shared" ref="J999" si="2007">+J997+K997+L997+M997</f>
        <v>4.51</v>
      </c>
      <c r="K999">
        <f t="shared" ref="K999" si="2008">+K997+L997+M997+N997</f>
        <v>3.12</v>
      </c>
    </row>
    <row r="1000" spans="1:43">
      <c r="C1000" s="2" t="s">
        <v>36</v>
      </c>
      <c r="D1000" s="2">
        <f t="shared" ref="D1000:E1000" si="2009">+((D998/(E996+F996+G996+H997))-1)*100</f>
        <v>-9.9322799097065317</v>
      </c>
      <c r="E1000" s="2">
        <f t="shared" si="2009"/>
        <v>-9.0534979423868229</v>
      </c>
      <c r="F1000" s="2">
        <f t="shared" ref="F1000" si="2010">+((F998/(G996+H996+I996+J997))-1)*100</f>
        <v>-13.982300884955768</v>
      </c>
      <c r="G1000" s="2">
        <f t="shared" ref="G1000" si="2011">+((G998/(H996+I996+J996+K997))-1)*100</f>
        <v>7.4144486692015343</v>
      </c>
    </row>
    <row r="1001" spans="1:43">
      <c r="C1001" s="2" t="s">
        <v>37</v>
      </c>
      <c r="D1001" s="2">
        <f t="shared" ref="D1001:E1001" si="2012">+((D998/H999)-1)*100</f>
        <v>-24.288425047438324</v>
      </c>
      <c r="E1001" s="2">
        <f t="shared" si="2012"/>
        <v>-11.776447105788435</v>
      </c>
      <c r="F1001" s="2">
        <f t="shared" ref="F1001" si="2013">+((F998/J999)-1)*100</f>
        <v>7.7605321507760561</v>
      </c>
      <c r="G1001" s="2">
        <f t="shared" ref="G1001" si="2014">+((G998/K999)-1)*100</f>
        <v>81.089743589743591</v>
      </c>
    </row>
    <row r="1002" spans="1:43">
      <c r="C1002" s="1" t="s">
        <v>38</v>
      </c>
      <c r="D1002" s="1" t="s">
        <v>274</v>
      </c>
      <c r="E1002" s="1" t="s">
        <v>243</v>
      </c>
      <c r="F1002" s="1" t="s">
        <v>233</v>
      </c>
      <c r="G1002" s="1" t="s">
        <v>230</v>
      </c>
      <c r="H1002" s="1" t="s">
        <v>200</v>
      </c>
      <c r="I1002" s="1" t="s">
        <v>197</v>
      </c>
      <c r="J1002" s="1" t="s">
        <v>186</v>
      </c>
      <c r="K1002" s="1" t="s">
        <v>178</v>
      </c>
      <c r="L1002" s="1" t="s">
        <v>150</v>
      </c>
      <c r="M1002" s="1" t="s">
        <v>141</v>
      </c>
      <c r="N1002" s="1" t="s">
        <v>39</v>
      </c>
      <c r="O1002" s="1" t="s">
        <v>40</v>
      </c>
      <c r="P1002" s="1" t="s">
        <v>41</v>
      </c>
      <c r="Q1002" s="1" t="s">
        <v>42</v>
      </c>
      <c r="R1002" s="1" t="s">
        <v>43</v>
      </c>
      <c r="S1002" s="1" t="s">
        <v>44</v>
      </c>
      <c r="T1002" s="1" t="s">
        <v>45</v>
      </c>
      <c r="U1002" s="1" t="s">
        <v>46</v>
      </c>
      <c r="V1002" s="1" t="s">
        <v>47</v>
      </c>
      <c r="W1002" s="1" t="s">
        <v>48</v>
      </c>
      <c r="X1002" s="1" t="s">
        <v>49</v>
      </c>
      <c r="Y1002" s="1" t="s">
        <v>50</v>
      </c>
      <c r="Z1002" s="1" t="s">
        <v>51</v>
      </c>
      <c r="AA1002" s="1" t="s">
        <v>52</v>
      </c>
      <c r="AB1002" s="1" t="s">
        <v>53</v>
      </c>
      <c r="AC1002" s="1" t="s">
        <v>54</v>
      </c>
      <c r="AD1002" s="1" t="s">
        <v>55</v>
      </c>
      <c r="AE1002" s="1" t="s">
        <v>56</v>
      </c>
      <c r="AF1002" s="1" t="s">
        <v>57</v>
      </c>
      <c r="AG1002" s="1" t="s">
        <v>58</v>
      </c>
      <c r="AH1002" s="1" t="s">
        <v>59</v>
      </c>
      <c r="AI1002" s="1" t="s">
        <v>60</v>
      </c>
      <c r="AJ1002" s="1" t="s">
        <v>61</v>
      </c>
      <c r="AK1002" s="1" t="s">
        <v>62</v>
      </c>
      <c r="AL1002" s="1" t="s">
        <v>63</v>
      </c>
      <c r="AM1002" s="1" t="s">
        <v>64</v>
      </c>
      <c r="AN1002" s="1" t="s">
        <v>65</v>
      </c>
      <c r="AO1002" s="1" t="s">
        <v>66</v>
      </c>
      <c r="AP1002" s="1" t="s">
        <v>67</v>
      </c>
      <c r="AQ1002" s="1" t="s">
        <v>68</v>
      </c>
    </row>
    <row r="1003" spans="1:43">
      <c r="C1003" t="s">
        <v>69</v>
      </c>
      <c r="D1003">
        <v>45.2</v>
      </c>
      <c r="E1003">
        <v>45</v>
      </c>
      <c r="F1003">
        <v>48.6</v>
      </c>
      <c r="G1003">
        <v>48.6</v>
      </c>
    </row>
    <row r="1004" spans="1:43">
      <c r="C1004" s="3" t="s">
        <v>70</v>
      </c>
      <c r="D1004" s="3">
        <f t="shared" ref="D1004" si="2015">+D1003/D998</f>
        <v>11.328320802005013</v>
      </c>
      <c r="E1004" s="3">
        <f t="shared" ref="E1004:G1004" si="2016">+E1003/E998</f>
        <v>10.180995475113122</v>
      </c>
      <c r="F1004" s="3">
        <f t="shared" si="2016"/>
        <v>10.000000000000002</v>
      </c>
      <c r="G1004" s="3">
        <f t="shared" si="2016"/>
        <v>8.6017699115044248</v>
      </c>
    </row>
    <row r="1005" spans="1:43">
      <c r="C1005" s="2" t="s">
        <v>71</v>
      </c>
      <c r="D1005" s="2">
        <f t="shared" ref="D1005:E1005" si="2017">+((D1003/E1003)-1)*100</f>
        <v>0.44444444444444731</v>
      </c>
      <c r="E1005" s="2">
        <f t="shared" si="2017"/>
        <v>-7.4074074074074066</v>
      </c>
      <c r="F1005" s="2">
        <f t="shared" ref="F1005" si="2018">+((F1003/G1003)-1)*100</f>
        <v>0</v>
      </c>
      <c r="G1005" s="2" t="e">
        <f t="shared" ref="G1005" si="2019">+((G1003/H1003)-1)*100</f>
        <v>#DIV/0!</v>
      </c>
    </row>
    <row r="1006" spans="1:43">
      <c r="C1006" s="2" t="s">
        <v>72</v>
      </c>
      <c r="D1006" s="2" t="e">
        <f t="shared" ref="D1006:E1006" si="2020">+((D1003/H1003)-1)*100</f>
        <v>#DIV/0!</v>
      </c>
      <c r="E1006" s="2" t="e">
        <f t="shared" si="2020"/>
        <v>#DIV/0!</v>
      </c>
      <c r="F1006" s="2" t="e">
        <f t="shared" ref="F1006" si="2021">+((F1003/J1003)-1)*100</f>
        <v>#DIV/0!</v>
      </c>
      <c r="G1006" s="2" t="e">
        <f t="shared" ref="G1006" si="2022">+((G1003/K1003)-1)*100</f>
        <v>#DIV/0!</v>
      </c>
    </row>
    <row r="1007" spans="1:43">
      <c r="C1007" s="2" t="s">
        <v>130</v>
      </c>
      <c r="D1007" t="str">
        <f t="shared" ref="D1007" si="2023">IF(OR(D1004&gt;15,D1001&lt;15,D1000&lt;4),"NA",(IF(D1004&lt;4,3,IF(D1004&lt;6,2,IF(D1004&lt;10,1,0)))+IF(D1001&gt;80,3,IF(D1001&gt;40,2,IF(D1001&gt;20,1,0)))+IF(D1000&gt;20,3,IF(D1000&gt;10,2,IF(D1000&gt;5,1,0)))))</f>
        <v>NA</v>
      </c>
      <c r="E1007" t="str">
        <f t="shared" ref="E1007:G1007" si="2024">IF(OR(E1004&gt;15,E1001&lt;15,E1000&lt;4),"NA",(IF(E1004&lt;4,3,IF(E1004&lt;6,2,IF(E1004&lt;10,1,0)))+IF(E1001&gt;80,3,IF(E1001&gt;40,2,IF(E1001&gt;20,1,0)))+IF(E1000&gt;20,3,IF(E1000&gt;10,2,IF(E1000&gt;5,1,0)))))</f>
        <v>NA</v>
      </c>
      <c r="F1007" t="str">
        <f t="shared" si="2024"/>
        <v>NA</v>
      </c>
      <c r="G1007">
        <f t="shared" si="2024"/>
        <v>5</v>
      </c>
    </row>
    <row r="1009" spans="1:43">
      <c r="A1009" t="s">
        <v>167</v>
      </c>
      <c r="B1009" t="s">
        <v>82</v>
      </c>
      <c r="C1009" s="1" t="s">
        <v>2</v>
      </c>
      <c r="D1009" s="1" t="s">
        <v>275</v>
      </c>
      <c r="E1009" s="1" t="s">
        <v>242</v>
      </c>
      <c r="F1009" s="1" t="s">
        <v>232</v>
      </c>
      <c r="G1009" s="1" t="s">
        <v>202</v>
      </c>
      <c r="H1009" s="1" t="s">
        <v>199</v>
      </c>
      <c r="I1009" s="1" t="s">
        <v>196</v>
      </c>
      <c r="J1009" s="1" t="s">
        <v>185</v>
      </c>
      <c r="K1009" s="1" t="s">
        <v>177</v>
      </c>
      <c r="L1009" s="1" t="s">
        <v>149</v>
      </c>
      <c r="M1009" s="1" t="s">
        <v>139</v>
      </c>
      <c r="N1009" s="1" t="s">
        <v>3</v>
      </c>
      <c r="O1009" s="1" t="s">
        <v>4</v>
      </c>
      <c r="P1009" s="1" t="s">
        <v>5</v>
      </c>
      <c r="Q1009" s="1" t="s">
        <v>6</v>
      </c>
      <c r="R1009" s="1" t="s">
        <v>7</v>
      </c>
      <c r="S1009" s="1" t="s">
        <v>8</v>
      </c>
      <c r="T1009" s="1" t="s">
        <v>9</v>
      </c>
      <c r="U1009" s="1" t="s">
        <v>10</v>
      </c>
      <c r="V1009" s="1" t="s">
        <v>11</v>
      </c>
      <c r="W1009" s="1" t="s">
        <v>12</v>
      </c>
      <c r="X1009" s="1" t="s">
        <v>13</v>
      </c>
      <c r="Y1009" s="1" t="s">
        <v>14</v>
      </c>
      <c r="Z1009" s="1" t="s">
        <v>15</v>
      </c>
      <c r="AA1009" s="1" t="s">
        <v>16</v>
      </c>
      <c r="AB1009" s="1" t="s">
        <v>17</v>
      </c>
      <c r="AC1009" s="1" t="s">
        <v>18</v>
      </c>
      <c r="AD1009" s="1" t="s">
        <v>19</v>
      </c>
      <c r="AE1009" s="1" t="s">
        <v>20</v>
      </c>
      <c r="AF1009" s="1" t="s">
        <v>21</v>
      </c>
      <c r="AG1009" s="1" t="s">
        <v>22</v>
      </c>
      <c r="AH1009" s="1" t="s">
        <v>23</v>
      </c>
      <c r="AI1009" s="1" t="s">
        <v>24</v>
      </c>
      <c r="AJ1009" s="1" t="s">
        <v>25</v>
      </c>
      <c r="AK1009" s="1" t="s">
        <v>26</v>
      </c>
      <c r="AL1009" s="1" t="s">
        <v>27</v>
      </c>
      <c r="AM1009" s="1" t="s">
        <v>28</v>
      </c>
      <c r="AN1009" s="1" t="s">
        <v>29</v>
      </c>
      <c r="AO1009" s="1" t="s">
        <v>30</v>
      </c>
      <c r="AP1009" s="1" t="s">
        <v>31</v>
      </c>
    </row>
    <row r="1010" spans="1:43">
      <c r="C1010" t="s">
        <v>34</v>
      </c>
    </row>
    <row r="1011" spans="1:43">
      <c r="C1011" t="s">
        <v>128</v>
      </c>
    </row>
    <row r="1012" spans="1:43">
      <c r="C1012" t="s">
        <v>35</v>
      </c>
    </row>
    <row r="1013" spans="1:43">
      <c r="C1013" t="s">
        <v>129</v>
      </c>
    </row>
    <row r="1014" spans="1:43">
      <c r="C1014" s="2" t="s">
        <v>36</v>
      </c>
      <c r="D1014" s="2"/>
    </row>
    <row r="1015" spans="1:43">
      <c r="C1015" s="2" t="s">
        <v>37</v>
      </c>
      <c r="D1015" s="2"/>
    </row>
    <row r="1016" spans="1:43">
      <c r="C1016" s="1" t="s">
        <v>38</v>
      </c>
      <c r="D1016" s="1" t="s">
        <v>274</v>
      </c>
      <c r="E1016" s="1" t="s">
        <v>243</v>
      </c>
      <c r="F1016" s="1" t="s">
        <v>233</v>
      </c>
      <c r="G1016" s="1" t="s">
        <v>230</v>
      </c>
      <c r="H1016" s="1" t="s">
        <v>200</v>
      </c>
      <c r="I1016" s="1" t="s">
        <v>197</v>
      </c>
      <c r="J1016" s="1" t="s">
        <v>186</v>
      </c>
      <c r="K1016" s="1" t="s">
        <v>178</v>
      </c>
      <c r="L1016" s="1" t="s">
        <v>150</v>
      </c>
      <c r="M1016" s="1" t="s">
        <v>141</v>
      </c>
      <c r="N1016" s="1" t="s">
        <v>39</v>
      </c>
      <c r="O1016" s="1" t="s">
        <v>40</v>
      </c>
      <c r="P1016" s="1" t="s">
        <v>41</v>
      </c>
      <c r="Q1016" s="1" t="s">
        <v>42</v>
      </c>
      <c r="R1016" s="1" t="s">
        <v>43</v>
      </c>
      <c r="S1016" s="1" t="s">
        <v>44</v>
      </c>
      <c r="T1016" s="1" t="s">
        <v>45</v>
      </c>
      <c r="U1016" s="1" t="s">
        <v>46</v>
      </c>
      <c r="V1016" s="1" t="s">
        <v>47</v>
      </c>
      <c r="W1016" s="1" t="s">
        <v>48</v>
      </c>
      <c r="X1016" s="1" t="s">
        <v>49</v>
      </c>
      <c r="Y1016" s="1" t="s">
        <v>50</v>
      </c>
      <c r="Z1016" s="1" t="s">
        <v>51</v>
      </c>
      <c r="AA1016" s="1" t="s">
        <v>52</v>
      </c>
      <c r="AB1016" s="1" t="s">
        <v>53</v>
      </c>
      <c r="AC1016" s="1" t="s">
        <v>54</v>
      </c>
      <c r="AD1016" s="1" t="s">
        <v>55</v>
      </c>
      <c r="AE1016" s="1" t="s">
        <v>56</v>
      </c>
      <c r="AF1016" s="1" t="s">
        <v>57</v>
      </c>
      <c r="AG1016" s="1" t="s">
        <v>58</v>
      </c>
      <c r="AH1016" s="1" t="s">
        <v>59</v>
      </c>
      <c r="AI1016" s="1" t="s">
        <v>60</v>
      </c>
      <c r="AJ1016" s="1" t="s">
        <v>61</v>
      </c>
      <c r="AK1016" s="1" t="s">
        <v>62</v>
      </c>
      <c r="AL1016" s="1" t="s">
        <v>63</v>
      </c>
      <c r="AM1016" s="1" t="s">
        <v>64</v>
      </c>
      <c r="AN1016" s="1" t="s">
        <v>65</v>
      </c>
      <c r="AO1016" s="1" t="s">
        <v>66</v>
      </c>
      <c r="AP1016" s="1" t="s">
        <v>67</v>
      </c>
      <c r="AQ1016" s="1" t="s">
        <v>68</v>
      </c>
    </row>
    <row r="1017" spans="1:43">
      <c r="C1017" t="s">
        <v>69</v>
      </c>
    </row>
    <row r="1018" spans="1:43">
      <c r="C1018" s="3" t="s">
        <v>70</v>
      </c>
      <c r="D1018" s="3"/>
    </row>
    <row r="1019" spans="1:43">
      <c r="C1019" s="2" t="s">
        <v>71</v>
      </c>
      <c r="D1019" s="2"/>
    </row>
    <row r="1020" spans="1:43">
      <c r="C1020" s="2" t="s">
        <v>72</v>
      </c>
      <c r="D1020" s="2"/>
    </row>
    <row r="1021" spans="1:43">
      <c r="C1021" s="2" t="s">
        <v>130</v>
      </c>
      <c r="D1021" s="2"/>
    </row>
    <row r="1023" spans="1:43">
      <c r="A1023" t="s">
        <v>167</v>
      </c>
      <c r="B1023" t="s">
        <v>82</v>
      </c>
      <c r="C1023" s="1" t="s">
        <v>2</v>
      </c>
      <c r="D1023" s="1"/>
      <c r="E1023" s="1" t="s">
        <v>242</v>
      </c>
      <c r="F1023" s="1" t="s">
        <v>232</v>
      </c>
      <c r="G1023" s="1" t="s">
        <v>202</v>
      </c>
      <c r="H1023" s="1" t="s">
        <v>199</v>
      </c>
      <c r="I1023" s="1" t="s">
        <v>196</v>
      </c>
      <c r="J1023" s="1" t="s">
        <v>185</v>
      </c>
      <c r="K1023" s="1" t="s">
        <v>177</v>
      </c>
      <c r="L1023" s="1" t="s">
        <v>149</v>
      </c>
      <c r="M1023" s="1" t="s">
        <v>139</v>
      </c>
      <c r="N1023" s="1" t="s">
        <v>3</v>
      </c>
      <c r="O1023" s="1" t="s">
        <v>4</v>
      </c>
      <c r="P1023" s="1" t="s">
        <v>5</v>
      </c>
      <c r="Q1023" s="1" t="s">
        <v>6</v>
      </c>
      <c r="R1023" s="1" t="s">
        <v>7</v>
      </c>
      <c r="S1023" s="1" t="s">
        <v>8</v>
      </c>
      <c r="T1023" s="1" t="s">
        <v>9</v>
      </c>
      <c r="U1023" s="1" t="s">
        <v>10</v>
      </c>
      <c r="V1023" s="1" t="s">
        <v>11</v>
      </c>
      <c r="W1023" s="1" t="s">
        <v>12</v>
      </c>
      <c r="X1023" s="1" t="s">
        <v>13</v>
      </c>
      <c r="Y1023" s="1" t="s">
        <v>14</v>
      </c>
      <c r="Z1023" s="1" t="s">
        <v>15</v>
      </c>
      <c r="AA1023" s="1" t="s">
        <v>16</v>
      </c>
      <c r="AB1023" s="1" t="s">
        <v>17</v>
      </c>
      <c r="AC1023" s="1" t="s">
        <v>18</v>
      </c>
      <c r="AD1023" s="1" t="s">
        <v>19</v>
      </c>
      <c r="AE1023" s="1" t="s">
        <v>20</v>
      </c>
      <c r="AF1023" s="1" t="s">
        <v>21</v>
      </c>
      <c r="AG1023" s="1" t="s">
        <v>22</v>
      </c>
      <c r="AH1023" s="1" t="s">
        <v>23</v>
      </c>
      <c r="AI1023" s="1" t="s">
        <v>24</v>
      </c>
      <c r="AJ1023" s="1" t="s">
        <v>25</v>
      </c>
      <c r="AK1023" s="1" t="s">
        <v>26</v>
      </c>
      <c r="AL1023" s="1" t="s">
        <v>27</v>
      </c>
      <c r="AM1023" s="1" t="s">
        <v>28</v>
      </c>
      <c r="AN1023" s="1" t="s">
        <v>29</v>
      </c>
      <c r="AO1023" s="1" t="s">
        <v>30</v>
      </c>
      <c r="AP1023" s="1" t="s">
        <v>31</v>
      </c>
    </row>
    <row r="1024" spans="1:43">
      <c r="C1024" t="s">
        <v>34</v>
      </c>
    </row>
    <row r="1025" spans="1:43">
      <c r="C1025" t="s">
        <v>128</v>
      </c>
    </row>
    <row r="1026" spans="1:43">
      <c r="C1026" t="s">
        <v>35</v>
      </c>
    </row>
    <row r="1027" spans="1:43">
      <c r="C1027" t="s">
        <v>129</v>
      </c>
    </row>
    <row r="1028" spans="1:43">
      <c r="C1028" s="2" t="s">
        <v>36</v>
      </c>
      <c r="D1028" s="2"/>
    </row>
    <row r="1029" spans="1:43">
      <c r="C1029" s="2" t="s">
        <v>37</v>
      </c>
      <c r="D1029" s="2"/>
    </row>
    <row r="1030" spans="1:43">
      <c r="C1030" s="1" t="s">
        <v>38</v>
      </c>
      <c r="D1030" s="1"/>
      <c r="E1030" s="1" t="s">
        <v>243</v>
      </c>
      <c r="F1030" s="1" t="s">
        <v>233</v>
      </c>
      <c r="G1030" s="1" t="s">
        <v>230</v>
      </c>
      <c r="H1030" s="1" t="s">
        <v>200</v>
      </c>
      <c r="I1030" s="1" t="s">
        <v>197</v>
      </c>
      <c r="J1030" s="1" t="s">
        <v>186</v>
      </c>
      <c r="K1030" s="1" t="s">
        <v>178</v>
      </c>
      <c r="L1030" s="1" t="s">
        <v>150</v>
      </c>
      <c r="M1030" s="1" t="s">
        <v>141</v>
      </c>
      <c r="N1030" s="1" t="s">
        <v>39</v>
      </c>
      <c r="O1030" s="1" t="s">
        <v>40</v>
      </c>
      <c r="P1030" s="1" t="s">
        <v>41</v>
      </c>
      <c r="Q1030" s="1" t="s">
        <v>42</v>
      </c>
      <c r="R1030" s="1" t="s">
        <v>43</v>
      </c>
      <c r="S1030" s="1" t="s">
        <v>44</v>
      </c>
      <c r="T1030" s="1" t="s">
        <v>45</v>
      </c>
      <c r="U1030" s="1" t="s">
        <v>46</v>
      </c>
      <c r="V1030" s="1" t="s">
        <v>47</v>
      </c>
      <c r="W1030" s="1" t="s">
        <v>48</v>
      </c>
      <c r="X1030" s="1" t="s">
        <v>49</v>
      </c>
      <c r="Y1030" s="1" t="s">
        <v>50</v>
      </c>
      <c r="Z1030" s="1" t="s">
        <v>51</v>
      </c>
      <c r="AA1030" s="1" t="s">
        <v>52</v>
      </c>
      <c r="AB1030" s="1" t="s">
        <v>53</v>
      </c>
      <c r="AC1030" s="1" t="s">
        <v>54</v>
      </c>
      <c r="AD1030" s="1" t="s">
        <v>55</v>
      </c>
      <c r="AE1030" s="1" t="s">
        <v>56</v>
      </c>
      <c r="AF1030" s="1" t="s">
        <v>57</v>
      </c>
      <c r="AG1030" s="1" t="s">
        <v>58</v>
      </c>
      <c r="AH1030" s="1" t="s">
        <v>59</v>
      </c>
      <c r="AI1030" s="1" t="s">
        <v>60</v>
      </c>
      <c r="AJ1030" s="1" t="s">
        <v>61</v>
      </c>
      <c r="AK1030" s="1" t="s">
        <v>62</v>
      </c>
      <c r="AL1030" s="1" t="s">
        <v>63</v>
      </c>
      <c r="AM1030" s="1" t="s">
        <v>64</v>
      </c>
      <c r="AN1030" s="1" t="s">
        <v>65</v>
      </c>
      <c r="AO1030" s="1" t="s">
        <v>66</v>
      </c>
      <c r="AP1030" s="1" t="s">
        <v>67</v>
      </c>
      <c r="AQ1030" s="1" t="s">
        <v>68</v>
      </c>
    </row>
    <row r="1031" spans="1:43">
      <c r="C1031" t="s">
        <v>69</v>
      </c>
    </row>
    <row r="1032" spans="1:43">
      <c r="C1032" s="3" t="s">
        <v>70</v>
      </c>
      <c r="D1032" s="3"/>
    </row>
    <row r="1033" spans="1:43">
      <c r="C1033" s="2" t="s">
        <v>71</v>
      </c>
      <c r="D1033" s="2"/>
    </row>
    <row r="1034" spans="1:43">
      <c r="C1034" s="2" t="s">
        <v>72</v>
      </c>
      <c r="D1034" s="2"/>
    </row>
    <row r="1035" spans="1:43">
      <c r="C1035" s="2" t="s">
        <v>130</v>
      </c>
      <c r="D1035" s="2"/>
    </row>
    <row r="1037" spans="1:43">
      <c r="A1037" t="s">
        <v>167</v>
      </c>
      <c r="B1037" t="s">
        <v>82</v>
      </c>
      <c r="C1037" s="1" t="s">
        <v>2</v>
      </c>
      <c r="D1037" s="1"/>
      <c r="E1037" s="1" t="s">
        <v>242</v>
      </c>
      <c r="F1037" s="1" t="s">
        <v>232</v>
      </c>
      <c r="G1037" s="1" t="s">
        <v>202</v>
      </c>
      <c r="H1037" s="1" t="s">
        <v>199</v>
      </c>
      <c r="I1037" s="1" t="s">
        <v>196</v>
      </c>
      <c r="J1037" s="1" t="s">
        <v>185</v>
      </c>
      <c r="K1037" s="1" t="s">
        <v>177</v>
      </c>
      <c r="L1037" s="1" t="s">
        <v>149</v>
      </c>
      <c r="M1037" s="1" t="s">
        <v>139</v>
      </c>
      <c r="N1037" s="1" t="s">
        <v>3</v>
      </c>
      <c r="O1037" s="1" t="s">
        <v>4</v>
      </c>
      <c r="P1037" s="1" t="s">
        <v>5</v>
      </c>
      <c r="Q1037" s="1" t="s">
        <v>6</v>
      </c>
      <c r="R1037" s="1" t="s">
        <v>7</v>
      </c>
      <c r="S1037" s="1" t="s">
        <v>8</v>
      </c>
      <c r="T1037" s="1" t="s">
        <v>9</v>
      </c>
      <c r="U1037" s="1" t="s">
        <v>10</v>
      </c>
      <c r="V1037" s="1" t="s">
        <v>11</v>
      </c>
      <c r="W1037" s="1" t="s">
        <v>12</v>
      </c>
      <c r="X1037" s="1" t="s">
        <v>13</v>
      </c>
      <c r="Y1037" s="1" t="s">
        <v>14</v>
      </c>
      <c r="Z1037" s="1" t="s">
        <v>15</v>
      </c>
      <c r="AA1037" s="1" t="s">
        <v>16</v>
      </c>
      <c r="AB1037" s="1" t="s">
        <v>17</v>
      </c>
      <c r="AC1037" s="1" t="s">
        <v>18</v>
      </c>
      <c r="AD1037" s="1" t="s">
        <v>19</v>
      </c>
      <c r="AE1037" s="1" t="s">
        <v>20</v>
      </c>
      <c r="AF1037" s="1" t="s">
        <v>21</v>
      </c>
      <c r="AG1037" s="1" t="s">
        <v>22</v>
      </c>
      <c r="AH1037" s="1" t="s">
        <v>23</v>
      </c>
      <c r="AI1037" s="1" t="s">
        <v>24</v>
      </c>
      <c r="AJ1037" s="1" t="s">
        <v>25</v>
      </c>
      <c r="AK1037" s="1" t="s">
        <v>26</v>
      </c>
      <c r="AL1037" s="1" t="s">
        <v>27</v>
      </c>
      <c r="AM1037" s="1" t="s">
        <v>28</v>
      </c>
      <c r="AN1037" s="1" t="s">
        <v>29</v>
      </c>
      <c r="AO1037" s="1" t="s">
        <v>30</v>
      </c>
      <c r="AP1037" s="1" t="s">
        <v>31</v>
      </c>
    </row>
    <row r="1038" spans="1:43">
      <c r="C1038" t="s">
        <v>34</v>
      </c>
    </row>
    <row r="1039" spans="1:43">
      <c r="C1039" t="s">
        <v>128</v>
      </c>
    </row>
    <row r="1040" spans="1:43">
      <c r="C1040" t="s">
        <v>35</v>
      </c>
    </row>
    <row r="1041" spans="1:43">
      <c r="C1041" t="s">
        <v>129</v>
      </c>
    </row>
    <row r="1042" spans="1:43">
      <c r="C1042" s="2" t="s">
        <v>36</v>
      </c>
      <c r="D1042" s="2"/>
    </row>
    <row r="1043" spans="1:43">
      <c r="C1043" s="2" t="s">
        <v>37</v>
      </c>
      <c r="D1043" s="2"/>
    </row>
    <row r="1044" spans="1:43">
      <c r="C1044" s="1" t="s">
        <v>38</v>
      </c>
      <c r="D1044" s="1"/>
      <c r="E1044" s="1" t="s">
        <v>243</v>
      </c>
      <c r="F1044" s="1" t="s">
        <v>233</v>
      </c>
      <c r="G1044" s="1" t="s">
        <v>230</v>
      </c>
      <c r="H1044" s="1" t="s">
        <v>200</v>
      </c>
      <c r="I1044" s="1" t="s">
        <v>197</v>
      </c>
      <c r="J1044" s="1" t="s">
        <v>186</v>
      </c>
      <c r="K1044" s="1" t="s">
        <v>178</v>
      </c>
      <c r="L1044" s="1" t="s">
        <v>150</v>
      </c>
      <c r="M1044" s="1" t="s">
        <v>141</v>
      </c>
      <c r="N1044" s="1" t="s">
        <v>39</v>
      </c>
      <c r="O1044" s="1" t="s">
        <v>40</v>
      </c>
      <c r="P1044" s="1" t="s">
        <v>41</v>
      </c>
      <c r="Q1044" s="1" t="s">
        <v>42</v>
      </c>
      <c r="R1044" s="1" t="s">
        <v>43</v>
      </c>
      <c r="S1044" s="1" t="s">
        <v>44</v>
      </c>
      <c r="T1044" s="1" t="s">
        <v>45</v>
      </c>
      <c r="U1044" s="1" t="s">
        <v>46</v>
      </c>
      <c r="V1044" s="1" t="s">
        <v>47</v>
      </c>
      <c r="W1044" s="1" t="s">
        <v>48</v>
      </c>
      <c r="X1044" s="1" t="s">
        <v>49</v>
      </c>
      <c r="Y1044" s="1" t="s">
        <v>50</v>
      </c>
      <c r="Z1044" s="1" t="s">
        <v>51</v>
      </c>
      <c r="AA1044" s="1" t="s">
        <v>52</v>
      </c>
      <c r="AB1044" s="1" t="s">
        <v>53</v>
      </c>
      <c r="AC1044" s="1" t="s">
        <v>54</v>
      </c>
      <c r="AD1044" s="1" t="s">
        <v>55</v>
      </c>
      <c r="AE1044" s="1" t="s">
        <v>56</v>
      </c>
      <c r="AF1044" s="1" t="s">
        <v>57</v>
      </c>
      <c r="AG1044" s="1" t="s">
        <v>58</v>
      </c>
      <c r="AH1044" s="1" t="s">
        <v>59</v>
      </c>
      <c r="AI1044" s="1" t="s">
        <v>60</v>
      </c>
      <c r="AJ1044" s="1" t="s">
        <v>61</v>
      </c>
      <c r="AK1044" s="1" t="s">
        <v>62</v>
      </c>
      <c r="AL1044" s="1" t="s">
        <v>63</v>
      </c>
      <c r="AM1044" s="1" t="s">
        <v>64</v>
      </c>
      <c r="AN1044" s="1" t="s">
        <v>65</v>
      </c>
      <c r="AO1044" s="1" t="s">
        <v>66</v>
      </c>
      <c r="AP1044" s="1" t="s">
        <v>67</v>
      </c>
      <c r="AQ1044" s="1" t="s">
        <v>68</v>
      </c>
    </row>
    <row r="1045" spans="1:43">
      <c r="C1045" t="s">
        <v>69</v>
      </c>
    </row>
    <row r="1046" spans="1:43">
      <c r="C1046" s="3" t="s">
        <v>70</v>
      </c>
      <c r="D1046" s="3"/>
    </row>
    <row r="1047" spans="1:43">
      <c r="C1047" s="2" t="s">
        <v>71</v>
      </c>
      <c r="D1047" s="2"/>
    </row>
    <row r="1048" spans="1:43">
      <c r="C1048" s="2" t="s">
        <v>72</v>
      </c>
      <c r="D1048" s="2"/>
    </row>
    <row r="1049" spans="1:43">
      <c r="C1049" s="2" t="s">
        <v>130</v>
      </c>
      <c r="D1049" s="2"/>
    </row>
    <row r="1051" spans="1:43">
      <c r="A1051" t="s">
        <v>167</v>
      </c>
      <c r="B1051" t="s">
        <v>82</v>
      </c>
      <c r="C1051" s="1" t="s">
        <v>2</v>
      </c>
      <c r="D1051" s="1"/>
      <c r="E1051" s="1" t="s">
        <v>242</v>
      </c>
      <c r="F1051" s="1" t="s">
        <v>232</v>
      </c>
      <c r="G1051" s="1" t="s">
        <v>202</v>
      </c>
      <c r="H1051" s="1" t="s">
        <v>199</v>
      </c>
      <c r="I1051" s="1" t="s">
        <v>196</v>
      </c>
      <c r="J1051" s="1" t="s">
        <v>185</v>
      </c>
      <c r="K1051" s="1" t="s">
        <v>177</v>
      </c>
      <c r="L1051" s="1" t="s">
        <v>149</v>
      </c>
      <c r="M1051" s="1" t="s">
        <v>139</v>
      </c>
      <c r="N1051" s="1" t="s">
        <v>3</v>
      </c>
      <c r="O1051" s="1" t="s">
        <v>4</v>
      </c>
      <c r="P1051" s="1" t="s">
        <v>5</v>
      </c>
      <c r="Q1051" s="1" t="s">
        <v>6</v>
      </c>
      <c r="R1051" s="1" t="s">
        <v>7</v>
      </c>
      <c r="S1051" s="1" t="s">
        <v>8</v>
      </c>
      <c r="T1051" s="1" t="s">
        <v>9</v>
      </c>
      <c r="U1051" s="1" t="s">
        <v>10</v>
      </c>
      <c r="V1051" s="1" t="s">
        <v>11</v>
      </c>
      <c r="W1051" s="1" t="s">
        <v>12</v>
      </c>
      <c r="X1051" s="1" t="s">
        <v>13</v>
      </c>
      <c r="Y1051" s="1" t="s">
        <v>14</v>
      </c>
      <c r="Z1051" s="1" t="s">
        <v>15</v>
      </c>
      <c r="AA1051" s="1" t="s">
        <v>16</v>
      </c>
      <c r="AB1051" s="1" t="s">
        <v>17</v>
      </c>
      <c r="AC1051" s="1" t="s">
        <v>18</v>
      </c>
      <c r="AD1051" s="1" t="s">
        <v>19</v>
      </c>
      <c r="AE1051" s="1" t="s">
        <v>20</v>
      </c>
      <c r="AF1051" s="1" t="s">
        <v>21</v>
      </c>
      <c r="AG1051" s="1" t="s">
        <v>22</v>
      </c>
      <c r="AH1051" s="1" t="s">
        <v>23</v>
      </c>
      <c r="AI1051" s="1" t="s">
        <v>24</v>
      </c>
      <c r="AJ1051" s="1" t="s">
        <v>25</v>
      </c>
      <c r="AK1051" s="1" t="s">
        <v>26</v>
      </c>
      <c r="AL1051" s="1" t="s">
        <v>27</v>
      </c>
      <c r="AM1051" s="1" t="s">
        <v>28</v>
      </c>
      <c r="AN1051" s="1" t="s">
        <v>29</v>
      </c>
      <c r="AO1051" s="1" t="s">
        <v>30</v>
      </c>
      <c r="AP1051" s="1" t="s">
        <v>31</v>
      </c>
    </row>
    <row r="1052" spans="1:43">
      <c r="C1052" t="s">
        <v>34</v>
      </c>
    </row>
    <row r="1053" spans="1:43">
      <c r="C1053" t="s">
        <v>128</v>
      </c>
    </row>
    <row r="1054" spans="1:43">
      <c r="C1054" t="s">
        <v>35</v>
      </c>
    </row>
    <row r="1055" spans="1:43">
      <c r="C1055" t="s">
        <v>129</v>
      </c>
    </row>
    <row r="1056" spans="1:43">
      <c r="C1056" s="2" t="s">
        <v>36</v>
      </c>
      <c r="D1056" s="2"/>
    </row>
    <row r="1057" spans="1:43">
      <c r="C1057" s="2" t="s">
        <v>37</v>
      </c>
      <c r="D1057" s="2"/>
    </row>
    <row r="1058" spans="1:43">
      <c r="C1058" s="1" t="s">
        <v>38</v>
      </c>
      <c r="D1058" s="1"/>
      <c r="E1058" s="1" t="s">
        <v>243</v>
      </c>
      <c r="F1058" s="1" t="s">
        <v>233</v>
      </c>
      <c r="G1058" s="1" t="s">
        <v>230</v>
      </c>
      <c r="H1058" s="1" t="s">
        <v>200</v>
      </c>
      <c r="I1058" s="1" t="s">
        <v>197</v>
      </c>
      <c r="J1058" s="1" t="s">
        <v>186</v>
      </c>
      <c r="K1058" s="1" t="s">
        <v>178</v>
      </c>
      <c r="L1058" s="1" t="s">
        <v>150</v>
      </c>
      <c r="M1058" s="1" t="s">
        <v>141</v>
      </c>
      <c r="N1058" s="1" t="s">
        <v>39</v>
      </c>
      <c r="O1058" s="1" t="s">
        <v>40</v>
      </c>
      <c r="P1058" s="1" t="s">
        <v>41</v>
      </c>
      <c r="Q1058" s="1" t="s">
        <v>42</v>
      </c>
      <c r="R1058" s="1" t="s">
        <v>43</v>
      </c>
      <c r="S1058" s="1" t="s">
        <v>44</v>
      </c>
      <c r="T1058" s="1" t="s">
        <v>45</v>
      </c>
      <c r="U1058" s="1" t="s">
        <v>46</v>
      </c>
      <c r="V1058" s="1" t="s">
        <v>47</v>
      </c>
      <c r="W1058" s="1" t="s">
        <v>48</v>
      </c>
      <c r="X1058" s="1" t="s">
        <v>49</v>
      </c>
      <c r="Y1058" s="1" t="s">
        <v>50</v>
      </c>
      <c r="Z1058" s="1" t="s">
        <v>51</v>
      </c>
      <c r="AA1058" s="1" t="s">
        <v>52</v>
      </c>
      <c r="AB1058" s="1" t="s">
        <v>53</v>
      </c>
      <c r="AC1058" s="1" t="s">
        <v>54</v>
      </c>
      <c r="AD1058" s="1" t="s">
        <v>55</v>
      </c>
      <c r="AE1058" s="1" t="s">
        <v>56</v>
      </c>
      <c r="AF1058" s="1" t="s">
        <v>57</v>
      </c>
      <c r="AG1058" s="1" t="s">
        <v>58</v>
      </c>
      <c r="AH1058" s="1" t="s">
        <v>59</v>
      </c>
      <c r="AI1058" s="1" t="s">
        <v>60</v>
      </c>
      <c r="AJ1058" s="1" t="s">
        <v>61</v>
      </c>
      <c r="AK1058" s="1" t="s">
        <v>62</v>
      </c>
      <c r="AL1058" s="1" t="s">
        <v>63</v>
      </c>
      <c r="AM1058" s="1" t="s">
        <v>64</v>
      </c>
      <c r="AN1058" s="1" t="s">
        <v>65</v>
      </c>
      <c r="AO1058" s="1" t="s">
        <v>66</v>
      </c>
      <c r="AP1058" s="1" t="s">
        <v>67</v>
      </c>
      <c r="AQ1058" s="1" t="s">
        <v>68</v>
      </c>
    </row>
    <row r="1059" spans="1:43">
      <c r="C1059" t="s">
        <v>69</v>
      </c>
    </row>
    <row r="1060" spans="1:43">
      <c r="C1060" s="3" t="s">
        <v>70</v>
      </c>
      <c r="D1060" s="3"/>
    </row>
    <row r="1061" spans="1:43">
      <c r="C1061" s="2" t="s">
        <v>71</v>
      </c>
      <c r="D1061" s="2"/>
    </row>
    <row r="1062" spans="1:43">
      <c r="C1062" s="2" t="s">
        <v>72</v>
      </c>
      <c r="D1062" s="2"/>
    </row>
    <row r="1063" spans="1:43">
      <c r="C1063" s="2" t="s">
        <v>130</v>
      </c>
      <c r="D1063" s="2"/>
    </row>
    <row r="1065" spans="1:43">
      <c r="A1065" t="s">
        <v>167</v>
      </c>
      <c r="B1065" t="s">
        <v>82</v>
      </c>
      <c r="C1065" s="1" t="s">
        <v>2</v>
      </c>
      <c r="D1065" s="1"/>
      <c r="E1065" s="1" t="s">
        <v>242</v>
      </c>
      <c r="F1065" s="1" t="s">
        <v>232</v>
      </c>
      <c r="G1065" s="1" t="s">
        <v>202</v>
      </c>
      <c r="H1065" s="1" t="s">
        <v>199</v>
      </c>
      <c r="I1065" s="1" t="s">
        <v>196</v>
      </c>
      <c r="J1065" s="1" t="s">
        <v>185</v>
      </c>
      <c r="K1065" s="1" t="s">
        <v>177</v>
      </c>
      <c r="L1065" s="1" t="s">
        <v>149</v>
      </c>
      <c r="M1065" s="1" t="s">
        <v>139</v>
      </c>
      <c r="N1065" s="1" t="s">
        <v>3</v>
      </c>
      <c r="O1065" s="1" t="s">
        <v>4</v>
      </c>
      <c r="P1065" s="1" t="s">
        <v>5</v>
      </c>
      <c r="Q1065" s="1" t="s">
        <v>6</v>
      </c>
      <c r="R1065" s="1" t="s">
        <v>7</v>
      </c>
      <c r="S1065" s="1" t="s">
        <v>8</v>
      </c>
      <c r="T1065" s="1" t="s">
        <v>9</v>
      </c>
      <c r="U1065" s="1" t="s">
        <v>10</v>
      </c>
      <c r="V1065" s="1" t="s">
        <v>11</v>
      </c>
      <c r="W1065" s="1" t="s">
        <v>12</v>
      </c>
      <c r="X1065" s="1" t="s">
        <v>13</v>
      </c>
      <c r="Y1065" s="1" t="s">
        <v>14</v>
      </c>
      <c r="Z1065" s="1" t="s">
        <v>15</v>
      </c>
      <c r="AA1065" s="1" t="s">
        <v>16</v>
      </c>
      <c r="AB1065" s="1" t="s">
        <v>17</v>
      </c>
      <c r="AC1065" s="1" t="s">
        <v>18</v>
      </c>
      <c r="AD1065" s="1" t="s">
        <v>19</v>
      </c>
      <c r="AE1065" s="1" t="s">
        <v>20</v>
      </c>
      <c r="AF1065" s="1" t="s">
        <v>21</v>
      </c>
      <c r="AG1065" s="1" t="s">
        <v>22</v>
      </c>
      <c r="AH1065" s="1" t="s">
        <v>23</v>
      </c>
      <c r="AI1065" s="1" t="s">
        <v>24</v>
      </c>
      <c r="AJ1065" s="1" t="s">
        <v>25</v>
      </c>
      <c r="AK1065" s="1" t="s">
        <v>26</v>
      </c>
      <c r="AL1065" s="1" t="s">
        <v>27</v>
      </c>
      <c r="AM1065" s="1" t="s">
        <v>28</v>
      </c>
      <c r="AN1065" s="1" t="s">
        <v>29</v>
      </c>
      <c r="AO1065" s="1" t="s">
        <v>30</v>
      </c>
      <c r="AP1065" s="1" t="s">
        <v>31</v>
      </c>
    </row>
    <row r="1066" spans="1:43">
      <c r="C1066" t="s">
        <v>34</v>
      </c>
    </row>
    <row r="1067" spans="1:43">
      <c r="C1067" t="s">
        <v>128</v>
      </c>
    </row>
    <row r="1068" spans="1:43">
      <c r="C1068" t="s">
        <v>35</v>
      </c>
    </row>
    <row r="1069" spans="1:43">
      <c r="C1069" t="s">
        <v>129</v>
      </c>
    </row>
    <row r="1070" spans="1:43">
      <c r="C1070" s="2" t="s">
        <v>36</v>
      </c>
      <c r="D1070" s="2"/>
    </row>
    <row r="1071" spans="1:43">
      <c r="C1071" s="2" t="s">
        <v>37</v>
      </c>
      <c r="D1071" s="2"/>
    </row>
    <row r="1072" spans="1:43">
      <c r="C1072" s="1" t="s">
        <v>38</v>
      </c>
      <c r="D1072" s="1"/>
      <c r="E1072" s="1" t="s">
        <v>243</v>
      </c>
      <c r="F1072" s="1" t="s">
        <v>233</v>
      </c>
      <c r="G1072" s="1" t="s">
        <v>230</v>
      </c>
      <c r="H1072" s="1" t="s">
        <v>200</v>
      </c>
      <c r="I1072" s="1" t="s">
        <v>197</v>
      </c>
      <c r="J1072" s="1" t="s">
        <v>186</v>
      </c>
      <c r="K1072" s="1" t="s">
        <v>178</v>
      </c>
      <c r="L1072" s="1" t="s">
        <v>150</v>
      </c>
      <c r="M1072" s="1" t="s">
        <v>141</v>
      </c>
      <c r="N1072" s="1" t="s">
        <v>39</v>
      </c>
      <c r="O1072" s="1" t="s">
        <v>40</v>
      </c>
      <c r="P1072" s="1" t="s">
        <v>41</v>
      </c>
      <c r="Q1072" s="1" t="s">
        <v>42</v>
      </c>
      <c r="R1072" s="1" t="s">
        <v>43</v>
      </c>
      <c r="S1072" s="1" t="s">
        <v>44</v>
      </c>
      <c r="T1072" s="1" t="s">
        <v>45</v>
      </c>
      <c r="U1072" s="1" t="s">
        <v>46</v>
      </c>
      <c r="V1072" s="1" t="s">
        <v>47</v>
      </c>
      <c r="W1072" s="1" t="s">
        <v>48</v>
      </c>
      <c r="X1072" s="1" t="s">
        <v>49</v>
      </c>
      <c r="Y1072" s="1" t="s">
        <v>50</v>
      </c>
      <c r="Z1072" s="1" t="s">
        <v>51</v>
      </c>
      <c r="AA1072" s="1" t="s">
        <v>52</v>
      </c>
      <c r="AB1072" s="1" t="s">
        <v>53</v>
      </c>
      <c r="AC1072" s="1" t="s">
        <v>54</v>
      </c>
      <c r="AD1072" s="1" t="s">
        <v>55</v>
      </c>
      <c r="AE1072" s="1" t="s">
        <v>56</v>
      </c>
      <c r="AF1072" s="1" t="s">
        <v>57</v>
      </c>
      <c r="AG1072" s="1" t="s">
        <v>58</v>
      </c>
      <c r="AH1072" s="1" t="s">
        <v>59</v>
      </c>
      <c r="AI1072" s="1" t="s">
        <v>60</v>
      </c>
      <c r="AJ1072" s="1" t="s">
        <v>61</v>
      </c>
      <c r="AK1072" s="1" t="s">
        <v>62</v>
      </c>
      <c r="AL1072" s="1" t="s">
        <v>63</v>
      </c>
      <c r="AM1072" s="1" t="s">
        <v>64</v>
      </c>
      <c r="AN1072" s="1" t="s">
        <v>65</v>
      </c>
      <c r="AO1072" s="1" t="s">
        <v>66</v>
      </c>
      <c r="AP1072" s="1" t="s">
        <v>67</v>
      </c>
      <c r="AQ1072" s="1" t="s">
        <v>68</v>
      </c>
    </row>
    <row r="1073" spans="1:43">
      <c r="C1073" t="s">
        <v>69</v>
      </c>
    </row>
    <row r="1074" spans="1:43">
      <c r="C1074" s="3" t="s">
        <v>70</v>
      </c>
      <c r="D1074" s="3"/>
    </row>
    <row r="1075" spans="1:43">
      <c r="C1075" s="2" t="s">
        <v>71</v>
      </c>
      <c r="D1075" s="2"/>
    </row>
    <row r="1076" spans="1:43">
      <c r="C1076" s="2" t="s">
        <v>72</v>
      </c>
      <c r="D1076" s="2"/>
    </row>
    <row r="1077" spans="1:43">
      <c r="C1077" s="2" t="s">
        <v>130</v>
      </c>
      <c r="D1077" s="2"/>
    </row>
    <row r="1079" spans="1:43">
      <c r="A1079" t="s">
        <v>167</v>
      </c>
      <c r="B1079" t="s">
        <v>82</v>
      </c>
      <c r="C1079" s="1" t="s">
        <v>2</v>
      </c>
      <c r="D1079" s="1"/>
      <c r="E1079" s="1" t="s">
        <v>242</v>
      </c>
      <c r="F1079" s="1" t="s">
        <v>232</v>
      </c>
      <c r="G1079" s="1" t="s">
        <v>202</v>
      </c>
      <c r="H1079" s="1" t="s">
        <v>199</v>
      </c>
      <c r="I1079" s="1" t="s">
        <v>196</v>
      </c>
      <c r="J1079" s="1" t="s">
        <v>185</v>
      </c>
      <c r="K1079" s="1" t="s">
        <v>177</v>
      </c>
      <c r="L1079" s="1" t="s">
        <v>149</v>
      </c>
      <c r="M1079" s="1" t="s">
        <v>139</v>
      </c>
      <c r="N1079" s="1" t="s">
        <v>3</v>
      </c>
      <c r="O1079" s="1" t="s">
        <v>4</v>
      </c>
      <c r="P1079" s="1" t="s">
        <v>5</v>
      </c>
      <c r="Q1079" s="1" t="s">
        <v>6</v>
      </c>
      <c r="R1079" s="1" t="s">
        <v>7</v>
      </c>
      <c r="S1079" s="1" t="s">
        <v>8</v>
      </c>
      <c r="T1079" s="1" t="s">
        <v>9</v>
      </c>
      <c r="U1079" s="1" t="s">
        <v>10</v>
      </c>
      <c r="V1079" s="1" t="s">
        <v>11</v>
      </c>
      <c r="W1079" s="1" t="s">
        <v>12</v>
      </c>
      <c r="X1079" s="1" t="s">
        <v>13</v>
      </c>
      <c r="Y1079" s="1" t="s">
        <v>14</v>
      </c>
      <c r="Z1079" s="1" t="s">
        <v>15</v>
      </c>
      <c r="AA1079" s="1" t="s">
        <v>16</v>
      </c>
      <c r="AB1079" s="1" t="s">
        <v>17</v>
      </c>
      <c r="AC1079" s="1" t="s">
        <v>18</v>
      </c>
      <c r="AD1079" s="1" t="s">
        <v>19</v>
      </c>
      <c r="AE1079" s="1" t="s">
        <v>20</v>
      </c>
      <c r="AF1079" s="1" t="s">
        <v>21</v>
      </c>
      <c r="AG1079" s="1" t="s">
        <v>22</v>
      </c>
      <c r="AH1079" s="1" t="s">
        <v>23</v>
      </c>
      <c r="AI1079" s="1" t="s">
        <v>24</v>
      </c>
      <c r="AJ1079" s="1" t="s">
        <v>25</v>
      </c>
      <c r="AK1079" s="1" t="s">
        <v>26</v>
      </c>
      <c r="AL1079" s="1" t="s">
        <v>27</v>
      </c>
      <c r="AM1079" s="1" t="s">
        <v>28</v>
      </c>
      <c r="AN1079" s="1" t="s">
        <v>29</v>
      </c>
      <c r="AO1079" s="1" t="s">
        <v>30</v>
      </c>
      <c r="AP1079" s="1" t="s">
        <v>31</v>
      </c>
    </row>
    <row r="1080" spans="1:43">
      <c r="C1080" t="s">
        <v>34</v>
      </c>
    </row>
    <row r="1081" spans="1:43">
      <c r="C1081" t="s">
        <v>128</v>
      </c>
    </row>
    <row r="1082" spans="1:43">
      <c r="C1082" t="s">
        <v>35</v>
      </c>
    </row>
    <row r="1083" spans="1:43">
      <c r="C1083" t="s">
        <v>129</v>
      </c>
    </row>
    <row r="1084" spans="1:43">
      <c r="C1084" s="2" t="s">
        <v>36</v>
      </c>
      <c r="D1084" s="2"/>
    </row>
    <row r="1085" spans="1:43">
      <c r="C1085" s="2" t="s">
        <v>37</v>
      </c>
      <c r="D1085" s="2"/>
    </row>
    <row r="1086" spans="1:43">
      <c r="C1086" s="1" t="s">
        <v>38</v>
      </c>
      <c r="D1086" s="1"/>
      <c r="E1086" s="1" t="s">
        <v>243</v>
      </c>
      <c r="F1086" s="1" t="s">
        <v>233</v>
      </c>
      <c r="G1086" s="1" t="s">
        <v>230</v>
      </c>
      <c r="H1086" s="1" t="s">
        <v>200</v>
      </c>
      <c r="I1086" s="1" t="s">
        <v>197</v>
      </c>
      <c r="J1086" s="1" t="s">
        <v>186</v>
      </c>
      <c r="K1086" s="1" t="s">
        <v>178</v>
      </c>
      <c r="L1086" s="1" t="s">
        <v>150</v>
      </c>
      <c r="M1086" s="1" t="s">
        <v>141</v>
      </c>
      <c r="N1086" s="1" t="s">
        <v>39</v>
      </c>
      <c r="O1086" s="1" t="s">
        <v>40</v>
      </c>
      <c r="P1086" s="1" t="s">
        <v>41</v>
      </c>
      <c r="Q1086" s="1" t="s">
        <v>42</v>
      </c>
      <c r="R1086" s="1" t="s">
        <v>43</v>
      </c>
      <c r="S1086" s="1" t="s">
        <v>44</v>
      </c>
      <c r="T1086" s="1" t="s">
        <v>45</v>
      </c>
      <c r="U1086" s="1" t="s">
        <v>46</v>
      </c>
      <c r="V1086" s="1" t="s">
        <v>47</v>
      </c>
      <c r="W1086" s="1" t="s">
        <v>48</v>
      </c>
      <c r="X1086" s="1" t="s">
        <v>49</v>
      </c>
      <c r="Y1086" s="1" t="s">
        <v>50</v>
      </c>
      <c r="Z1086" s="1" t="s">
        <v>51</v>
      </c>
      <c r="AA1086" s="1" t="s">
        <v>52</v>
      </c>
      <c r="AB1086" s="1" t="s">
        <v>53</v>
      </c>
      <c r="AC1086" s="1" t="s">
        <v>54</v>
      </c>
      <c r="AD1086" s="1" t="s">
        <v>55</v>
      </c>
      <c r="AE1086" s="1" t="s">
        <v>56</v>
      </c>
      <c r="AF1086" s="1" t="s">
        <v>57</v>
      </c>
      <c r="AG1086" s="1" t="s">
        <v>58</v>
      </c>
      <c r="AH1086" s="1" t="s">
        <v>59</v>
      </c>
      <c r="AI1086" s="1" t="s">
        <v>60</v>
      </c>
      <c r="AJ1086" s="1" t="s">
        <v>61</v>
      </c>
      <c r="AK1086" s="1" t="s">
        <v>62</v>
      </c>
      <c r="AL1086" s="1" t="s">
        <v>63</v>
      </c>
      <c r="AM1086" s="1" t="s">
        <v>64</v>
      </c>
      <c r="AN1086" s="1" t="s">
        <v>65</v>
      </c>
      <c r="AO1086" s="1" t="s">
        <v>66</v>
      </c>
      <c r="AP1086" s="1" t="s">
        <v>67</v>
      </c>
      <c r="AQ1086" s="1" t="s">
        <v>68</v>
      </c>
    </row>
    <row r="1087" spans="1:43">
      <c r="C1087" t="s">
        <v>69</v>
      </c>
    </row>
    <row r="1088" spans="1:43">
      <c r="C1088" s="3" t="s">
        <v>70</v>
      </c>
      <c r="D1088" s="3"/>
    </row>
    <row r="1089" spans="3:4">
      <c r="C1089" s="2" t="s">
        <v>71</v>
      </c>
      <c r="D1089" s="2"/>
    </row>
    <row r="1090" spans="3:4">
      <c r="C1090" s="2" t="s">
        <v>72</v>
      </c>
      <c r="D1090" s="2"/>
    </row>
    <row r="1091" spans="3:4">
      <c r="C1091" s="2" t="s">
        <v>130</v>
      </c>
      <c r="D109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75"/>
  <sheetViews>
    <sheetView tabSelected="1" workbookViewId="0">
      <selection activeCell="O13" sqref="O13"/>
    </sheetView>
  </sheetViews>
  <sheetFormatPr defaultRowHeight="14.4"/>
  <sheetData>
    <row r="1" spans="1:43" s="48" customFormat="1">
      <c r="A1" s="48" t="s">
        <v>79</v>
      </c>
      <c r="B1" s="48" t="s">
        <v>1</v>
      </c>
      <c r="C1" s="57" t="s">
        <v>2</v>
      </c>
      <c r="D1" s="57" t="s">
        <v>275</v>
      </c>
      <c r="E1" s="57" t="s">
        <v>242</v>
      </c>
      <c r="F1" s="57" t="s">
        <v>232</v>
      </c>
      <c r="G1" s="57" t="s">
        <v>202</v>
      </c>
      <c r="H1" s="57" t="s">
        <v>199</v>
      </c>
      <c r="I1" s="57" t="s">
        <v>196</v>
      </c>
      <c r="J1" s="57" t="s">
        <v>185</v>
      </c>
      <c r="K1" s="57" t="s">
        <v>177</v>
      </c>
      <c r="L1" s="57" t="s">
        <v>149</v>
      </c>
      <c r="M1" s="57" t="s">
        <v>139</v>
      </c>
      <c r="N1" s="57" t="s">
        <v>3</v>
      </c>
      <c r="O1" s="57" t="s">
        <v>4</v>
      </c>
      <c r="P1" s="57" t="s">
        <v>5</v>
      </c>
      <c r="Q1" s="57" t="s">
        <v>6</v>
      </c>
      <c r="R1" s="57" t="s">
        <v>7</v>
      </c>
      <c r="S1" s="57" t="s">
        <v>8</v>
      </c>
      <c r="T1" s="57" t="s">
        <v>9</v>
      </c>
      <c r="U1" s="57" t="s">
        <v>10</v>
      </c>
      <c r="V1" s="57" t="s">
        <v>11</v>
      </c>
      <c r="W1" s="57" t="s">
        <v>12</v>
      </c>
      <c r="X1" s="57" t="s">
        <v>13</v>
      </c>
      <c r="Y1" s="57" t="s">
        <v>14</v>
      </c>
      <c r="Z1" s="57" t="s">
        <v>15</v>
      </c>
      <c r="AA1" s="57" t="s">
        <v>16</v>
      </c>
      <c r="AB1" s="57" t="s">
        <v>17</v>
      </c>
      <c r="AC1" s="57" t="s">
        <v>18</v>
      </c>
      <c r="AD1" s="57" t="s">
        <v>19</v>
      </c>
      <c r="AE1" s="57" t="s">
        <v>20</v>
      </c>
      <c r="AF1" s="57" t="s">
        <v>21</v>
      </c>
      <c r="AG1" s="57" t="s">
        <v>22</v>
      </c>
      <c r="AH1" s="57" t="s">
        <v>23</v>
      </c>
      <c r="AI1" s="57" t="s">
        <v>24</v>
      </c>
      <c r="AJ1" s="57" t="s">
        <v>25</v>
      </c>
      <c r="AK1" s="57" t="s">
        <v>26</v>
      </c>
      <c r="AL1" s="57" t="s">
        <v>27</v>
      </c>
      <c r="AM1" s="57" t="s">
        <v>28</v>
      </c>
      <c r="AN1" s="57" t="s">
        <v>29</v>
      </c>
      <c r="AO1" s="57" t="s">
        <v>30</v>
      </c>
      <c r="AP1" s="57" t="s">
        <v>31</v>
      </c>
    </row>
    <row r="2" spans="1:43" s="48" customFormat="1">
      <c r="A2" s="48" t="s">
        <v>32</v>
      </c>
      <c r="B2" s="48" t="s">
        <v>33</v>
      </c>
      <c r="C2" s="48" t="s">
        <v>34</v>
      </c>
      <c r="D2" s="48">
        <v>15.83</v>
      </c>
      <c r="E2" s="48">
        <v>8.3000000000000007</v>
      </c>
      <c r="F2" s="48">
        <v>7.41</v>
      </c>
      <c r="G2" s="48">
        <v>13.5</v>
      </c>
      <c r="H2" s="48">
        <v>7.91</v>
      </c>
      <c r="I2" s="48">
        <v>2.85</v>
      </c>
      <c r="J2" s="48">
        <v>2.96</v>
      </c>
      <c r="K2" s="48">
        <v>13.77</v>
      </c>
      <c r="L2" s="48">
        <v>10.02</v>
      </c>
      <c r="M2" s="48">
        <v>8.06</v>
      </c>
      <c r="N2" s="48">
        <v>28.2</v>
      </c>
      <c r="O2" s="48">
        <v>15.68</v>
      </c>
      <c r="P2" s="48">
        <v>8.15</v>
      </c>
      <c r="Q2" s="48">
        <v>7.14</v>
      </c>
      <c r="R2" s="48">
        <v>10.17</v>
      </c>
      <c r="S2" s="48">
        <v>7.87</v>
      </c>
      <c r="T2" s="48">
        <v>4.8899999999999997</v>
      </c>
      <c r="U2" s="48">
        <v>5.25</v>
      </c>
      <c r="V2" s="48">
        <v>22.89</v>
      </c>
    </row>
    <row r="3" spans="1:43" s="48" customFormat="1">
      <c r="C3" s="48" t="s">
        <v>128</v>
      </c>
      <c r="H3" s="48">
        <v>7.91</v>
      </c>
      <c r="I3" s="48">
        <v>2.85</v>
      </c>
      <c r="J3" s="48">
        <v>3.25</v>
      </c>
      <c r="K3" s="48">
        <v>13.77</v>
      </c>
      <c r="L3" s="48">
        <v>10.02</v>
      </c>
      <c r="M3" s="48">
        <v>8.06</v>
      </c>
      <c r="N3" s="48">
        <v>28.2</v>
      </c>
      <c r="O3" s="48">
        <v>15.68</v>
      </c>
      <c r="P3" s="48">
        <v>8.15</v>
      </c>
      <c r="Q3" s="48">
        <v>7.14</v>
      </c>
      <c r="R3" s="48">
        <v>10.17</v>
      </c>
      <c r="S3" s="48">
        <v>7.87</v>
      </c>
      <c r="T3" s="48">
        <v>4.8899999999999997</v>
      </c>
      <c r="U3" s="48">
        <v>5.25</v>
      </c>
      <c r="V3" s="48">
        <v>23.99</v>
      </c>
      <c r="W3" s="48">
        <v>9.5299999999999994</v>
      </c>
      <c r="X3" s="48">
        <v>1.41</v>
      </c>
      <c r="Y3" s="48">
        <v>-0.06</v>
      </c>
      <c r="Z3" s="48">
        <v>2.1800000000000002</v>
      </c>
    </row>
    <row r="4" spans="1:43" s="48" customFormat="1">
      <c r="A4" s="48">
        <v>7</v>
      </c>
      <c r="B4" s="48" t="s">
        <v>76</v>
      </c>
      <c r="C4" s="48" t="s">
        <v>35</v>
      </c>
      <c r="D4" s="48">
        <f t="shared" ref="D4:S5" si="0">+D2+E2+F2+G2</f>
        <v>45.040000000000006</v>
      </c>
      <c r="E4" s="48">
        <f t="shared" si="0"/>
        <v>37.120000000000005</v>
      </c>
      <c r="F4" s="48">
        <f t="shared" si="0"/>
        <v>31.67</v>
      </c>
      <c r="G4" s="48">
        <f t="shared" si="0"/>
        <v>27.220000000000002</v>
      </c>
      <c r="H4" s="48">
        <f t="shared" si="0"/>
        <v>27.49</v>
      </c>
      <c r="I4" s="48">
        <f t="shared" si="0"/>
        <v>29.599999999999998</v>
      </c>
      <c r="J4" s="48">
        <f t="shared" si="0"/>
        <v>34.81</v>
      </c>
      <c r="K4" s="48">
        <f t="shared" si="0"/>
        <v>60.05</v>
      </c>
      <c r="L4" s="48">
        <f t="shared" si="0"/>
        <v>61.96</v>
      </c>
      <c r="M4" s="48">
        <f t="shared" si="0"/>
        <v>60.089999999999996</v>
      </c>
      <c r="N4" s="48">
        <f t="shared" si="0"/>
        <v>59.169999999999995</v>
      </c>
      <c r="O4" s="48">
        <f t="shared" si="0"/>
        <v>41.14</v>
      </c>
      <c r="P4" s="48">
        <f t="shared" si="0"/>
        <v>33.33</v>
      </c>
      <c r="Q4" s="48">
        <f t="shared" si="0"/>
        <v>30.07</v>
      </c>
      <c r="R4" s="48">
        <f t="shared" si="0"/>
        <v>28.18</v>
      </c>
      <c r="S4" s="48">
        <f t="shared" si="0"/>
        <v>40.9</v>
      </c>
    </row>
    <row r="5" spans="1:43" s="48" customFormat="1">
      <c r="C5" s="48" t="s">
        <v>129</v>
      </c>
      <c r="H5" s="48">
        <f t="shared" si="0"/>
        <v>27.78</v>
      </c>
      <c r="I5" s="48">
        <f t="shared" si="0"/>
        <v>29.889999999999997</v>
      </c>
      <c r="J5" s="48">
        <f t="shared" si="0"/>
        <v>35.1</v>
      </c>
      <c r="K5" s="48">
        <f t="shared" si="0"/>
        <v>60.05</v>
      </c>
      <c r="L5" s="48">
        <f t="shared" si="0"/>
        <v>61.96</v>
      </c>
      <c r="M5" s="48">
        <f t="shared" si="0"/>
        <v>60.089999999999996</v>
      </c>
      <c r="N5" s="48">
        <f t="shared" si="0"/>
        <v>59.169999999999995</v>
      </c>
      <c r="O5" s="48">
        <f t="shared" si="0"/>
        <v>41.14</v>
      </c>
      <c r="P5" s="48">
        <f t="shared" si="0"/>
        <v>33.33</v>
      </c>
      <c r="Q5" s="48">
        <f t="shared" si="0"/>
        <v>30.07</v>
      </c>
      <c r="R5" s="48">
        <f t="shared" si="0"/>
        <v>28.18</v>
      </c>
      <c r="S5" s="48">
        <f t="shared" si="0"/>
        <v>42</v>
      </c>
      <c r="T5" s="48">
        <f t="shared" ref="T5:W5" si="1">+T3+U3+V3+W3</f>
        <v>43.66</v>
      </c>
      <c r="U5" s="48">
        <f t="shared" si="1"/>
        <v>40.179999999999993</v>
      </c>
      <c r="V5" s="48">
        <f t="shared" si="1"/>
        <v>34.86999999999999</v>
      </c>
      <c r="W5" s="48">
        <f t="shared" si="1"/>
        <v>13.059999999999999</v>
      </c>
    </row>
    <row r="6" spans="1:43" s="48" customFormat="1">
      <c r="C6" s="58" t="s">
        <v>36</v>
      </c>
      <c r="D6" s="58">
        <f t="shared" ref="D6:S6" si="2">+((D4/(E2+F2+G2+H3))-1)*100</f>
        <v>21.336206896551737</v>
      </c>
      <c r="E6" s="58">
        <f t="shared" si="2"/>
        <v>17.208714872118726</v>
      </c>
      <c r="F6" s="58">
        <f t="shared" si="2"/>
        <v>15.121773900399859</v>
      </c>
      <c r="G6" s="58">
        <f t="shared" si="2"/>
        <v>-0.98217533648597977</v>
      </c>
      <c r="H6" s="58">
        <f t="shared" si="2"/>
        <v>-7.1283783783783754</v>
      </c>
      <c r="I6" s="58">
        <f t="shared" si="2"/>
        <v>-14.96696351623098</v>
      </c>
      <c r="J6" s="58">
        <f t="shared" si="2"/>
        <v>-42.031640299750208</v>
      </c>
      <c r="K6" s="58">
        <f t="shared" si="2"/>
        <v>-3.0826339573918671</v>
      </c>
      <c r="L6" s="58">
        <f t="shared" si="2"/>
        <v>3.1119986686636736</v>
      </c>
      <c r="M6" s="58">
        <f t="shared" si="2"/>
        <v>1.554841980733479</v>
      </c>
      <c r="N6" s="58">
        <f t="shared" si="2"/>
        <v>43.825960136120543</v>
      </c>
      <c r="O6" s="58">
        <f t="shared" si="2"/>
        <v>23.43234323432344</v>
      </c>
      <c r="P6" s="58">
        <f t="shared" si="2"/>
        <v>10.841370136348516</v>
      </c>
      <c r="Q6" s="58">
        <f t="shared" si="2"/>
        <v>6.7068843151171009</v>
      </c>
      <c r="R6" s="58">
        <f t="shared" si="2"/>
        <v>-32.904761904761905</v>
      </c>
      <c r="S6" s="58">
        <f t="shared" si="2"/>
        <v>-3.9003759398496318</v>
      </c>
      <c r="T6" s="58"/>
      <c r="U6" s="58"/>
      <c r="V6" s="58"/>
    </row>
    <row r="7" spans="1:43" s="48" customFormat="1">
      <c r="C7" s="58" t="s">
        <v>37</v>
      </c>
      <c r="D7" s="58">
        <f t="shared" ref="D7:S7" si="3">+((D4/H5)-1)*100</f>
        <v>62.131029517638602</v>
      </c>
      <c r="E7" s="58">
        <f t="shared" si="3"/>
        <v>24.188691870190727</v>
      </c>
      <c r="F7" s="58">
        <f t="shared" si="3"/>
        <v>-9.772079772079767</v>
      </c>
      <c r="G7" s="58">
        <f t="shared" si="3"/>
        <v>-54.671107410491246</v>
      </c>
      <c r="H7" s="58">
        <f t="shared" si="3"/>
        <v>-55.632666236281466</v>
      </c>
      <c r="I7" s="58">
        <f t="shared" si="3"/>
        <v>-50.740555832917288</v>
      </c>
      <c r="J7" s="58">
        <f t="shared" si="3"/>
        <v>-41.169511576812567</v>
      </c>
      <c r="K7" s="58">
        <f t="shared" si="3"/>
        <v>45.964997569275631</v>
      </c>
      <c r="L7" s="58">
        <f t="shared" si="3"/>
        <v>85.8985898589859</v>
      </c>
      <c r="M7" s="58">
        <f t="shared" si="3"/>
        <v>99.833721316927154</v>
      </c>
      <c r="N7" s="58">
        <f t="shared" si="3"/>
        <v>109.97161107168201</v>
      </c>
      <c r="O7" s="58">
        <f t="shared" si="3"/>
        <v>-2.0476190476190426</v>
      </c>
      <c r="P7" s="58">
        <f t="shared" si="3"/>
        <v>-23.660100778744841</v>
      </c>
      <c r="Q7" s="58">
        <f t="shared" si="3"/>
        <v>-25.161772025883511</v>
      </c>
      <c r="R7" s="58">
        <f t="shared" si="3"/>
        <v>-19.18554631488383</v>
      </c>
      <c r="S7" s="58">
        <f t="shared" si="3"/>
        <v>213.16998468606431</v>
      </c>
    </row>
    <row r="8" spans="1:43" s="57" customFormat="1">
      <c r="C8" s="57" t="s">
        <v>38</v>
      </c>
      <c r="D8" s="57" t="s">
        <v>274</v>
      </c>
      <c r="E8" s="57" t="s">
        <v>243</v>
      </c>
      <c r="F8" s="57" t="s">
        <v>233</v>
      </c>
      <c r="G8" s="57" t="s">
        <v>230</v>
      </c>
      <c r="H8" s="57" t="s">
        <v>200</v>
      </c>
      <c r="I8" s="57" t="s">
        <v>197</v>
      </c>
      <c r="J8" s="57" t="s">
        <v>186</v>
      </c>
      <c r="K8" s="57" t="s">
        <v>178</v>
      </c>
      <c r="L8" s="57" t="s">
        <v>150</v>
      </c>
      <c r="M8" s="57" t="s">
        <v>140</v>
      </c>
      <c r="N8" s="57" t="s">
        <v>39</v>
      </c>
      <c r="O8" s="57" t="s">
        <v>40</v>
      </c>
      <c r="P8" s="57" t="s">
        <v>41</v>
      </c>
      <c r="Q8" s="57" t="s">
        <v>42</v>
      </c>
      <c r="R8" s="57" t="s">
        <v>43</v>
      </c>
      <c r="S8" s="57" t="s">
        <v>44</v>
      </c>
      <c r="T8" s="57" t="s">
        <v>45</v>
      </c>
      <c r="U8" s="57" t="s">
        <v>46</v>
      </c>
      <c r="V8" s="57" t="s">
        <v>47</v>
      </c>
      <c r="W8" s="57" t="s">
        <v>48</v>
      </c>
      <c r="X8" s="57" t="s">
        <v>49</v>
      </c>
      <c r="Y8" s="57" t="s">
        <v>50</v>
      </c>
      <c r="Z8" s="57" t="s">
        <v>51</v>
      </c>
      <c r="AA8" s="57" t="s">
        <v>52</v>
      </c>
      <c r="AB8" s="57" t="s">
        <v>53</v>
      </c>
      <c r="AC8" s="57" t="s">
        <v>54</v>
      </c>
      <c r="AD8" s="57" t="s">
        <v>55</v>
      </c>
      <c r="AE8" s="57" t="s">
        <v>56</v>
      </c>
      <c r="AF8" s="57" t="s">
        <v>57</v>
      </c>
      <c r="AG8" s="57" t="s">
        <v>58</v>
      </c>
      <c r="AH8" s="57" t="s">
        <v>59</v>
      </c>
      <c r="AI8" s="57" t="s">
        <v>60</v>
      </c>
      <c r="AJ8" s="57" t="s">
        <v>61</v>
      </c>
      <c r="AK8" s="57" t="s">
        <v>62</v>
      </c>
      <c r="AL8" s="57" t="s">
        <v>63</v>
      </c>
      <c r="AM8" s="57" t="s">
        <v>64</v>
      </c>
      <c r="AN8" s="57" t="s">
        <v>65</v>
      </c>
      <c r="AO8" s="57" t="s">
        <v>66</v>
      </c>
      <c r="AP8" s="57" t="s">
        <v>67</v>
      </c>
      <c r="AQ8" s="57" t="s">
        <v>68</v>
      </c>
    </row>
    <row r="9" spans="1:43" s="48" customFormat="1">
      <c r="C9" s="48" t="s">
        <v>69</v>
      </c>
      <c r="D9" s="48">
        <v>374</v>
      </c>
      <c r="E9" s="59">
        <v>330</v>
      </c>
      <c r="F9" s="48">
        <v>359</v>
      </c>
      <c r="G9" s="48">
        <v>329</v>
      </c>
      <c r="H9" s="48">
        <v>300</v>
      </c>
      <c r="I9" s="48">
        <v>430</v>
      </c>
      <c r="J9" s="48">
        <v>473</v>
      </c>
      <c r="K9" s="48">
        <v>423</v>
      </c>
      <c r="L9" s="48">
        <v>450</v>
      </c>
      <c r="M9" s="48">
        <v>479</v>
      </c>
      <c r="N9" s="48">
        <v>436</v>
      </c>
      <c r="O9" s="48">
        <v>336</v>
      </c>
      <c r="P9" s="48">
        <v>256</v>
      </c>
      <c r="Q9" s="48">
        <v>279</v>
      </c>
      <c r="R9" s="48">
        <v>207</v>
      </c>
      <c r="S9" s="48">
        <v>220</v>
      </c>
    </row>
    <row r="10" spans="1:43" s="48" customFormat="1">
      <c r="C10" s="49" t="s">
        <v>70</v>
      </c>
      <c r="D10" s="60">
        <f t="shared" ref="D10:S10" si="4">+D9/D4</f>
        <v>8.303730017761989</v>
      </c>
      <c r="E10" s="60">
        <f t="shared" si="4"/>
        <v>8.8900862068965498</v>
      </c>
      <c r="F10" s="49">
        <f t="shared" si="4"/>
        <v>11.335648879065362</v>
      </c>
      <c r="G10" s="49">
        <f t="shared" si="4"/>
        <v>12.086700955180014</v>
      </c>
      <c r="H10" s="49">
        <f t="shared" si="4"/>
        <v>10.913059294288832</v>
      </c>
      <c r="I10" s="49">
        <f t="shared" si="4"/>
        <v>14.527027027027028</v>
      </c>
      <c r="J10" s="49">
        <f t="shared" si="4"/>
        <v>13.588049411088766</v>
      </c>
      <c r="K10" s="49">
        <f t="shared" si="4"/>
        <v>7.04412989175687</v>
      </c>
      <c r="L10" s="49">
        <f t="shared" si="4"/>
        <v>7.2627501613944476</v>
      </c>
      <c r="M10" s="49">
        <f t="shared" si="4"/>
        <v>7.971376268929939</v>
      </c>
      <c r="N10" s="49">
        <f t="shared" si="4"/>
        <v>7.368598952171709</v>
      </c>
      <c r="O10" s="49">
        <f t="shared" si="4"/>
        <v>8.1672338356830334</v>
      </c>
      <c r="P10" s="49">
        <f t="shared" si="4"/>
        <v>7.6807680768076816</v>
      </c>
      <c r="Q10" s="49">
        <f t="shared" si="4"/>
        <v>9.2783505154639183</v>
      </c>
      <c r="R10" s="49">
        <f t="shared" si="4"/>
        <v>7.3456352022711142</v>
      </c>
      <c r="S10" s="49">
        <f t="shared" si="4"/>
        <v>5.3789731051344747</v>
      </c>
    </row>
    <row r="11" spans="1:43" s="48" customFormat="1">
      <c r="C11" s="58" t="s">
        <v>71</v>
      </c>
      <c r="D11" s="61">
        <f t="shared" ref="D11:R11" si="5">+((D9/E9)-1)*100</f>
        <v>13.33333333333333</v>
      </c>
      <c r="E11" s="61">
        <f t="shared" si="5"/>
        <v>-8.0779944289693599</v>
      </c>
      <c r="F11" s="58">
        <f t="shared" si="5"/>
        <v>9.1185410334346564</v>
      </c>
      <c r="G11" s="58">
        <f t="shared" si="5"/>
        <v>9.6666666666666679</v>
      </c>
      <c r="H11" s="58">
        <f t="shared" si="5"/>
        <v>-30.232558139534881</v>
      </c>
      <c r="I11" s="58">
        <f t="shared" si="5"/>
        <v>-9.0909090909090935</v>
      </c>
      <c r="J11" s="58">
        <f t="shared" si="5"/>
        <v>11.820330969267134</v>
      </c>
      <c r="K11" s="58">
        <f t="shared" si="5"/>
        <v>-6.0000000000000053</v>
      </c>
      <c r="L11" s="58">
        <f t="shared" si="5"/>
        <v>-6.0542797494780753</v>
      </c>
      <c r="M11" s="58">
        <f t="shared" si="5"/>
        <v>9.8623853211009092</v>
      </c>
      <c r="N11" s="58">
        <f t="shared" si="5"/>
        <v>29.761904761904766</v>
      </c>
      <c r="O11" s="58">
        <f t="shared" si="5"/>
        <v>31.25</v>
      </c>
      <c r="P11" s="58">
        <f t="shared" si="5"/>
        <v>-8.2437275985663092</v>
      </c>
      <c r="Q11" s="58">
        <f t="shared" si="5"/>
        <v>34.782608695652172</v>
      </c>
      <c r="R11" s="58">
        <f t="shared" si="5"/>
        <v>-5.9090909090909083</v>
      </c>
    </row>
    <row r="12" spans="1:43" s="48" customFormat="1">
      <c r="C12" s="58" t="s">
        <v>72</v>
      </c>
      <c r="D12" s="61">
        <f t="shared" ref="D12:O12" si="6">+((D9/H9)-1)*100</f>
        <v>24.666666666666657</v>
      </c>
      <c r="E12" s="61">
        <f t="shared" si="6"/>
        <v>-23.255813953488371</v>
      </c>
      <c r="F12" s="58">
        <f t="shared" si="6"/>
        <v>-24.101479915433398</v>
      </c>
      <c r="G12" s="58">
        <f t="shared" si="6"/>
        <v>-22.222222222222221</v>
      </c>
      <c r="H12" s="58">
        <f t="shared" si="6"/>
        <v>-33.333333333333336</v>
      </c>
      <c r="I12" s="58">
        <f t="shared" si="6"/>
        <v>-10.229645093945717</v>
      </c>
      <c r="J12" s="58">
        <f t="shared" si="6"/>
        <v>8.4862385321101019</v>
      </c>
      <c r="K12" s="58">
        <f t="shared" si="6"/>
        <v>25.892857142857139</v>
      </c>
      <c r="L12" s="58">
        <f t="shared" si="6"/>
        <v>75.78125</v>
      </c>
      <c r="M12" s="58">
        <f t="shared" si="6"/>
        <v>71.684587813620084</v>
      </c>
      <c r="N12" s="58">
        <f t="shared" si="6"/>
        <v>110.6280193236715</v>
      </c>
      <c r="O12" s="58">
        <f t="shared" si="6"/>
        <v>52.727272727272734</v>
      </c>
    </row>
    <row r="13" spans="1:43" s="48" customFormat="1">
      <c r="C13" s="58" t="s">
        <v>130</v>
      </c>
      <c r="D13" s="59">
        <f t="shared" ref="D13:I13" si="7">IF(OR(D10&gt;15,D7&lt;15,D6&lt;4),"NA",(IF(D10&lt;4,3,IF(D10&lt;6,2,IF(D10&lt;10,1,0)))+IF(D7&gt;80,3,IF(D7&gt;40,2,IF(D7&gt;20,1,0)))+IF(D6&gt;20,3,IF(D6&gt;10,2,IF(D6&gt;5,1,0)))))</f>
        <v>6</v>
      </c>
      <c r="E13" s="59">
        <f t="shared" si="7"/>
        <v>4</v>
      </c>
      <c r="F13" s="48" t="str">
        <f t="shared" si="7"/>
        <v>NA</v>
      </c>
      <c r="G13" s="48" t="str">
        <f t="shared" si="7"/>
        <v>NA</v>
      </c>
      <c r="H13" s="48" t="str">
        <f t="shared" si="7"/>
        <v>NA</v>
      </c>
      <c r="I13" s="48" t="str">
        <f t="shared" si="7"/>
        <v>NA</v>
      </c>
      <c r="J13" s="48" t="str">
        <f>IF(OR(J10&gt;15,J7&lt;15,J6&lt;4),"NA",(IF(J10&lt;4,3,IF(J10&lt;6,2,IF(J10&lt;10,1,0)))+IF(J7&gt;80,3,IF(J7&gt;40,2,IF(J7&gt;20,1,0)))+IF(J6&gt;20,3,IF(J6&gt;10,2,IF(J6&gt;5,1,0)))))</f>
        <v>NA</v>
      </c>
      <c r="K13" s="48" t="str">
        <f>IF(OR(K10&gt;15,K7&lt;15,K6&lt;4),"NA",(IF(K10&lt;4,3,IF(K10&lt;6,2,IF(K10&lt;10,1,0)))+IF(K7&gt;80,3,IF(K7&gt;40,2,IF(K7&gt;20,1,0)))+IF(K6&gt;20,3,IF(K6&gt;10,2,IF(K6&gt;5,1,0)))))</f>
        <v>NA</v>
      </c>
      <c r="L13" s="48" t="str">
        <f>IF(OR(L10&gt;15,L7&lt;15,L6&lt;4),"NA",(IF(L10&lt;4,3,IF(L10&lt;6,2,IF(L10&lt;10,1,0)))+IF(L7&gt;80,3,IF(L7&gt;40,2,IF(L7&gt;20,1,0)))+IF(L6&gt;20,3,IF(L6&gt;10,2,IF(L6&gt;5,1,0)))))</f>
        <v>NA</v>
      </c>
      <c r="M13" s="48" t="str">
        <f>IF(OR(M10&gt;15,M7&lt;15,M6&lt;4),"NA",(IF(M10&lt;4,3,IF(M10&lt;6,2,IF(M10&lt;10,1,0)))+IF(M7&gt;80,3,IF(M7&gt;40,2,IF(M7&gt;20,1,0)))+IF(M6&gt;20,3,IF(M6&gt;10,2,IF(M6&gt;5,1,0)))))</f>
        <v>NA</v>
      </c>
      <c r="N13" s="48">
        <f>IF(OR(N10&gt;15,N7&lt;15,N6&lt;4),"NA",(IF(N10&lt;4,3,IF(N10&lt;6,2,IF(N10&lt;10,1,0)))+IF(N7&gt;80,3,IF(N7&gt;40,2,IF(N7&gt;20,1,0)))+IF(N6&gt;20,3,IF(N6&gt;10,2,IF(N6&gt;5,1,0)))))</f>
        <v>7</v>
      </c>
      <c r="O13" s="48" t="str">
        <f t="shared" ref="O13:S13" si="8">IF(OR(O10&gt;15,O7&lt;15,O6&lt;4),"NA",(IF(O10&lt;4,3,IF(O10&lt;6,2,IF(O10&lt;10,1,0)))+IF(O7&gt;80,3,IF(O7&gt;40,2,IF(O7&gt;20,1,0)))+IF(O6&gt;20,3,IF(O6&gt;10,2,IF(O6&gt;5,1,0)))))</f>
        <v>NA</v>
      </c>
      <c r="P13" s="48" t="str">
        <f t="shared" si="8"/>
        <v>NA</v>
      </c>
      <c r="Q13" s="48" t="str">
        <f t="shared" si="8"/>
        <v>NA</v>
      </c>
      <c r="R13" s="48" t="str">
        <f t="shared" si="8"/>
        <v>NA</v>
      </c>
      <c r="S13" s="48" t="str">
        <f t="shared" si="8"/>
        <v>NA</v>
      </c>
    </row>
    <row r="14" spans="1:43" s="48" customFormat="1"/>
    <row r="15" spans="1:43" s="48" customFormat="1">
      <c r="A15" s="48" t="s">
        <v>106</v>
      </c>
      <c r="B15" s="48" t="s">
        <v>1</v>
      </c>
      <c r="C15" s="57" t="s">
        <v>2</v>
      </c>
      <c r="D15" s="57" t="s">
        <v>275</v>
      </c>
      <c r="E15" s="57" t="s">
        <v>242</v>
      </c>
      <c r="F15" s="57" t="s">
        <v>232</v>
      </c>
      <c r="G15" s="57" t="s">
        <v>202</v>
      </c>
      <c r="H15" s="57" t="s">
        <v>199</v>
      </c>
      <c r="I15" s="57" t="s">
        <v>196</v>
      </c>
      <c r="J15" s="57" t="s">
        <v>185</v>
      </c>
      <c r="K15" s="57" t="s">
        <v>177</v>
      </c>
      <c r="L15" s="57" t="s">
        <v>149</v>
      </c>
      <c r="M15" s="57" t="s">
        <v>139</v>
      </c>
      <c r="N15" s="57" t="s">
        <v>3</v>
      </c>
      <c r="O15" s="57" t="s">
        <v>4</v>
      </c>
      <c r="P15" s="57" t="s">
        <v>5</v>
      </c>
      <c r="Q15" s="57" t="s">
        <v>6</v>
      </c>
      <c r="R15" s="57" t="s">
        <v>7</v>
      </c>
      <c r="S15" s="57" t="s">
        <v>8</v>
      </c>
      <c r="T15" s="57" t="s">
        <v>9</v>
      </c>
      <c r="U15" s="57" t="s">
        <v>10</v>
      </c>
      <c r="V15" s="57" t="s">
        <v>11</v>
      </c>
      <c r="W15" s="57" t="s">
        <v>12</v>
      </c>
      <c r="X15" s="57" t="s">
        <v>13</v>
      </c>
      <c r="Y15" s="57" t="s">
        <v>14</v>
      </c>
      <c r="Z15" s="57" t="s">
        <v>15</v>
      </c>
      <c r="AA15" s="57" t="s">
        <v>16</v>
      </c>
      <c r="AB15" s="57" t="s">
        <v>17</v>
      </c>
      <c r="AC15" s="57" t="s">
        <v>18</v>
      </c>
      <c r="AD15" s="57" t="s">
        <v>19</v>
      </c>
      <c r="AE15" s="57" t="s">
        <v>20</v>
      </c>
      <c r="AF15" s="57" t="s">
        <v>21</v>
      </c>
      <c r="AG15" s="57" t="s">
        <v>22</v>
      </c>
      <c r="AH15" s="57" t="s">
        <v>23</v>
      </c>
      <c r="AI15" s="57" t="s">
        <v>24</v>
      </c>
      <c r="AJ15" s="57" t="s">
        <v>25</v>
      </c>
      <c r="AK15" s="57" t="s">
        <v>26</v>
      </c>
      <c r="AL15" s="57" t="s">
        <v>27</v>
      </c>
      <c r="AM15" s="57" t="s">
        <v>28</v>
      </c>
      <c r="AN15" s="57" t="s">
        <v>29</v>
      </c>
      <c r="AO15" s="57" t="s">
        <v>30</v>
      </c>
      <c r="AP15" s="57" t="s">
        <v>31</v>
      </c>
    </row>
    <row r="16" spans="1:43" s="48" customFormat="1">
      <c r="A16" s="48" t="s">
        <v>32</v>
      </c>
      <c r="B16" s="48" t="s">
        <v>33</v>
      </c>
      <c r="C16" s="48" t="s">
        <v>34</v>
      </c>
      <c r="D16" s="48">
        <v>4.08</v>
      </c>
      <c r="E16" s="48">
        <v>1.71</v>
      </c>
      <c r="F16" s="48">
        <v>1.65</v>
      </c>
      <c r="G16" s="48">
        <v>1.54</v>
      </c>
      <c r="H16" s="48">
        <v>1.61</v>
      </c>
      <c r="I16" s="48">
        <v>1.53</v>
      </c>
      <c r="J16" s="48">
        <v>2.92</v>
      </c>
      <c r="K16" s="48">
        <v>2.0099999999999998</v>
      </c>
      <c r="L16" s="48">
        <v>1.38</v>
      </c>
      <c r="M16" s="48">
        <v>1.08</v>
      </c>
      <c r="N16" s="48">
        <v>1.51</v>
      </c>
      <c r="O16" s="48">
        <v>1.63</v>
      </c>
      <c r="P16" s="48">
        <v>2.31</v>
      </c>
      <c r="Q16" s="48">
        <v>0.14000000000000001</v>
      </c>
      <c r="R16" s="48">
        <v>1.5</v>
      </c>
      <c r="S16" s="48">
        <v>1.07</v>
      </c>
      <c r="T16" s="48">
        <v>0.94</v>
      </c>
      <c r="U16" s="48">
        <v>0.98</v>
      </c>
      <c r="V16" s="48">
        <v>1.73</v>
      </c>
    </row>
    <row r="17" spans="1:43" s="48" customFormat="1">
      <c r="C17" s="48" t="s">
        <v>128</v>
      </c>
      <c r="H17" s="48">
        <v>1.61</v>
      </c>
      <c r="I17" s="48">
        <v>1.5275000000000001</v>
      </c>
      <c r="J17" s="48">
        <v>-2.37</v>
      </c>
      <c r="K17" s="48">
        <v>2.0099999999999998</v>
      </c>
      <c r="L17" s="48">
        <v>1.38</v>
      </c>
      <c r="M17" s="48">
        <v>1.08</v>
      </c>
      <c r="N17" s="48">
        <v>1.51</v>
      </c>
      <c r="O17" s="48">
        <v>1.63</v>
      </c>
      <c r="P17" s="48">
        <v>2.31</v>
      </c>
      <c r="Q17" s="48">
        <v>0.14000000000000001</v>
      </c>
      <c r="R17" s="48">
        <v>1.45</v>
      </c>
      <c r="S17" s="48">
        <v>1.07</v>
      </c>
      <c r="T17" s="48">
        <v>0.94</v>
      </c>
      <c r="U17" s="48">
        <v>0.98</v>
      </c>
      <c r="V17" s="48">
        <v>1.17</v>
      </c>
      <c r="W17" s="48">
        <v>1.53</v>
      </c>
      <c r="X17" s="48">
        <v>1.24</v>
      </c>
      <c r="Y17" s="48">
        <v>0.43</v>
      </c>
      <c r="Z17" s="48">
        <v>0.68</v>
      </c>
    </row>
    <row r="18" spans="1:43" s="48" customFormat="1">
      <c r="A18" s="48" t="s">
        <v>136</v>
      </c>
      <c r="B18" s="48">
        <v>4</v>
      </c>
      <c r="C18" s="48" t="s">
        <v>35</v>
      </c>
      <c r="D18" s="48">
        <f t="shared" ref="D18:S19" si="9">+D16+E16+F16+G16</f>
        <v>8.98</v>
      </c>
      <c r="E18" s="48">
        <f t="shared" si="9"/>
        <v>6.5100000000000007</v>
      </c>
      <c r="F18" s="48">
        <f t="shared" si="9"/>
        <v>6.33</v>
      </c>
      <c r="G18" s="48">
        <f t="shared" si="9"/>
        <v>7.6000000000000005</v>
      </c>
      <c r="H18" s="48">
        <f t="shared" si="9"/>
        <v>8.07</v>
      </c>
      <c r="I18" s="48">
        <f t="shared" si="9"/>
        <v>7.84</v>
      </c>
      <c r="J18" s="48">
        <f t="shared" si="9"/>
        <v>7.39</v>
      </c>
      <c r="K18" s="48">
        <f t="shared" si="9"/>
        <v>5.9799999999999995</v>
      </c>
      <c r="L18" s="48">
        <f t="shared" si="9"/>
        <v>5.6</v>
      </c>
      <c r="M18" s="48">
        <f t="shared" si="9"/>
        <v>6.5299999999999994</v>
      </c>
      <c r="N18" s="48">
        <f t="shared" si="9"/>
        <v>5.589999999999999</v>
      </c>
      <c r="O18" s="48">
        <f t="shared" si="9"/>
        <v>5.58</v>
      </c>
      <c r="P18" s="48">
        <f t="shared" si="9"/>
        <v>5.0200000000000005</v>
      </c>
      <c r="Q18" s="48">
        <f t="shared" si="9"/>
        <v>3.65</v>
      </c>
      <c r="R18" s="48">
        <f t="shared" si="9"/>
        <v>4.49</v>
      </c>
      <c r="S18" s="48">
        <f t="shared" si="9"/>
        <v>4.72</v>
      </c>
    </row>
    <row r="19" spans="1:43" s="48" customFormat="1">
      <c r="C19" s="48" t="s">
        <v>129</v>
      </c>
      <c r="H19" s="48">
        <f t="shared" si="9"/>
        <v>2.7774999999999999</v>
      </c>
      <c r="I19" s="48">
        <f t="shared" si="9"/>
        <v>2.5474999999999994</v>
      </c>
      <c r="J19" s="48">
        <f t="shared" si="9"/>
        <v>2.0999999999999996</v>
      </c>
      <c r="K19" s="48">
        <f t="shared" si="9"/>
        <v>5.9799999999999995</v>
      </c>
      <c r="L19" s="48">
        <f t="shared" si="9"/>
        <v>5.6</v>
      </c>
      <c r="M19" s="48">
        <f t="shared" si="9"/>
        <v>6.5299999999999994</v>
      </c>
      <c r="N19" s="48">
        <f t="shared" si="9"/>
        <v>5.589999999999999</v>
      </c>
      <c r="O19" s="48">
        <f t="shared" si="9"/>
        <v>5.53</v>
      </c>
      <c r="P19" s="48">
        <f t="shared" si="9"/>
        <v>4.9700000000000006</v>
      </c>
      <c r="Q19" s="48">
        <f t="shared" si="9"/>
        <v>3.6</v>
      </c>
      <c r="R19" s="48">
        <f t="shared" si="9"/>
        <v>4.4399999999999995</v>
      </c>
      <c r="S19" s="48">
        <f t="shared" si="9"/>
        <v>4.16</v>
      </c>
      <c r="T19" s="48">
        <f t="shared" ref="T19:W19" si="10">+T17+U17+V17+W17</f>
        <v>4.62</v>
      </c>
      <c r="U19" s="48">
        <f t="shared" si="10"/>
        <v>4.92</v>
      </c>
      <c r="V19" s="48">
        <f t="shared" si="10"/>
        <v>4.37</v>
      </c>
      <c r="W19" s="48">
        <f t="shared" si="10"/>
        <v>3.8800000000000003</v>
      </c>
    </row>
    <row r="20" spans="1:43" s="48" customFormat="1">
      <c r="C20" s="58" t="s">
        <v>36</v>
      </c>
      <c r="D20" s="58">
        <f t="shared" ref="D20:S20" si="11">+((D18/(E16+F16+G16+H17))-1)*100</f>
        <v>37.941628264208902</v>
      </c>
      <c r="E20" s="58">
        <f t="shared" si="11"/>
        <v>2.8842354800474368</v>
      </c>
      <c r="F20" s="58">
        <f t="shared" si="11"/>
        <v>174.02597402597397</v>
      </c>
      <c r="G20" s="58">
        <f t="shared" si="11"/>
        <v>-5.8240396530359284</v>
      </c>
      <c r="H20" s="58">
        <f t="shared" si="11"/>
        <v>2.9336734693877542</v>
      </c>
      <c r="I20" s="58">
        <f t="shared" si="11"/>
        <v>6.0893098782138111</v>
      </c>
      <c r="J20" s="58">
        <f t="shared" si="11"/>
        <v>23.57859531772575</v>
      </c>
      <c r="K20" s="58">
        <f t="shared" si="11"/>
        <v>6.7857142857142838</v>
      </c>
      <c r="L20" s="58">
        <f t="shared" si="11"/>
        <v>-14.241960183767223</v>
      </c>
      <c r="M20" s="58">
        <f t="shared" si="11"/>
        <v>16.815742397137747</v>
      </c>
      <c r="N20" s="58">
        <f t="shared" si="11"/>
        <v>1.0849909584086603</v>
      </c>
      <c r="O20" s="58">
        <f t="shared" si="11"/>
        <v>11.155378486055767</v>
      </c>
      <c r="P20" s="58">
        <f t="shared" si="11"/>
        <v>37.534246575342479</v>
      </c>
      <c r="Q20" s="58">
        <f t="shared" si="11"/>
        <v>-18.70824053452116</v>
      </c>
      <c r="R20" s="58">
        <f t="shared" si="11"/>
        <v>7.9326923076923128</v>
      </c>
      <c r="S20" s="58">
        <f t="shared" si="11"/>
        <v>-8.8803088803088848</v>
      </c>
      <c r="T20" s="58"/>
      <c r="U20" s="58"/>
      <c r="V20" s="58"/>
    </row>
    <row r="21" spans="1:43" s="48" customFormat="1">
      <c r="C21" s="58" t="s">
        <v>37</v>
      </c>
      <c r="D21" s="58">
        <f t="shared" ref="D21:S21" si="12">+((D18/H19)-1)*100</f>
        <v>223.31233123312333</v>
      </c>
      <c r="E21" s="58">
        <f t="shared" si="12"/>
        <v>155.5446516192346</v>
      </c>
      <c r="F21" s="58">
        <f t="shared" si="12"/>
        <v>201.42857142857147</v>
      </c>
      <c r="G21" s="58">
        <f t="shared" si="12"/>
        <v>27.090301003344507</v>
      </c>
      <c r="H21" s="58">
        <f t="shared" si="12"/>
        <v>44.107142857142875</v>
      </c>
      <c r="I21" s="58">
        <f t="shared" si="12"/>
        <v>20.06125574272588</v>
      </c>
      <c r="J21" s="58">
        <f t="shared" si="12"/>
        <v>32.200357781753141</v>
      </c>
      <c r="K21" s="58">
        <f t="shared" si="12"/>
        <v>8.1374321880650857</v>
      </c>
      <c r="L21" s="58">
        <f t="shared" si="12"/>
        <v>12.676056338028152</v>
      </c>
      <c r="M21" s="58">
        <f t="shared" si="12"/>
        <v>81.388888888888872</v>
      </c>
      <c r="N21" s="58">
        <f t="shared" si="12"/>
        <v>25.900900900900893</v>
      </c>
      <c r="O21" s="58">
        <f t="shared" si="12"/>
        <v>34.134615384615373</v>
      </c>
      <c r="P21" s="58">
        <f t="shared" si="12"/>
        <v>8.6580086580086757</v>
      </c>
      <c r="Q21" s="58">
        <f t="shared" si="12"/>
        <v>-25.813008130081304</v>
      </c>
      <c r="R21" s="58">
        <f t="shared" si="12"/>
        <v>2.7459954233409745</v>
      </c>
      <c r="S21" s="58">
        <f t="shared" si="12"/>
        <v>21.649484536082465</v>
      </c>
    </row>
    <row r="22" spans="1:43" s="57" customFormat="1">
      <c r="C22" s="57" t="s">
        <v>38</v>
      </c>
      <c r="D22" s="57" t="s">
        <v>274</v>
      </c>
      <c r="E22" s="57" t="s">
        <v>243</v>
      </c>
      <c r="F22" s="57" t="s">
        <v>233</v>
      </c>
      <c r="G22" s="57" t="s">
        <v>230</v>
      </c>
      <c r="H22" s="57" t="s">
        <v>200</v>
      </c>
      <c r="I22" s="57" t="s">
        <v>197</v>
      </c>
      <c r="J22" s="57" t="s">
        <v>186</v>
      </c>
      <c r="K22" s="57" t="s">
        <v>178</v>
      </c>
      <c r="L22" s="57" t="s">
        <v>150</v>
      </c>
      <c r="M22" s="57" t="s">
        <v>141</v>
      </c>
      <c r="N22" s="57" t="s">
        <v>39</v>
      </c>
      <c r="O22" s="57" t="s">
        <v>40</v>
      </c>
      <c r="P22" s="57" t="s">
        <v>41</v>
      </c>
      <c r="Q22" s="57" t="s">
        <v>42</v>
      </c>
      <c r="R22" s="57" t="s">
        <v>43</v>
      </c>
      <c r="S22" s="57" t="s">
        <v>44</v>
      </c>
      <c r="T22" s="57" t="s">
        <v>45</v>
      </c>
      <c r="U22" s="57" t="s">
        <v>46</v>
      </c>
      <c r="V22" s="57" t="s">
        <v>47</v>
      </c>
      <c r="W22" s="57" t="s">
        <v>48</v>
      </c>
      <c r="X22" s="57" t="s">
        <v>49</v>
      </c>
      <c r="Y22" s="57" t="s">
        <v>50</v>
      </c>
      <c r="Z22" s="57" t="s">
        <v>51</v>
      </c>
      <c r="AA22" s="57" t="s">
        <v>52</v>
      </c>
      <c r="AB22" s="57" t="s">
        <v>53</v>
      </c>
      <c r="AC22" s="57" t="s">
        <v>54</v>
      </c>
      <c r="AD22" s="57" t="s">
        <v>55</v>
      </c>
      <c r="AE22" s="57" t="s">
        <v>56</v>
      </c>
      <c r="AF22" s="57" t="s">
        <v>57</v>
      </c>
      <c r="AG22" s="57" t="s">
        <v>58</v>
      </c>
      <c r="AH22" s="57" t="s">
        <v>59</v>
      </c>
      <c r="AI22" s="57" t="s">
        <v>60</v>
      </c>
      <c r="AJ22" s="57" t="s">
        <v>61</v>
      </c>
      <c r="AK22" s="57" t="s">
        <v>62</v>
      </c>
      <c r="AL22" s="57" t="s">
        <v>63</v>
      </c>
      <c r="AM22" s="57" t="s">
        <v>64</v>
      </c>
      <c r="AN22" s="57" t="s">
        <v>65</v>
      </c>
      <c r="AO22" s="57" t="s">
        <v>66</v>
      </c>
      <c r="AP22" s="57" t="s">
        <v>67</v>
      </c>
      <c r="AQ22" s="57" t="s">
        <v>68</v>
      </c>
    </row>
    <row r="23" spans="1:43" s="48" customFormat="1">
      <c r="C23" s="48" t="s">
        <v>69</v>
      </c>
      <c r="D23" s="48">
        <v>37</v>
      </c>
      <c r="E23" s="48">
        <v>39</v>
      </c>
      <c r="F23" s="48">
        <v>35</v>
      </c>
      <c r="G23" s="48">
        <v>30.2</v>
      </c>
      <c r="H23" s="48">
        <v>34</v>
      </c>
      <c r="I23" s="59">
        <v>42</v>
      </c>
      <c r="J23" s="48">
        <v>43.4</v>
      </c>
      <c r="K23" s="48">
        <v>42.4</v>
      </c>
      <c r="L23" s="48">
        <v>50</v>
      </c>
      <c r="M23" s="48">
        <v>58</v>
      </c>
      <c r="N23" s="48">
        <v>52.6</v>
      </c>
      <c r="O23" s="48">
        <v>39.5</v>
      </c>
      <c r="P23" s="48">
        <v>41</v>
      </c>
      <c r="Q23" s="48">
        <v>39.6</v>
      </c>
      <c r="R23" s="48">
        <v>37</v>
      </c>
      <c r="S23" s="48">
        <v>31.9</v>
      </c>
    </row>
    <row r="24" spans="1:43" s="48" customFormat="1">
      <c r="C24" s="49" t="s">
        <v>70</v>
      </c>
      <c r="D24" s="60">
        <f t="shared" ref="D24:S24" si="13">+D23/D18</f>
        <v>4.1202672605790642</v>
      </c>
      <c r="E24" s="60">
        <f t="shared" si="13"/>
        <v>5.9907834101382482</v>
      </c>
      <c r="F24" s="60">
        <f t="shared" si="13"/>
        <v>5.5292259083728279</v>
      </c>
      <c r="G24" s="60">
        <f t="shared" si="13"/>
        <v>3.9736842105263155</v>
      </c>
      <c r="H24" s="60">
        <f t="shared" si="13"/>
        <v>4.2131350681536555</v>
      </c>
      <c r="I24" s="60">
        <f t="shared" si="13"/>
        <v>5.3571428571428577</v>
      </c>
      <c r="J24" s="49">
        <f t="shared" si="13"/>
        <v>5.8728010825439787</v>
      </c>
      <c r="K24" s="49">
        <f t="shared" si="13"/>
        <v>7.0903010033444822</v>
      </c>
      <c r="L24" s="49">
        <f t="shared" si="13"/>
        <v>8.9285714285714288</v>
      </c>
      <c r="M24" s="49">
        <f t="shared" si="13"/>
        <v>8.8820826952526808</v>
      </c>
      <c r="N24" s="49">
        <f t="shared" si="13"/>
        <v>9.4096601073345276</v>
      </c>
      <c r="O24" s="49">
        <f t="shared" si="13"/>
        <v>7.0788530465949817</v>
      </c>
      <c r="P24" s="49">
        <f t="shared" si="13"/>
        <v>8.1673306772908365</v>
      </c>
      <c r="Q24" s="49">
        <f t="shared" si="13"/>
        <v>10.849315068493151</v>
      </c>
      <c r="R24" s="49">
        <f t="shared" si="13"/>
        <v>8.2405345211581285</v>
      </c>
      <c r="S24" s="49">
        <f t="shared" si="13"/>
        <v>6.7584745762711869</v>
      </c>
    </row>
    <row r="25" spans="1:43" s="48" customFormat="1">
      <c r="C25" s="58" t="s">
        <v>71</v>
      </c>
      <c r="D25" s="61">
        <f t="shared" ref="D25:R25" si="14">+((D23/E23)-1)*100</f>
        <v>-5.1282051282051322</v>
      </c>
      <c r="E25" s="61">
        <f t="shared" si="14"/>
        <v>11.428571428571432</v>
      </c>
      <c r="F25" s="61">
        <f t="shared" si="14"/>
        <v>15.89403973509933</v>
      </c>
      <c r="G25" s="61">
        <f t="shared" si="14"/>
        <v>-11.176470588235299</v>
      </c>
      <c r="H25" s="61">
        <f t="shared" si="14"/>
        <v>-19.047619047619047</v>
      </c>
      <c r="I25" s="61">
        <f t="shared" si="14"/>
        <v>-3.2258064516129004</v>
      </c>
      <c r="J25" s="58">
        <f t="shared" si="14"/>
        <v>2.3584905660377409</v>
      </c>
      <c r="K25" s="58">
        <f t="shared" si="14"/>
        <v>-15.200000000000003</v>
      </c>
      <c r="L25" s="58">
        <f t="shared" si="14"/>
        <v>-13.793103448275868</v>
      </c>
      <c r="M25" s="58">
        <f t="shared" si="14"/>
        <v>10.266159695817478</v>
      </c>
      <c r="N25" s="58">
        <f t="shared" si="14"/>
        <v>33.164556962025316</v>
      </c>
      <c r="O25" s="58">
        <f t="shared" si="14"/>
        <v>-3.6585365853658569</v>
      </c>
      <c r="P25" s="58">
        <f t="shared" si="14"/>
        <v>3.5353535353535248</v>
      </c>
      <c r="Q25" s="58">
        <f t="shared" si="14"/>
        <v>7.0270270270270219</v>
      </c>
      <c r="R25" s="58">
        <f t="shared" si="14"/>
        <v>15.987460815047028</v>
      </c>
    </row>
    <row r="26" spans="1:43" s="48" customFormat="1">
      <c r="C26" s="58" t="s">
        <v>72</v>
      </c>
      <c r="D26" s="61">
        <f t="shared" ref="D26:O26" si="15">+((D23/H23)-1)*100</f>
        <v>8.8235294117646959</v>
      </c>
      <c r="E26" s="61">
        <f t="shared" si="15"/>
        <v>-7.1428571428571397</v>
      </c>
      <c r="F26" s="61">
        <f t="shared" si="15"/>
        <v>-19.354838709677413</v>
      </c>
      <c r="G26" s="61">
        <f t="shared" si="15"/>
        <v>-28.773584905660378</v>
      </c>
      <c r="H26" s="61">
        <f t="shared" si="15"/>
        <v>-31.999999999999996</v>
      </c>
      <c r="I26" s="61">
        <f t="shared" si="15"/>
        <v>-27.586206896551722</v>
      </c>
      <c r="J26" s="58">
        <f t="shared" si="15"/>
        <v>-17.490494296577953</v>
      </c>
      <c r="K26" s="58">
        <f t="shared" si="15"/>
        <v>7.3417721518987289</v>
      </c>
      <c r="L26" s="58">
        <f t="shared" si="15"/>
        <v>21.95121951219512</v>
      </c>
      <c r="M26" s="58">
        <f t="shared" si="15"/>
        <v>46.464646464646449</v>
      </c>
      <c r="N26" s="58">
        <f t="shared" si="15"/>
        <v>42.162162162162176</v>
      </c>
      <c r="O26" s="58">
        <f t="shared" si="15"/>
        <v>23.82445141065832</v>
      </c>
      <c r="P26" s="58"/>
      <c r="Q26" s="58"/>
    </row>
    <row r="27" spans="1:43" s="48" customFormat="1">
      <c r="C27" s="58" t="s">
        <v>130</v>
      </c>
      <c r="D27" s="59">
        <f t="shared" ref="D27:S27" si="16">IF(OR(D24&gt;15,D21&lt;15,D20&lt;4),"NA",(IF(D24&lt;4,3,IF(D24&lt;6,2,IF(D24&lt;10,1,0)))+IF(D21&gt;80,3,IF(D21&gt;40,2,IF(D21&gt;20,1,0)))+IF(D20&gt;20,3,IF(D20&gt;10,2,IF(D20&gt;5,1,0)))))</f>
        <v>8</v>
      </c>
      <c r="E27" s="59" t="str">
        <f t="shared" si="16"/>
        <v>NA</v>
      </c>
      <c r="F27" s="59">
        <f t="shared" si="16"/>
        <v>8</v>
      </c>
      <c r="G27" s="59" t="str">
        <f t="shared" si="16"/>
        <v>NA</v>
      </c>
      <c r="H27" s="59" t="str">
        <f t="shared" si="16"/>
        <v>NA</v>
      </c>
      <c r="I27" s="59">
        <f t="shared" si="16"/>
        <v>4</v>
      </c>
      <c r="J27" s="48">
        <f t="shared" si="16"/>
        <v>6</v>
      </c>
      <c r="K27" s="48" t="str">
        <f t="shared" si="16"/>
        <v>NA</v>
      </c>
      <c r="L27" s="48" t="str">
        <f t="shared" si="16"/>
        <v>NA</v>
      </c>
      <c r="M27" s="48">
        <f t="shared" si="16"/>
        <v>6</v>
      </c>
      <c r="N27" s="48" t="str">
        <f t="shared" si="16"/>
        <v>NA</v>
      </c>
      <c r="O27" s="48">
        <f t="shared" si="16"/>
        <v>4</v>
      </c>
      <c r="P27" s="48" t="str">
        <f t="shared" si="16"/>
        <v>NA</v>
      </c>
      <c r="Q27" s="48" t="str">
        <f t="shared" si="16"/>
        <v>NA</v>
      </c>
      <c r="R27" s="48" t="str">
        <f t="shared" si="16"/>
        <v>NA</v>
      </c>
      <c r="S27" s="48" t="str">
        <f t="shared" si="16"/>
        <v>NA</v>
      </c>
    </row>
    <row r="29" spans="1:43">
      <c r="A29" t="s">
        <v>120</v>
      </c>
      <c r="B29" t="s">
        <v>1</v>
      </c>
      <c r="C29" s="1" t="s">
        <v>2</v>
      </c>
      <c r="D29" s="1" t="s">
        <v>275</v>
      </c>
      <c r="E29" s="1" t="s">
        <v>242</v>
      </c>
      <c r="F29" s="1" t="s">
        <v>232</v>
      </c>
      <c r="G29" s="1" t="s">
        <v>202</v>
      </c>
      <c r="H29" s="1" t="s">
        <v>199</v>
      </c>
      <c r="I29" s="1" t="s">
        <v>196</v>
      </c>
      <c r="J29" s="1" t="s">
        <v>185</v>
      </c>
      <c r="K29" s="1" t="s">
        <v>177</v>
      </c>
      <c r="L29" s="1" t="s">
        <v>149</v>
      </c>
      <c r="M29" s="1" t="s">
        <v>139</v>
      </c>
      <c r="N29" s="1" t="s">
        <v>3</v>
      </c>
      <c r="O29" s="1" t="s">
        <v>4</v>
      </c>
      <c r="P29" s="1" t="s">
        <v>5</v>
      </c>
      <c r="Q29" s="1" t="s">
        <v>6</v>
      </c>
      <c r="R29" s="1" t="s">
        <v>7</v>
      </c>
      <c r="S29" s="1" t="s">
        <v>8</v>
      </c>
      <c r="T29" s="1" t="s">
        <v>9</v>
      </c>
      <c r="U29" s="1" t="s">
        <v>10</v>
      </c>
      <c r="V29" s="1" t="s">
        <v>11</v>
      </c>
      <c r="W29" s="1" t="s">
        <v>12</v>
      </c>
      <c r="X29" s="1" t="s">
        <v>13</v>
      </c>
      <c r="Y29" s="1" t="s">
        <v>14</v>
      </c>
      <c r="Z29" s="1" t="s">
        <v>15</v>
      </c>
      <c r="AA29" s="1" t="s">
        <v>16</v>
      </c>
      <c r="AB29" s="1" t="s">
        <v>17</v>
      </c>
      <c r="AC29" s="1" t="s">
        <v>18</v>
      </c>
      <c r="AD29" s="1" t="s">
        <v>19</v>
      </c>
      <c r="AE29" s="1" t="s">
        <v>20</v>
      </c>
      <c r="AF29" s="1" t="s">
        <v>21</v>
      </c>
      <c r="AG29" s="1" t="s">
        <v>22</v>
      </c>
      <c r="AH29" s="1" t="s">
        <v>23</v>
      </c>
      <c r="AI29" s="1" t="s">
        <v>24</v>
      </c>
      <c r="AJ29" s="1" t="s">
        <v>25</v>
      </c>
      <c r="AK29" s="1" t="s">
        <v>26</v>
      </c>
      <c r="AL29" s="1" t="s">
        <v>27</v>
      </c>
      <c r="AM29" s="1" t="s">
        <v>28</v>
      </c>
      <c r="AN29" s="1" t="s">
        <v>29</v>
      </c>
      <c r="AO29" s="1" t="s">
        <v>30</v>
      </c>
      <c r="AP29" s="1" t="s">
        <v>31</v>
      </c>
    </row>
    <row r="30" spans="1:43">
      <c r="A30" t="s">
        <v>32</v>
      </c>
      <c r="B30" t="s">
        <v>33</v>
      </c>
      <c r="C30" t="s">
        <v>34</v>
      </c>
      <c r="D30">
        <v>5.84</v>
      </c>
      <c r="E30">
        <v>5.84</v>
      </c>
      <c r="F30">
        <v>5.13</v>
      </c>
      <c r="G30">
        <v>2.86</v>
      </c>
      <c r="H30">
        <v>3.6</v>
      </c>
      <c r="I30">
        <v>2.82</v>
      </c>
      <c r="J30">
        <v>3.6</v>
      </c>
      <c r="K30">
        <v>1.64</v>
      </c>
      <c r="L30">
        <v>2.02</v>
      </c>
      <c r="M30">
        <v>2.35</v>
      </c>
      <c r="N30">
        <v>3.11</v>
      </c>
      <c r="O30">
        <v>5.67</v>
      </c>
      <c r="P30">
        <v>3.44</v>
      </c>
      <c r="Q30">
        <v>4.24</v>
      </c>
      <c r="R30">
        <v>4.42</v>
      </c>
      <c r="S30">
        <v>2.99</v>
      </c>
      <c r="T30">
        <v>2.23</v>
      </c>
      <c r="U30">
        <v>2.25</v>
      </c>
      <c r="V30">
        <v>4.63</v>
      </c>
    </row>
    <row r="31" spans="1:43">
      <c r="C31" t="s">
        <v>128</v>
      </c>
      <c r="H31">
        <v>3.6</v>
      </c>
      <c r="I31">
        <v>2.82</v>
      </c>
      <c r="J31">
        <v>3.6</v>
      </c>
      <c r="K31">
        <v>1.64</v>
      </c>
      <c r="L31">
        <v>2.02</v>
      </c>
      <c r="M31">
        <v>2.35</v>
      </c>
      <c r="N31">
        <v>3.11</v>
      </c>
      <c r="O31" s="6">
        <v>5.67</v>
      </c>
      <c r="P31">
        <v>3.44</v>
      </c>
      <c r="Q31">
        <v>4.24</v>
      </c>
      <c r="R31">
        <v>4.42</v>
      </c>
      <c r="S31">
        <v>2.99</v>
      </c>
      <c r="T31">
        <v>2.2400000000000002</v>
      </c>
      <c r="U31">
        <v>2.25</v>
      </c>
      <c r="V31">
        <v>5.07</v>
      </c>
      <c r="W31">
        <v>2.87</v>
      </c>
      <c r="X31">
        <v>3</v>
      </c>
      <c r="Y31">
        <v>2.2400000000000002</v>
      </c>
      <c r="Z31">
        <v>2.83</v>
      </c>
    </row>
    <row r="32" spans="1:43">
      <c r="A32" t="s">
        <v>181</v>
      </c>
      <c r="B32">
        <v>4</v>
      </c>
      <c r="C32" t="s">
        <v>35</v>
      </c>
      <c r="D32">
        <f t="shared" ref="D32:S33" si="17">+D30+E30+F30+G30</f>
        <v>19.669999999999998</v>
      </c>
      <c r="E32">
        <f t="shared" si="17"/>
        <v>17.43</v>
      </c>
      <c r="F32">
        <f t="shared" si="17"/>
        <v>14.41</v>
      </c>
      <c r="G32">
        <f t="shared" si="17"/>
        <v>12.879999999999999</v>
      </c>
      <c r="H32">
        <f t="shared" si="17"/>
        <v>11.66</v>
      </c>
      <c r="I32">
        <f t="shared" si="17"/>
        <v>10.08</v>
      </c>
      <c r="J32">
        <f t="shared" si="17"/>
        <v>9.61</v>
      </c>
      <c r="K32">
        <f t="shared" si="17"/>
        <v>9.1199999999999992</v>
      </c>
      <c r="L32">
        <f t="shared" si="17"/>
        <v>13.15</v>
      </c>
      <c r="M32">
        <f t="shared" si="17"/>
        <v>14.569999999999999</v>
      </c>
      <c r="N32">
        <f t="shared" si="17"/>
        <v>16.46</v>
      </c>
      <c r="O32">
        <f t="shared" si="17"/>
        <v>17.77</v>
      </c>
      <c r="P32">
        <f t="shared" si="17"/>
        <v>15.09</v>
      </c>
      <c r="Q32">
        <f t="shared" si="17"/>
        <v>13.88</v>
      </c>
      <c r="R32">
        <f t="shared" si="17"/>
        <v>11.89</v>
      </c>
      <c r="S32">
        <f t="shared" si="17"/>
        <v>12.100000000000001</v>
      </c>
    </row>
    <row r="33" spans="1:43">
      <c r="C33" t="s">
        <v>129</v>
      </c>
      <c r="H33">
        <f t="shared" si="17"/>
        <v>11.66</v>
      </c>
      <c r="I33">
        <f t="shared" si="17"/>
        <v>10.08</v>
      </c>
      <c r="J33">
        <f t="shared" si="17"/>
        <v>9.61</v>
      </c>
      <c r="K33">
        <f t="shared" si="17"/>
        <v>9.1199999999999992</v>
      </c>
      <c r="L33">
        <f t="shared" si="17"/>
        <v>13.15</v>
      </c>
      <c r="M33">
        <f t="shared" si="17"/>
        <v>14.569999999999999</v>
      </c>
      <c r="N33">
        <f t="shared" si="17"/>
        <v>16.46</v>
      </c>
      <c r="O33">
        <f t="shared" si="17"/>
        <v>17.77</v>
      </c>
      <c r="P33">
        <f t="shared" si="17"/>
        <v>15.09</v>
      </c>
      <c r="Q33">
        <f t="shared" si="17"/>
        <v>13.89</v>
      </c>
      <c r="R33">
        <f t="shared" si="17"/>
        <v>11.9</v>
      </c>
      <c r="S33">
        <f t="shared" si="17"/>
        <v>12.55</v>
      </c>
      <c r="T33">
        <f t="shared" ref="T33:W33" si="18">+T31+U31+V31+W31</f>
        <v>12.43</v>
      </c>
      <c r="U33">
        <f t="shared" si="18"/>
        <v>13.190000000000001</v>
      </c>
      <c r="V33">
        <f t="shared" si="18"/>
        <v>13.180000000000001</v>
      </c>
      <c r="W33">
        <f t="shared" si="18"/>
        <v>10.94</v>
      </c>
    </row>
    <row r="34" spans="1:43">
      <c r="C34" s="2" t="s">
        <v>36</v>
      </c>
      <c r="D34" s="2">
        <f t="shared" ref="D34:S34" si="19">+((D32/(E30+F30+G30+H31))-1)*100</f>
        <v>12.851405622489942</v>
      </c>
      <c r="E34" s="2">
        <f t="shared" si="19"/>
        <v>20.957668285912568</v>
      </c>
      <c r="F34" s="2">
        <f t="shared" si="19"/>
        <v>11.87888198757765</v>
      </c>
      <c r="G34" s="2">
        <f t="shared" si="19"/>
        <v>10.463121783876495</v>
      </c>
      <c r="H34" s="2">
        <f t="shared" si="19"/>
        <v>15.674603174603185</v>
      </c>
      <c r="I34" s="2">
        <f t="shared" si="19"/>
        <v>4.8907388137356955</v>
      </c>
      <c r="J34" s="2">
        <f t="shared" si="19"/>
        <v>5.3728070175438569</v>
      </c>
      <c r="K34" s="2">
        <f t="shared" si="19"/>
        <v>-30.646387832699627</v>
      </c>
      <c r="L34" s="2">
        <f t="shared" si="19"/>
        <v>-9.7460535346602484</v>
      </c>
      <c r="M34" s="2">
        <f t="shared" si="19"/>
        <v>-11.48238153098422</v>
      </c>
      <c r="N34" s="2">
        <f t="shared" si="19"/>
        <v>-7.3719752391671278</v>
      </c>
      <c r="O34" s="2">
        <f t="shared" si="19"/>
        <v>17.760106030483769</v>
      </c>
      <c r="P34" s="2">
        <f t="shared" si="19"/>
        <v>8.63930885529156</v>
      </c>
      <c r="Q34" s="2">
        <f t="shared" si="19"/>
        <v>16.736753574432296</v>
      </c>
      <c r="R34" s="2">
        <f t="shared" si="19"/>
        <v>-5.1834130781499237</v>
      </c>
      <c r="S34" s="2">
        <f t="shared" si="19"/>
        <v>1.0016694490818212</v>
      </c>
      <c r="T34" s="2"/>
      <c r="U34" s="2"/>
      <c r="V34" s="2"/>
    </row>
    <row r="35" spans="1:43">
      <c r="C35" s="2" t="s">
        <v>37</v>
      </c>
      <c r="D35" s="2">
        <f t="shared" ref="D35:S35" si="20">+((D32/H33)-1)*100</f>
        <v>68.696397941680942</v>
      </c>
      <c r="E35" s="2">
        <f t="shared" si="20"/>
        <v>72.916666666666657</v>
      </c>
      <c r="F35" s="2">
        <f t="shared" si="20"/>
        <v>49.947970863683679</v>
      </c>
      <c r="G35" s="2">
        <f t="shared" si="20"/>
        <v>41.228070175438589</v>
      </c>
      <c r="H35" s="2">
        <f t="shared" si="20"/>
        <v>-11.330798479087456</v>
      </c>
      <c r="I35" s="2">
        <f t="shared" si="20"/>
        <v>-30.816746739876454</v>
      </c>
      <c r="J35" s="2">
        <f t="shared" si="20"/>
        <v>-41.616038882138525</v>
      </c>
      <c r="K35" s="2">
        <f t="shared" si="20"/>
        <v>-48.677546426561626</v>
      </c>
      <c r="L35" s="2">
        <f t="shared" si="20"/>
        <v>-12.856196156394962</v>
      </c>
      <c r="M35" s="2">
        <f t="shared" si="20"/>
        <v>4.8956083513318704</v>
      </c>
      <c r="N35" s="2">
        <f t="shared" si="20"/>
        <v>38.319327731092436</v>
      </c>
      <c r="O35" s="2">
        <f t="shared" si="20"/>
        <v>41.59362549800796</v>
      </c>
      <c r="P35" s="2">
        <f t="shared" si="20"/>
        <v>21.399839098954153</v>
      </c>
      <c r="Q35" s="2">
        <f t="shared" si="20"/>
        <v>5.2312357846853619</v>
      </c>
      <c r="R35" s="2">
        <f t="shared" si="20"/>
        <v>-9.7875569044006188</v>
      </c>
      <c r="S35" s="2">
        <f t="shared" si="20"/>
        <v>10.603290676416833</v>
      </c>
    </row>
    <row r="36" spans="1:43" s="1" customFormat="1">
      <c r="C36" s="1" t="s">
        <v>38</v>
      </c>
      <c r="D36" s="1" t="s">
        <v>274</v>
      </c>
      <c r="E36" s="1" t="s">
        <v>243</v>
      </c>
      <c r="F36" s="1" t="s">
        <v>233</v>
      </c>
      <c r="G36" s="1" t="s">
        <v>230</v>
      </c>
      <c r="H36" s="1" t="s">
        <v>200</v>
      </c>
      <c r="I36" s="1" t="s">
        <v>197</v>
      </c>
      <c r="J36" s="1" t="s">
        <v>186</v>
      </c>
      <c r="K36" s="1" t="s">
        <v>178</v>
      </c>
      <c r="L36" s="1" t="s">
        <v>150</v>
      </c>
      <c r="M36" s="1" t="s">
        <v>141</v>
      </c>
      <c r="N36" s="1" t="s">
        <v>39</v>
      </c>
      <c r="O36" s="1" t="s">
        <v>40</v>
      </c>
      <c r="P36" s="1" t="s">
        <v>41</v>
      </c>
      <c r="Q36" s="1" t="s">
        <v>42</v>
      </c>
      <c r="R36" s="1" t="s">
        <v>43</v>
      </c>
      <c r="S36" s="1" t="s">
        <v>44</v>
      </c>
      <c r="T36" s="1" t="s">
        <v>45</v>
      </c>
      <c r="U36" s="1" t="s">
        <v>46</v>
      </c>
      <c r="V36" s="1" t="s">
        <v>47</v>
      </c>
      <c r="W36" s="1" t="s">
        <v>48</v>
      </c>
      <c r="X36" s="1" t="s">
        <v>49</v>
      </c>
      <c r="Y36" s="1" t="s">
        <v>50</v>
      </c>
      <c r="Z36" s="1" t="s">
        <v>51</v>
      </c>
      <c r="AA36" s="1" t="s">
        <v>52</v>
      </c>
      <c r="AB36" s="1" t="s">
        <v>53</v>
      </c>
      <c r="AC36" s="1" t="s">
        <v>54</v>
      </c>
      <c r="AD36" s="1" t="s">
        <v>55</v>
      </c>
      <c r="AE36" s="1" t="s">
        <v>56</v>
      </c>
      <c r="AF36" s="1" t="s">
        <v>57</v>
      </c>
      <c r="AG36" s="1" t="s">
        <v>58</v>
      </c>
      <c r="AH36" s="1" t="s">
        <v>59</v>
      </c>
      <c r="AI36" s="1" t="s">
        <v>60</v>
      </c>
      <c r="AJ36" s="1" t="s">
        <v>61</v>
      </c>
      <c r="AK36" s="1" t="s">
        <v>62</v>
      </c>
      <c r="AL36" s="1" t="s">
        <v>63</v>
      </c>
      <c r="AM36" s="1" t="s">
        <v>64</v>
      </c>
      <c r="AN36" s="1" t="s">
        <v>65</v>
      </c>
      <c r="AO36" s="1" t="s">
        <v>66</v>
      </c>
      <c r="AP36" s="1" t="s">
        <v>67</v>
      </c>
      <c r="AQ36" s="1" t="s">
        <v>68</v>
      </c>
    </row>
    <row r="37" spans="1:43">
      <c r="C37" t="s">
        <v>69</v>
      </c>
      <c r="D37">
        <v>122</v>
      </c>
      <c r="E37" s="4">
        <v>120</v>
      </c>
      <c r="F37">
        <v>129</v>
      </c>
      <c r="G37">
        <v>122</v>
      </c>
      <c r="H37">
        <v>116</v>
      </c>
      <c r="I37">
        <v>130</v>
      </c>
      <c r="J37">
        <v>140</v>
      </c>
      <c r="K37">
        <v>146</v>
      </c>
      <c r="L37">
        <v>162</v>
      </c>
      <c r="M37">
        <v>194</v>
      </c>
      <c r="N37">
        <v>209</v>
      </c>
      <c r="O37">
        <v>225</v>
      </c>
      <c r="P37">
        <v>214</v>
      </c>
      <c r="Q37">
        <v>187</v>
      </c>
      <c r="R37">
        <v>155</v>
      </c>
      <c r="S37">
        <v>143</v>
      </c>
    </row>
    <row r="38" spans="1:43">
      <c r="C38" s="3" t="s">
        <v>70</v>
      </c>
      <c r="D38" s="19">
        <f t="shared" ref="D38:S38" si="21">+D37/D32</f>
        <v>6.2023385866802245</v>
      </c>
      <c r="E38" s="19">
        <f t="shared" si="21"/>
        <v>6.8846815834767643</v>
      </c>
      <c r="F38" s="3">
        <f t="shared" si="21"/>
        <v>8.9521165857043723</v>
      </c>
      <c r="G38" s="3">
        <f t="shared" si="21"/>
        <v>9.4720496894409951</v>
      </c>
      <c r="H38" s="3">
        <f t="shared" si="21"/>
        <v>9.9485420240137223</v>
      </c>
      <c r="I38" s="3">
        <f t="shared" si="21"/>
        <v>12.896825396825397</v>
      </c>
      <c r="J38" s="3">
        <f t="shared" si="21"/>
        <v>14.568158168574403</v>
      </c>
      <c r="K38" s="3">
        <f t="shared" si="21"/>
        <v>16.008771929824562</v>
      </c>
      <c r="L38" s="3">
        <f t="shared" si="21"/>
        <v>12.319391634980988</v>
      </c>
      <c r="M38" s="3">
        <f t="shared" si="21"/>
        <v>13.315030885380921</v>
      </c>
      <c r="N38" s="3">
        <f t="shared" si="21"/>
        <v>12.697448359659781</v>
      </c>
      <c r="O38" s="3">
        <f t="shared" si="21"/>
        <v>12.661789532920652</v>
      </c>
      <c r="P38" s="3">
        <f t="shared" si="21"/>
        <v>14.181577203445991</v>
      </c>
      <c r="Q38" s="3">
        <f t="shared" si="21"/>
        <v>13.472622478386166</v>
      </c>
      <c r="R38" s="3">
        <f t="shared" si="21"/>
        <v>13.036164844407065</v>
      </c>
      <c r="S38" s="3">
        <f t="shared" si="21"/>
        <v>11.818181818181817</v>
      </c>
    </row>
    <row r="39" spans="1:43">
      <c r="C39" s="2" t="s">
        <v>71</v>
      </c>
      <c r="D39" s="18">
        <f t="shared" ref="D39:I39" si="22">+((D37/E37)-1)*100</f>
        <v>1.6666666666666607</v>
      </c>
      <c r="E39" s="18">
        <f t="shared" si="22"/>
        <v>-6.9767441860465134</v>
      </c>
      <c r="F39" s="2">
        <f t="shared" si="22"/>
        <v>5.7377049180327822</v>
      </c>
      <c r="G39" s="2">
        <f t="shared" si="22"/>
        <v>5.1724137931034475</v>
      </c>
      <c r="H39" s="2">
        <f t="shared" si="22"/>
        <v>-10.769230769230765</v>
      </c>
      <c r="I39" s="2">
        <f t="shared" si="22"/>
        <v>-7.1428571428571397</v>
      </c>
      <c r="J39" s="2">
        <f>+((J37/K37)-1)*100</f>
        <v>-4.1095890410958962</v>
      </c>
      <c r="K39" s="2">
        <f>+((K37/L37)-1)*100</f>
        <v>-9.8765432098765427</v>
      </c>
      <c r="L39" s="2">
        <f>+((L37/M37)-1)*100</f>
        <v>-16.494845360824741</v>
      </c>
      <c r="M39" s="2">
        <f>+((M37/N37)-1)*100</f>
        <v>-7.1770334928229707</v>
      </c>
      <c r="N39" s="2">
        <f>+((N37/O37)-1)*100</f>
        <v>-7.1111111111111125</v>
      </c>
      <c r="O39" s="2">
        <f t="shared" ref="O39:R39" si="23">+((O37/P37)-1)*100</f>
        <v>5.1401869158878455</v>
      </c>
      <c r="P39" s="2">
        <f t="shared" si="23"/>
        <v>14.438502673796783</v>
      </c>
      <c r="Q39" s="2">
        <f t="shared" si="23"/>
        <v>20.645161290322591</v>
      </c>
      <c r="R39" s="2">
        <f t="shared" si="23"/>
        <v>8.391608391608397</v>
      </c>
    </row>
    <row r="40" spans="1:43">
      <c r="C40" s="2" t="s">
        <v>72</v>
      </c>
      <c r="D40" s="18">
        <f t="shared" ref="D40:O40" si="24">+((D37/H37)-1)*100</f>
        <v>5.1724137931034475</v>
      </c>
      <c r="E40" s="18">
        <f t="shared" si="24"/>
        <v>-7.6923076923076872</v>
      </c>
      <c r="F40" s="2">
        <f t="shared" si="24"/>
        <v>-7.857142857142863</v>
      </c>
      <c r="G40" s="2">
        <f t="shared" si="24"/>
        <v>-16.43835616438356</v>
      </c>
      <c r="H40" s="2">
        <f t="shared" si="24"/>
        <v>-28.395061728395067</v>
      </c>
      <c r="I40" s="2">
        <f t="shared" si="24"/>
        <v>-32.989690721649488</v>
      </c>
      <c r="J40" s="2">
        <f t="shared" si="24"/>
        <v>-33.014354066985639</v>
      </c>
      <c r="K40" s="2">
        <f t="shared" si="24"/>
        <v>-35.111111111111114</v>
      </c>
      <c r="L40" s="2">
        <f t="shared" si="24"/>
        <v>-24.299065420560751</v>
      </c>
      <c r="M40" s="2">
        <f t="shared" si="24"/>
        <v>3.7433155080213831</v>
      </c>
      <c r="N40" s="2">
        <f t="shared" si="24"/>
        <v>34.838709677419352</v>
      </c>
      <c r="O40" s="2">
        <f t="shared" si="24"/>
        <v>57.342657342657333</v>
      </c>
    </row>
    <row r="41" spans="1:43">
      <c r="C41" s="2" t="s">
        <v>130</v>
      </c>
      <c r="D41" s="4">
        <f t="shared" ref="D41:I41" si="25">IF(OR(D38&gt;15,D35&lt;15,D34&lt;4),"NA",(IF(D38&lt;4,3,IF(D38&lt;6,2,IF(D38&lt;10,1,0)))+IF(D35&gt;80,3,IF(D35&gt;40,2,IF(D35&gt;20,1,0)))+IF(D34&gt;20,3,IF(D34&gt;10,2,IF(D34&gt;5,1,0)))))</f>
        <v>5</v>
      </c>
      <c r="E41" s="4">
        <f t="shared" si="25"/>
        <v>6</v>
      </c>
      <c r="F41">
        <f t="shared" si="25"/>
        <v>5</v>
      </c>
      <c r="G41">
        <f t="shared" si="25"/>
        <v>5</v>
      </c>
      <c r="H41" t="str">
        <f t="shared" si="25"/>
        <v>NA</v>
      </c>
      <c r="I41" t="str">
        <f t="shared" si="25"/>
        <v>NA</v>
      </c>
      <c r="J41" t="str">
        <f>IF(OR(J38&gt;15,J35&lt;15,J34&lt;4),"NA",(IF(J38&lt;4,3,IF(J38&lt;6,2,IF(J38&lt;10,1,0)))+IF(J35&gt;80,3,IF(J35&gt;40,2,IF(J35&gt;20,1,0)))+IF(J34&gt;20,3,IF(J34&gt;10,2,IF(J34&gt;5,1,0)))))</f>
        <v>NA</v>
      </c>
      <c r="K41" t="str">
        <f>IF(OR(K38&gt;15,K35&lt;15,K34&lt;4),"NA",(IF(K38&lt;4,3,IF(K38&lt;6,2,IF(K38&lt;10,1,0)))+IF(K35&gt;80,3,IF(K35&gt;40,2,IF(K35&gt;20,1,0)))+IF(K34&gt;20,3,IF(K34&gt;10,2,IF(K34&gt;5,1,0)))))</f>
        <v>NA</v>
      </c>
      <c r="L41" t="str">
        <f>IF(OR(L38&gt;15,L35&lt;15,L34&lt;4),"NA",(IF(L38&lt;4,3,IF(L38&lt;6,2,IF(L38&lt;10,1,0)))+IF(L35&gt;80,3,IF(L35&gt;40,2,IF(L35&gt;20,1,0)))+IF(L34&gt;20,3,IF(L34&gt;10,2,IF(L34&gt;5,1,0)))))</f>
        <v>NA</v>
      </c>
      <c r="M41" t="str">
        <f>IF(OR(M38&gt;15,M35&lt;15,M34&lt;4),"NA",(IF(M38&lt;4,3,IF(M38&lt;6,2,IF(M38&lt;10,1,0)))+IF(M35&gt;80,3,IF(M35&gt;40,2,IF(M35&gt;20,1,0)))+IF(M34&gt;20,3,IF(M34&gt;10,2,IF(M34&gt;5,1,0)))))</f>
        <v>NA</v>
      </c>
      <c r="N41" t="str">
        <f>IF(OR(N38&gt;15,N35&lt;15,N34&lt;4),"NA",(IF(N38&lt;4,3,IF(N38&lt;6,2,IF(N38&lt;10,1,0)))+IF(N35&gt;80,3,IF(N35&gt;40,2,IF(N35&gt;20,1,0)))+IF(N34&gt;20,3,IF(N34&gt;10,2,IF(N34&gt;5,1,0)))))</f>
        <v>NA</v>
      </c>
      <c r="O41">
        <f t="shared" ref="O41:S41" si="26">IF(OR(O38&gt;15,O35&lt;15,O34&lt;4),"NA",(IF(O38&lt;4,3,IF(O38&lt;6,2,IF(O38&lt;10,1,0)))+IF(O35&gt;80,3,IF(O35&gt;40,2,IF(O35&gt;20,1,0)))+IF(O34&gt;20,3,IF(O34&gt;10,2,IF(O34&gt;5,1,0)))))</f>
        <v>4</v>
      </c>
      <c r="P41">
        <f t="shared" si="26"/>
        <v>2</v>
      </c>
      <c r="Q41" t="str">
        <f t="shared" si="26"/>
        <v>NA</v>
      </c>
      <c r="R41" t="str">
        <f t="shared" si="26"/>
        <v>NA</v>
      </c>
      <c r="S41" t="str">
        <f t="shared" si="26"/>
        <v>NA</v>
      </c>
    </row>
    <row r="43" spans="1:43" s="36" customFormat="1">
      <c r="A43" s="56" t="s">
        <v>154</v>
      </c>
      <c r="B43" s="36" t="s">
        <v>1</v>
      </c>
      <c r="C43" s="37" t="s">
        <v>2</v>
      </c>
      <c r="D43" s="37" t="s">
        <v>275</v>
      </c>
      <c r="E43" s="37" t="s">
        <v>242</v>
      </c>
      <c r="F43" s="37" t="s">
        <v>232</v>
      </c>
      <c r="G43" s="37" t="s">
        <v>202</v>
      </c>
      <c r="H43" s="37" t="s">
        <v>199</v>
      </c>
      <c r="I43" s="37" t="s">
        <v>196</v>
      </c>
      <c r="J43" s="37" t="s">
        <v>185</v>
      </c>
      <c r="K43" s="37" t="s">
        <v>177</v>
      </c>
      <c r="L43" s="37" t="s">
        <v>149</v>
      </c>
      <c r="M43" s="37" t="s">
        <v>139</v>
      </c>
      <c r="N43" s="37" t="s">
        <v>3</v>
      </c>
      <c r="O43" s="37" t="s">
        <v>4</v>
      </c>
      <c r="P43" s="37" t="s">
        <v>5</v>
      </c>
      <c r="Q43" s="37" t="s">
        <v>6</v>
      </c>
      <c r="R43" s="37" t="s">
        <v>7</v>
      </c>
      <c r="S43" s="37" t="s">
        <v>8</v>
      </c>
      <c r="T43" s="37" t="s">
        <v>9</v>
      </c>
      <c r="U43" s="37" t="s">
        <v>10</v>
      </c>
      <c r="V43" s="37" t="s">
        <v>11</v>
      </c>
      <c r="W43" s="37" t="s">
        <v>12</v>
      </c>
      <c r="X43" s="37" t="s">
        <v>13</v>
      </c>
      <c r="Y43" s="37" t="s">
        <v>14</v>
      </c>
      <c r="Z43" s="37" t="s">
        <v>15</v>
      </c>
      <c r="AA43" s="37" t="s">
        <v>16</v>
      </c>
      <c r="AB43" s="37" t="s">
        <v>17</v>
      </c>
      <c r="AC43" s="37" t="s">
        <v>18</v>
      </c>
      <c r="AD43" s="37" t="s">
        <v>19</v>
      </c>
      <c r="AE43" s="37" t="s">
        <v>20</v>
      </c>
      <c r="AF43" s="37" t="s">
        <v>21</v>
      </c>
      <c r="AG43" s="37" t="s">
        <v>22</v>
      </c>
      <c r="AH43" s="37" t="s">
        <v>23</v>
      </c>
      <c r="AI43" s="37" t="s">
        <v>24</v>
      </c>
      <c r="AJ43" s="37" t="s">
        <v>25</v>
      </c>
      <c r="AK43" s="37" t="s">
        <v>26</v>
      </c>
      <c r="AL43" s="37" t="s">
        <v>27</v>
      </c>
      <c r="AM43" s="37" t="s">
        <v>28</v>
      </c>
      <c r="AN43" s="37" t="s">
        <v>29</v>
      </c>
      <c r="AO43" s="37" t="s">
        <v>30</v>
      </c>
      <c r="AP43" s="37" t="s">
        <v>31</v>
      </c>
    </row>
    <row r="44" spans="1:43" s="36" customFormat="1">
      <c r="C44" s="36" t="s">
        <v>34</v>
      </c>
      <c r="D44" s="36">
        <v>6.85</v>
      </c>
      <c r="E44" s="36">
        <v>3.35</v>
      </c>
      <c r="F44" s="36">
        <v>0.91</v>
      </c>
      <c r="G44" s="36">
        <v>2.84</v>
      </c>
      <c r="H44" s="36">
        <v>2.37</v>
      </c>
      <c r="I44" s="36">
        <v>3.43</v>
      </c>
      <c r="J44" s="36">
        <v>1.84</v>
      </c>
      <c r="K44" s="36">
        <v>2.0699999999999998</v>
      </c>
      <c r="L44" s="36">
        <v>1.6</v>
      </c>
      <c r="M44" s="36">
        <v>1.74</v>
      </c>
      <c r="N44" s="36">
        <v>1.32</v>
      </c>
      <c r="O44" s="36">
        <v>2.13</v>
      </c>
      <c r="P44" s="36">
        <v>-0.24</v>
      </c>
      <c r="Q44" s="36">
        <v>-0.65</v>
      </c>
      <c r="R44" s="36">
        <v>1.02</v>
      </c>
      <c r="S44" s="36">
        <v>0.69</v>
      </c>
      <c r="T44" s="36">
        <v>0.22</v>
      </c>
      <c r="U44" s="36">
        <v>0.54</v>
      </c>
      <c r="V44" s="36">
        <v>0.55000000000000004</v>
      </c>
    </row>
    <row r="45" spans="1:43" s="36" customFormat="1">
      <c r="C45" s="36" t="s">
        <v>128</v>
      </c>
      <c r="H45" s="36">
        <v>2.37</v>
      </c>
      <c r="I45" s="36">
        <v>3.43</v>
      </c>
      <c r="J45" s="36">
        <v>1.84</v>
      </c>
      <c r="K45" s="36">
        <v>2.0699999999999998</v>
      </c>
      <c r="L45" s="36">
        <v>1.6</v>
      </c>
      <c r="M45" s="36">
        <v>1.74</v>
      </c>
      <c r="N45" s="36">
        <v>1.33</v>
      </c>
      <c r="O45" s="36">
        <v>2.13</v>
      </c>
      <c r="P45" s="36">
        <v>-0.24</v>
      </c>
      <c r="Q45" s="36">
        <v>-0.65</v>
      </c>
      <c r="R45" s="36">
        <v>1.42</v>
      </c>
      <c r="S45" s="36">
        <v>0.68</v>
      </c>
      <c r="T45" s="36">
        <v>0.22</v>
      </c>
      <c r="U45" s="36">
        <v>0.54</v>
      </c>
      <c r="V45" s="36">
        <v>5.21</v>
      </c>
      <c r="W45" s="36">
        <v>0.56999999999999995</v>
      </c>
      <c r="X45" s="36">
        <v>0.36</v>
      </c>
      <c r="Y45" s="36">
        <v>1.08</v>
      </c>
      <c r="Z45" s="36">
        <v>1.32</v>
      </c>
    </row>
    <row r="46" spans="1:43" s="36" customFormat="1">
      <c r="C46" s="36" t="s">
        <v>35</v>
      </c>
      <c r="D46" s="36">
        <f t="shared" ref="D46:S47" si="27">+D44+E44+F44+G44</f>
        <v>13.95</v>
      </c>
      <c r="E46" s="36">
        <f t="shared" si="27"/>
        <v>9.4699999999999989</v>
      </c>
      <c r="F46" s="36">
        <f t="shared" si="27"/>
        <v>9.5500000000000007</v>
      </c>
      <c r="G46" s="36">
        <f t="shared" si="27"/>
        <v>10.48</v>
      </c>
      <c r="H46" s="36">
        <f t="shared" si="27"/>
        <v>9.7100000000000009</v>
      </c>
      <c r="I46" s="36">
        <f t="shared" si="27"/>
        <v>8.94</v>
      </c>
      <c r="J46" s="36">
        <f t="shared" si="27"/>
        <v>7.25</v>
      </c>
      <c r="K46" s="36">
        <f t="shared" si="27"/>
        <v>6.73</v>
      </c>
      <c r="L46" s="36">
        <f t="shared" si="27"/>
        <v>6.79</v>
      </c>
      <c r="M46" s="36">
        <f t="shared" si="27"/>
        <v>4.9499999999999993</v>
      </c>
      <c r="N46" s="36">
        <f t="shared" si="27"/>
        <v>2.56</v>
      </c>
      <c r="O46" s="36">
        <f t="shared" si="27"/>
        <v>2.2599999999999998</v>
      </c>
      <c r="P46" s="36">
        <f t="shared" si="27"/>
        <v>0.82</v>
      </c>
      <c r="Q46" s="36">
        <f t="shared" si="27"/>
        <v>1.28</v>
      </c>
      <c r="R46" s="36">
        <f t="shared" si="27"/>
        <v>2.4699999999999998</v>
      </c>
      <c r="S46" s="36">
        <f t="shared" si="27"/>
        <v>2</v>
      </c>
    </row>
    <row r="47" spans="1:43" s="36" customFormat="1">
      <c r="C47" s="36" t="s">
        <v>129</v>
      </c>
      <c r="H47" s="36">
        <f t="shared" si="27"/>
        <v>9.7100000000000009</v>
      </c>
      <c r="I47" s="36">
        <f t="shared" si="27"/>
        <v>8.94</v>
      </c>
      <c r="J47" s="36">
        <f t="shared" si="27"/>
        <v>7.25</v>
      </c>
      <c r="K47" s="36">
        <f t="shared" si="27"/>
        <v>6.74</v>
      </c>
      <c r="L47" s="36">
        <f t="shared" si="27"/>
        <v>6.8</v>
      </c>
      <c r="M47" s="36">
        <f t="shared" si="27"/>
        <v>4.96</v>
      </c>
      <c r="N47" s="36">
        <f t="shared" si="27"/>
        <v>2.57</v>
      </c>
      <c r="O47" s="36">
        <f t="shared" si="27"/>
        <v>2.6599999999999997</v>
      </c>
      <c r="P47" s="36">
        <f t="shared" si="27"/>
        <v>1.21</v>
      </c>
      <c r="Q47" s="36">
        <f t="shared" si="27"/>
        <v>1.67</v>
      </c>
      <c r="R47" s="36">
        <f t="shared" si="27"/>
        <v>2.8600000000000003</v>
      </c>
      <c r="S47" s="36">
        <f t="shared" si="27"/>
        <v>6.65</v>
      </c>
      <c r="T47" s="36">
        <f t="shared" ref="T47:W47" si="28">+T45+U45+V45+W45</f>
        <v>6.54</v>
      </c>
      <c r="U47" s="36">
        <f t="shared" si="28"/>
        <v>6.6800000000000006</v>
      </c>
      <c r="V47" s="36">
        <f t="shared" si="28"/>
        <v>7.2200000000000006</v>
      </c>
      <c r="W47" s="36">
        <f t="shared" si="28"/>
        <v>3.33</v>
      </c>
    </row>
    <row r="48" spans="1:43" s="36" customFormat="1">
      <c r="C48" s="38" t="s">
        <v>36</v>
      </c>
      <c r="D48" s="38">
        <f t="shared" ref="D48:S48" si="29">+((D46/(E44+F44+G44+H45))-1)*100</f>
        <v>47.30728616684268</v>
      </c>
      <c r="E48" s="38">
        <f t="shared" si="29"/>
        <v>-0.83769633507855268</v>
      </c>
      <c r="F48" s="38">
        <f t="shared" si="29"/>
        <v>-8.8740458015267194</v>
      </c>
      <c r="G48" s="38">
        <f t="shared" si="29"/>
        <v>7.9299691040164655</v>
      </c>
      <c r="H48" s="38">
        <f t="shared" si="29"/>
        <v>8.6129753914988996</v>
      </c>
      <c r="I48" s="38">
        <f t="shared" si="29"/>
        <v>23.310344827586206</v>
      </c>
      <c r="J48" s="38">
        <f t="shared" si="29"/>
        <v>7.5667655786350041</v>
      </c>
      <c r="K48" s="38">
        <f t="shared" si="29"/>
        <v>-0.88365243004417948</v>
      </c>
      <c r="L48" s="38">
        <f t="shared" si="29"/>
        <v>37.171717171717191</v>
      </c>
      <c r="M48" s="38">
        <f t="shared" si="29"/>
        <v>93.359374999999972</v>
      </c>
      <c r="N48" s="38">
        <f t="shared" si="29"/>
        <v>-3.7593984962405846</v>
      </c>
      <c r="O48" s="38">
        <f t="shared" si="29"/>
        <v>179.0123456790123</v>
      </c>
      <c r="P48" s="38">
        <f t="shared" si="29"/>
        <v>-35.9375</v>
      </c>
      <c r="Q48" s="38">
        <f t="shared" si="29"/>
        <v>-48.178137651821849</v>
      </c>
      <c r="R48" s="38">
        <f t="shared" si="29"/>
        <v>-62.912912912912923</v>
      </c>
      <c r="S48" s="38">
        <f t="shared" si="29"/>
        <v>6.3829787234042534</v>
      </c>
    </row>
    <row r="49" spans="1:43" s="36" customFormat="1">
      <c r="C49" s="38" t="s">
        <v>37</v>
      </c>
      <c r="D49" s="38">
        <f t="shared" ref="D49:S49" si="30">+((D46/H47)-1)*100</f>
        <v>43.666323377960836</v>
      </c>
      <c r="E49" s="38">
        <f t="shared" si="30"/>
        <v>5.9284116331096204</v>
      </c>
      <c r="F49" s="38">
        <f t="shared" si="30"/>
        <v>31.724137931034502</v>
      </c>
      <c r="G49" s="38">
        <f t="shared" si="30"/>
        <v>55.489614243323437</v>
      </c>
      <c r="H49" s="38">
        <f t="shared" si="30"/>
        <v>42.794117647058847</v>
      </c>
      <c r="I49" s="38">
        <f t="shared" si="30"/>
        <v>80.241935483870947</v>
      </c>
      <c r="J49" s="38">
        <f t="shared" si="30"/>
        <v>182.1011673151751</v>
      </c>
      <c r="K49" s="38">
        <f t="shared" si="30"/>
        <v>153.00751879699254</v>
      </c>
      <c r="L49" s="38">
        <f t="shared" si="30"/>
        <v>461.15702479338847</v>
      </c>
      <c r="M49" s="38">
        <f t="shared" si="30"/>
        <v>196.40718562874247</v>
      </c>
      <c r="N49" s="38">
        <f t="shared" si="30"/>
        <v>-10.489510489510501</v>
      </c>
      <c r="O49" s="38">
        <f t="shared" si="30"/>
        <v>-66.015037593984971</v>
      </c>
      <c r="P49" s="38">
        <f t="shared" si="30"/>
        <v>-87.461773700305812</v>
      </c>
      <c r="Q49" s="38">
        <f t="shared" si="30"/>
        <v>-80.838323353293418</v>
      </c>
      <c r="R49" s="38">
        <f t="shared" si="30"/>
        <v>-65.789473684210535</v>
      </c>
      <c r="S49" s="38">
        <f t="shared" si="30"/>
        <v>-39.93993993993994</v>
      </c>
    </row>
    <row r="50" spans="1:43" s="37" customFormat="1">
      <c r="C50" s="37" t="s">
        <v>38</v>
      </c>
      <c r="D50" s="37" t="s">
        <v>274</v>
      </c>
      <c r="E50" s="37" t="s">
        <v>243</v>
      </c>
      <c r="F50" s="37" t="s">
        <v>233</v>
      </c>
      <c r="G50" s="37" t="s">
        <v>230</v>
      </c>
      <c r="H50" s="37" t="s">
        <v>200</v>
      </c>
      <c r="I50" s="37" t="s">
        <v>197</v>
      </c>
      <c r="J50" s="37" t="s">
        <v>186</v>
      </c>
      <c r="K50" s="37" t="s">
        <v>178</v>
      </c>
      <c r="L50" s="37" t="s">
        <v>150</v>
      </c>
      <c r="M50" s="37" t="s">
        <v>141</v>
      </c>
      <c r="N50" s="37" t="s">
        <v>39</v>
      </c>
      <c r="O50" s="37" t="s">
        <v>40</v>
      </c>
      <c r="P50" s="37" t="s">
        <v>41</v>
      </c>
      <c r="Q50" s="37" t="s">
        <v>42</v>
      </c>
      <c r="R50" s="37" t="s">
        <v>43</v>
      </c>
      <c r="S50" s="37" t="s">
        <v>44</v>
      </c>
      <c r="T50" s="37" t="s">
        <v>45</v>
      </c>
      <c r="U50" s="37" t="s">
        <v>46</v>
      </c>
      <c r="V50" s="37" t="s">
        <v>47</v>
      </c>
      <c r="W50" s="37" t="s">
        <v>48</v>
      </c>
      <c r="X50" s="37" t="s">
        <v>49</v>
      </c>
      <c r="Y50" s="37" t="s">
        <v>50</v>
      </c>
      <c r="Z50" s="37" t="s">
        <v>51</v>
      </c>
      <c r="AA50" s="37" t="s">
        <v>52</v>
      </c>
      <c r="AB50" s="37" t="s">
        <v>53</v>
      </c>
      <c r="AC50" s="37" t="s">
        <v>54</v>
      </c>
      <c r="AD50" s="37" t="s">
        <v>55</v>
      </c>
      <c r="AE50" s="37" t="s">
        <v>56</v>
      </c>
      <c r="AF50" s="37" t="s">
        <v>57</v>
      </c>
      <c r="AG50" s="37" t="s">
        <v>58</v>
      </c>
      <c r="AH50" s="37" t="s">
        <v>59</v>
      </c>
      <c r="AI50" s="37" t="s">
        <v>60</v>
      </c>
      <c r="AJ50" s="37" t="s">
        <v>61</v>
      </c>
      <c r="AK50" s="37" t="s">
        <v>62</v>
      </c>
      <c r="AL50" s="37" t="s">
        <v>63</v>
      </c>
      <c r="AM50" s="37" t="s">
        <v>64</v>
      </c>
      <c r="AN50" s="37" t="s">
        <v>65</v>
      </c>
      <c r="AO50" s="37" t="s">
        <v>66</v>
      </c>
      <c r="AP50" s="37" t="s">
        <v>67</v>
      </c>
      <c r="AQ50" s="37" t="s">
        <v>68</v>
      </c>
    </row>
    <row r="51" spans="1:43" s="36" customFormat="1">
      <c r="C51" s="36" t="s">
        <v>69</v>
      </c>
      <c r="D51" s="36">
        <v>204</v>
      </c>
      <c r="E51" s="36">
        <v>200</v>
      </c>
      <c r="F51" s="36">
        <v>215</v>
      </c>
      <c r="G51" s="36">
        <v>191</v>
      </c>
      <c r="H51" s="39">
        <v>181</v>
      </c>
      <c r="I51" s="39">
        <v>174</v>
      </c>
      <c r="J51" s="36">
        <v>155</v>
      </c>
      <c r="K51" s="36">
        <v>160</v>
      </c>
      <c r="L51" s="36">
        <v>184</v>
      </c>
      <c r="M51" s="36">
        <v>175</v>
      </c>
      <c r="N51" s="36">
        <v>140</v>
      </c>
      <c r="O51" s="36">
        <v>145</v>
      </c>
      <c r="P51" s="36">
        <v>154</v>
      </c>
      <c r="Q51" s="36">
        <v>163</v>
      </c>
      <c r="R51" s="36">
        <v>142</v>
      </c>
      <c r="S51" s="36">
        <v>138</v>
      </c>
    </row>
    <row r="52" spans="1:43" s="36" customFormat="1">
      <c r="C52" s="40" t="s">
        <v>70</v>
      </c>
      <c r="D52" s="41">
        <f t="shared" ref="D52:S52" si="31">+D51/D46</f>
        <v>14.623655913978496</v>
      </c>
      <c r="E52" s="41">
        <f t="shared" si="31"/>
        <v>21.11932418162619</v>
      </c>
      <c r="F52" s="41">
        <f t="shared" si="31"/>
        <v>22.513089005235599</v>
      </c>
      <c r="G52" s="41">
        <f t="shared" si="31"/>
        <v>18.225190839694655</v>
      </c>
      <c r="H52" s="41">
        <f t="shared" si="31"/>
        <v>18.640576725025745</v>
      </c>
      <c r="I52" s="41">
        <f t="shared" si="31"/>
        <v>19.46308724832215</v>
      </c>
      <c r="J52" s="40">
        <f t="shared" si="31"/>
        <v>21.379310344827587</v>
      </c>
      <c r="K52" s="40">
        <f t="shared" si="31"/>
        <v>23.774145616641899</v>
      </c>
      <c r="L52" s="40">
        <f t="shared" si="31"/>
        <v>27.098674521354933</v>
      </c>
      <c r="M52" s="40">
        <f t="shared" si="31"/>
        <v>35.353535353535356</v>
      </c>
      <c r="N52" s="40">
        <f t="shared" si="31"/>
        <v>54.6875</v>
      </c>
      <c r="O52" s="40">
        <f t="shared" si="31"/>
        <v>64.159292035398238</v>
      </c>
      <c r="P52" s="40">
        <f t="shared" si="31"/>
        <v>187.80487804878049</v>
      </c>
      <c r="Q52" s="40">
        <f t="shared" si="31"/>
        <v>127.34375</v>
      </c>
      <c r="R52" s="40">
        <f t="shared" si="31"/>
        <v>57.489878542510127</v>
      </c>
      <c r="S52" s="40">
        <f t="shared" si="31"/>
        <v>69</v>
      </c>
    </row>
    <row r="53" spans="1:43" s="36" customFormat="1">
      <c r="C53" s="38" t="s">
        <v>71</v>
      </c>
      <c r="D53" s="42">
        <f t="shared" ref="D53:G53" si="32">+((D51/E51)-1)*100</f>
        <v>2.0000000000000018</v>
      </c>
      <c r="E53" s="42">
        <f t="shared" si="32"/>
        <v>-6.9767441860465134</v>
      </c>
      <c r="F53" s="42">
        <f t="shared" si="32"/>
        <v>12.565445026178001</v>
      </c>
      <c r="G53" s="42">
        <f t="shared" si="32"/>
        <v>5.5248618784530468</v>
      </c>
      <c r="H53" s="42">
        <f>+((H51/I51)-1)*100</f>
        <v>4.022988505747116</v>
      </c>
      <c r="I53" s="42">
        <f>+((I51/J51)-1)*100</f>
        <v>12.25806451612903</v>
      </c>
      <c r="J53" s="38">
        <f>+((J51/K51)-1)*100</f>
        <v>-3.125</v>
      </c>
      <c r="K53" s="38">
        <f>+((K51/L51)-1)*100</f>
        <v>-13.043478260869568</v>
      </c>
      <c r="L53" s="38">
        <f>+((L51/M51)-1)*100</f>
        <v>5.1428571428571379</v>
      </c>
      <c r="M53" s="38">
        <f t="shared" ref="M53:R53" si="33">+((M51/N51)-1)*100</f>
        <v>25</v>
      </c>
      <c r="N53" s="38">
        <f t="shared" si="33"/>
        <v>-3.4482758620689613</v>
      </c>
      <c r="O53" s="38">
        <f t="shared" si="33"/>
        <v>-5.844155844155841</v>
      </c>
      <c r="P53" s="38">
        <f t="shared" si="33"/>
        <v>-5.5214723926380387</v>
      </c>
      <c r="Q53" s="38">
        <f t="shared" si="33"/>
        <v>14.7887323943662</v>
      </c>
      <c r="R53" s="38">
        <f t="shared" si="33"/>
        <v>2.8985507246376718</v>
      </c>
    </row>
    <row r="54" spans="1:43" s="36" customFormat="1">
      <c r="C54" s="38" t="s">
        <v>72</v>
      </c>
      <c r="D54" s="42">
        <f t="shared" ref="D54:G54" si="34">+((D51/H51)-1)*100</f>
        <v>12.707182320441991</v>
      </c>
      <c r="E54" s="42">
        <f t="shared" si="34"/>
        <v>14.942528735632177</v>
      </c>
      <c r="F54" s="42">
        <f t="shared" si="34"/>
        <v>38.709677419354847</v>
      </c>
      <c r="G54" s="42">
        <f t="shared" si="34"/>
        <v>19.375000000000007</v>
      </c>
      <c r="H54" s="42">
        <f>+((H51/L51)-1)*100</f>
        <v>-1.6304347826086918</v>
      </c>
      <c r="I54" s="42">
        <f>+((I51/M51)-1)*100</f>
        <v>-0.57142857142856718</v>
      </c>
      <c r="J54" s="38">
        <f>+((J51/N51)-1)*100</f>
        <v>10.714285714285721</v>
      </c>
      <c r="K54" s="38">
        <f>+((K51/O51)-1)*100</f>
        <v>10.344827586206895</v>
      </c>
      <c r="L54" s="38">
        <f>+((L51/P51)-1)*100</f>
        <v>19.480519480519476</v>
      </c>
      <c r="M54" s="38">
        <f t="shared" ref="M54:O54" si="35">+((M51/Q51)-1)*100</f>
        <v>7.361963190184051</v>
      </c>
      <c r="N54" s="38">
        <f t="shared" si="35"/>
        <v>-1.4084507042253502</v>
      </c>
      <c r="O54" s="38">
        <f t="shared" si="35"/>
        <v>5.0724637681159424</v>
      </c>
    </row>
    <row r="55" spans="1:43" s="36" customFormat="1">
      <c r="C55" s="38" t="s">
        <v>130</v>
      </c>
      <c r="D55" s="39">
        <f t="shared" ref="D55:G55" si="36">IF(OR(D52&gt;15,D49&lt;15,D48&lt;4),"NA",(IF(D52&lt;4,3,IF(D52&lt;6,2,IF(D52&lt;10,1,0)))+IF(D49&gt;80,3,IF(D49&gt;40,2,IF(D49&gt;20,1,0)))+IF(D48&gt;20,3,IF(D48&gt;10,2,IF(D48&gt;5,1,0)))))</f>
        <v>5</v>
      </c>
      <c r="E55" s="39" t="str">
        <f t="shared" si="36"/>
        <v>NA</v>
      </c>
      <c r="F55" s="39" t="str">
        <f t="shared" si="36"/>
        <v>NA</v>
      </c>
      <c r="G55" s="39" t="str">
        <f t="shared" si="36"/>
        <v>NA</v>
      </c>
      <c r="H55" s="39" t="str">
        <f>IF(OR(H52&gt;15,H49&lt;15,H48&lt;4),"NA",(IF(H52&lt;4,3,IF(H52&lt;6,2,IF(H52&lt;10,1,0)))+IF(H49&gt;80,3,IF(H49&gt;40,2,IF(H49&gt;20,1,0)))+IF(H48&gt;20,3,IF(H48&gt;10,2,IF(H48&gt;5,1,0)))))</f>
        <v>NA</v>
      </c>
      <c r="I55" s="39" t="str">
        <f>IF(OR(I52&gt;15,I49&lt;15,I48&lt;4),"NA",(IF(I52&lt;4,3,IF(I52&lt;6,2,IF(I52&lt;10,1,0)))+IF(I49&gt;80,3,IF(I49&gt;40,2,IF(I49&gt;20,1,0)))+IF(I48&gt;20,3,IF(I48&gt;10,2,IF(I48&gt;5,1,0)))))</f>
        <v>NA</v>
      </c>
      <c r="J55" s="36" t="str">
        <f>IF(OR(J52&gt;15,J49&lt;15,J48&lt;4),"NA",(IF(J52&lt;4,3,IF(J52&lt;6,2,IF(J52&lt;10,1,0)))+IF(J49&gt;80,3,IF(J49&gt;40,2,IF(J49&gt;20,1,0)))+IF(J48&gt;20,3,IF(J48&gt;10,2,IF(J48&gt;5,1,0)))))</f>
        <v>NA</v>
      </c>
      <c r="K55" s="36" t="str">
        <f>IF(OR(K52&gt;15,K49&lt;15,K48&lt;4),"NA",(IF(K52&lt;4,3,IF(K52&lt;6,2,IF(K52&lt;10,1,0)))+IF(K49&gt;80,3,IF(K49&gt;40,2,IF(K49&gt;20,1,0)))+IF(K48&gt;20,3,IF(K48&gt;10,2,IF(K48&gt;5,1,0)))))</f>
        <v>NA</v>
      </c>
      <c r="L55" s="36" t="str">
        <f>IF(OR(L52&gt;15,L49&lt;15,L48&lt;4),"NA",(IF(L52&lt;4,3,IF(L52&lt;6,2,IF(L52&lt;10,1,0)))+IF(L49&gt;80,3,IF(L49&gt;40,2,IF(L49&gt;20,1,0)))+IF(L48&gt;20,3,IF(L48&gt;10,2,IF(L48&gt;5,1,0)))))</f>
        <v>NA</v>
      </c>
      <c r="M55" s="36" t="str">
        <f t="shared" ref="M55:S55" si="37">IF(OR(M52&gt;15,M49&lt;15,M48&lt;4),"NA",(IF(M52&lt;4,3,IF(M52&lt;6,2,IF(M52&lt;10,1,0)))+IF(M49&gt;80,3,IF(M49&gt;40,2,IF(M49&gt;20,1,0)))+IF(M48&gt;20,3,IF(M48&gt;10,2,IF(M48&gt;5,1,0)))))</f>
        <v>NA</v>
      </c>
      <c r="N55" s="36" t="str">
        <f t="shared" si="37"/>
        <v>NA</v>
      </c>
      <c r="O55" s="36" t="str">
        <f t="shared" si="37"/>
        <v>NA</v>
      </c>
      <c r="P55" s="36" t="str">
        <f t="shared" si="37"/>
        <v>NA</v>
      </c>
      <c r="Q55" s="36" t="str">
        <f t="shared" si="37"/>
        <v>NA</v>
      </c>
      <c r="R55" s="36" t="str">
        <f t="shared" si="37"/>
        <v>NA</v>
      </c>
      <c r="S55" s="36" t="str">
        <f t="shared" si="37"/>
        <v>NA</v>
      </c>
    </row>
    <row r="57" spans="1:43">
      <c r="A57" t="s">
        <v>164</v>
      </c>
      <c r="B57" t="s">
        <v>1</v>
      </c>
      <c r="C57" s="1" t="s">
        <v>2</v>
      </c>
      <c r="D57" s="1" t="s">
        <v>275</v>
      </c>
      <c r="E57" s="1" t="s">
        <v>242</v>
      </c>
      <c r="F57" s="1" t="s">
        <v>232</v>
      </c>
      <c r="G57" s="1" t="s">
        <v>202</v>
      </c>
      <c r="H57" s="1" t="s">
        <v>199</v>
      </c>
      <c r="I57" s="1" t="s">
        <v>196</v>
      </c>
      <c r="J57" s="1" t="s">
        <v>185</v>
      </c>
      <c r="K57" s="1" t="s">
        <v>177</v>
      </c>
      <c r="L57" s="1" t="s">
        <v>149</v>
      </c>
      <c r="M57" s="1" t="s">
        <v>139</v>
      </c>
      <c r="N57" s="1" t="s">
        <v>3</v>
      </c>
      <c r="O57" s="1" t="s">
        <v>4</v>
      </c>
      <c r="P57" s="1" t="s">
        <v>5</v>
      </c>
      <c r="Q57" s="1" t="s">
        <v>6</v>
      </c>
      <c r="R57" s="1" t="s">
        <v>7</v>
      </c>
      <c r="S57" s="1" t="s">
        <v>8</v>
      </c>
      <c r="T57" s="1" t="s">
        <v>9</v>
      </c>
      <c r="U57" s="1" t="s">
        <v>10</v>
      </c>
      <c r="V57" s="1" t="s">
        <v>11</v>
      </c>
      <c r="W57" s="1" t="s">
        <v>12</v>
      </c>
      <c r="X57" s="1" t="s">
        <v>13</v>
      </c>
      <c r="Y57" s="1" t="s">
        <v>14</v>
      </c>
      <c r="Z57" s="1" t="s">
        <v>15</v>
      </c>
      <c r="AA57" s="1" t="s">
        <v>16</v>
      </c>
      <c r="AB57" s="1" t="s">
        <v>17</v>
      </c>
      <c r="AC57" s="1" t="s">
        <v>18</v>
      </c>
      <c r="AD57" s="1" t="s">
        <v>19</v>
      </c>
      <c r="AE57" s="1" t="s">
        <v>20</v>
      </c>
      <c r="AF57" s="1" t="s">
        <v>21</v>
      </c>
      <c r="AG57" s="1" t="s">
        <v>22</v>
      </c>
      <c r="AH57" s="1" t="s">
        <v>23</v>
      </c>
      <c r="AI57" s="1" t="s">
        <v>24</v>
      </c>
      <c r="AJ57" s="1" t="s">
        <v>25</v>
      </c>
      <c r="AK57" s="1" t="s">
        <v>26</v>
      </c>
      <c r="AL57" s="1" t="s">
        <v>27</v>
      </c>
      <c r="AM57" s="1" t="s">
        <v>28</v>
      </c>
      <c r="AN57" s="1" t="s">
        <v>29</v>
      </c>
      <c r="AO57" s="1" t="s">
        <v>30</v>
      </c>
      <c r="AP57" s="1" t="s">
        <v>31</v>
      </c>
    </row>
    <row r="58" spans="1:43">
      <c r="A58" s="6"/>
      <c r="C58" t="s">
        <v>34</v>
      </c>
      <c r="D58">
        <v>0.3</v>
      </c>
      <c r="E58">
        <v>-0.67</v>
      </c>
      <c r="F58">
        <v>1.83</v>
      </c>
      <c r="G58">
        <v>1.19</v>
      </c>
      <c r="H58">
        <v>-0.53</v>
      </c>
      <c r="I58">
        <v>-0.53</v>
      </c>
      <c r="J58">
        <v>1.84</v>
      </c>
      <c r="K58">
        <v>1.1100000000000001</v>
      </c>
      <c r="L58">
        <v>0.61</v>
      </c>
      <c r="M58">
        <v>0.56999999999999995</v>
      </c>
      <c r="N58">
        <v>3.26</v>
      </c>
      <c r="O58">
        <v>1.89</v>
      </c>
      <c r="P58">
        <v>0.62</v>
      </c>
      <c r="Q58">
        <v>0.84</v>
      </c>
      <c r="R58">
        <v>3.62</v>
      </c>
      <c r="S58">
        <v>1.61</v>
      </c>
      <c r="T58">
        <v>0.92</v>
      </c>
      <c r="U58">
        <v>0.77</v>
      </c>
      <c r="V58">
        <v>2.8</v>
      </c>
    </row>
    <row r="59" spans="1:43">
      <c r="C59" t="s">
        <v>128</v>
      </c>
      <c r="H59">
        <v>-0.53</v>
      </c>
      <c r="I59">
        <v>-0.53</v>
      </c>
      <c r="J59">
        <v>1.84</v>
      </c>
      <c r="K59">
        <v>1.1100000000000001</v>
      </c>
      <c r="L59">
        <v>0.61</v>
      </c>
      <c r="M59">
        <v>0.56999999999999995</v>
      </c>
      <c r="N59">
        <v>3.26</v>
      </c>
      <c r="O59">
        <v>1.89</v>
      </c>
      <c r="P59">
        <v>0.62</v>
      </c>
      <c r="Q59">
        <v>0.84</v>
      </c>
      <c r="R59">
        <v>3.62</v>
      </c>
      <c r="S59">
        <v>1.61</v>
      </c>
      <c r="T59">
        <v>0.92</v>
      </c>
      <c r="U59">
        <v>0.77</v>
      </c>
      <c r="V59">
        <v>2.81</v>
      </c>
      <c r="W59">
        <v>1.29</v>
      </c>
      <c r="X59">
        <v>0.67</v>
      </c>
      <c r="Y59">
        <v>0.5</v>
      </c>
      <c r="Z59">
        <v>2.06</v>
      </c>
    </row>
    <row r="60" spans="1:43">
      <c r="C60" t="s">
        <v>35</v>
      </c>
      <c r="D60">
        <f t="shared" ref="D60:G60" si="38">+D58+E58+F58+G58</f>
        <v>2.65</v>
      </c>
      <c r="E60">
        <f t="shared" si="38"/>
        <v>1.82</v>
      </c>
      <c r="F60">
        <f t="shared" si="38"/>
        <v>1.9600000000000002</v>
      </c>
      <c r="G60">
        <f t="shared" si="38"/>
        <v>1.97</v>
      </c>
      <c r="H60">
        <f>+H58+I58+J58+K58</f>
        <v>1.8900000000000001</v>
      </c>
      <c r="I60">
        <f>+I58+J58+K58+L58</f>
        <v>3.03</v>
      </c>
      <c r="J60">
        <f>+J58+K58+L58+M58</f>
        <v>4.13</v>
      </c>
      <c r="K60">
        <f>+K58+L58+M58+N58</f>
        <v>5.55</v>
      </c>
      <c r="L60">
        <f>+L58+M58+N58+O58</f>
        <v>6.3299999999999992</v>
      </c>
      <c r="M60">
        <f t="shared" ref="M60:V61" si="39">+M58+N58+O58+P58</f>
        <v>6.34</v>
      </c>
      <c r="N60">
        <f t="shared" si="39"/>
        <v>6.6099999999999994</v>
      </c>
      <c r="O60">
        <f t="shared" si="39"/>
        <v>6.97</v>
      </c>
      <c r="P60">
        <f t="shared" si="39"/>
        <v>6.69</v>
      </c>
      <c r="Q60">
        <f t="shared" si="39"/>
        <v>6.99</v>
      </c>
      <c r="R60">
        <f t="shared" si="39"/>
        <v>6.92</v>
      </c>
      <c r="S60">
        <f t="shared" si="39"/>
        <v>6.1</v>
      </c>
    </row>
    <row r="61" spans="1:43">
      <c r="C61" t="s">
        <v>129</v>
      </c>
      <c r="H61">
        <f t="shared" ref="H61:P61" si="40">+H59+I59+J59+K59</f>
        <v>1.8900000000000001</v>
      </c>
      <c r="I61">
        <f t="shared" si="40"/>
        <v>3.03</v>
      </c>
      <c r="J61">
        <f t="shared" si="40"/>
        <v>4.13</v>
      </c>
      <c r="K61">
        <f t="shared" si="40"/>
        <v>5.55</v>
      </c>
      <c r="L61">
        <f t="shared" si="40"/>
        <v>6.3299999999999992</v>
      </c>
      <c r="M61">
        <f t="shared" si="40"/>
        <v>6.34</v>
      </c>
      <c r="N61">
        <f t="shared" si="40"/>
        <v>6.6099999999999994</v>
      </c>
      <c r="O61">
        <f t="shared" si="40"/>
        <v>6.97</v>
      </c>
      <c r="P61">
        <f t="shared" si="40"/>
        <v>6.69</v>
      </c>
      <c r="Q61">
        <f t="shared" si="39"/>
        <v>6.99</v>
      </c>
      <c r="R61">
        <f t="shared" si="39"/>
        <v>6.92</v>
      </c>
      <c r="S61">
        <f t="shared" si="39"/>
        <v>6.11</v>
      </c>
      <c r="T61">
        <f t="shared" si="39"/>
        <v>5.79</v>
      </c>
      <c r="U61">
        <f t="shared" si="39"/>
        <v>5.54</v>
      </c>
      <c r="V61">
        <f t="shared" si="39"/>
        <v>5.27</v>
      </c>
      <c r="W61">
        <f>+W59+X59+Y59+Z59</f>
        <v>4.5199999999999996</v>
      </c>
    </row>
    <row r="62" spans="1:43">
      <c r="C62" s="2" t="s">
        <v>36</v>
      </c>
      <c r="D62" s="2">
        <f t="shared" ref="D62:G62" si="41">+((D60/(E58+F58+G58+H59))-1)*100</f>
        <v>45.604395604395599</v>
      </c>
      <c r="E62" s="2">
        <f t="shared" si="41"/>
        <v>-7.1428571428571512</v>
      </c>
      <c r="F62" s="2">
        <f t="shared" si="41"/>
        <v>-0.50761421319795996</v>
      </c>
      <c r="G62" s="2">
        <f t="shared" si="41"/>
        <v>4.2328042328042326</v>
      </c>
      <c r="H62" s="2">
        <f>+((H60/(I58+J58+K58+L59))-1)*100</f>
        <v>-37.623762376237615</v>
      </c>
      <c r="I62" s="2">
        <f>+((I60/(J58+K58+L58+M59))-1)*100</f>
        <v>-26.634382566585955</v>
      </c>
      <c r="J62" s="2">
        <f>+((J60/(K58+L58+M58+N59))-1)*100</f>
        <v>-25.58558558558558</v>
      </c>
      <c r="K62" s="2">
        <f>+((K60/(L58+M58+N58+O59))-1)*100</f>
        <v>-12.322274881516581</v>
      </c>
      <c r="L62" s="2">
        <f>+((L60/(M58+N58+O58+P59))-1)*100</f>
        <v>-0.1577287066246158</v>
      </c>
      <c r="M62" s="2">
        <f t="shared" ref="M62:S62" si="42">+((M60/(N58+O58+P58+Q59))-1)*100</f>
        <v>-4.0847201210287398</v>
      </c>
      <c r="N62" s="2">
        <f t="shared" si="42"/>
        <v>-5.164992826398862</v>
      </c>
      <c r="O62" s="2">
        <f t="shared" si="42"/>
        <v>4.1853512705530616</v>
      </c>
      <c r="P62" s="2">
        <f t="shared" si="42"/>
        <v>-4.2918454935622297</v>
      </c>
      <c r="Q62" s="2">
        <f t="shared" si="42"/>
        <v>1.0115606936416333</v>
      </c>
      <c r="R62" s="2">
        <f t="shared" si="42"/>
        <v>13.256955810147296</v>
      </c>
      <c r="S62" s="2">
        <f t="shared" si="42"/>
        <v>5.5363321799307919</v>
      </c>
    </row>
    <row r="63" spans="1:43">
      <c r="C63" s="2" t="s">
        <v>37</v>
      </c>
      <c r="D63" s="2">
        <f t="shared" ref="D63:G63" si="43">+((D60/H61)-1)*100</f>
        <v>40.211640211640187</v>
      </c>
      <c r="E63" s="2">
        <f t="shared" si="43"/>
        <v>-39.933993399339926</v>
      </c>
      <c r="F63" s="2">
        <f t="shared" si="43"/>
        <v>-52.542372881355924</v>
      </c>
      <c r="G63" s="2">
        <f t="shared" si="43"/>
        <v>-64.50450450450451</v>
      </c>
      <c r="H63" s="2">
        <f>+((H60/L61)-1)*100</f>
        <v>-70.142180094786724</v>
      </c>
      <c r="I63" s="2">
        <f>+((I60/M61)-1)*100</f>
        <v>-52.208201892744491</v>
      </c>
      <c r="J63" s="2">
        <f>+((J60/N61)-1)*100</f>
        <v>-37.518910741301056</v>
      </c>
      <c r="K63" s="2">
        <f>+((K60/O61)-1)*100</f>
        <v>-20.373027259684363</v>
      </c>
      <c r="L63" s="2">
        <f>+((L60/P61)-1)*100</f>
        <v>-5.3811659192825267</v>
      </c>
      <c r="M63" s="2">
        <f t="shared" ref="M63:S63" si="44">+((M60/Q61)-1)*100</f>
        <v>-9.2989985693848425</v>
      </c>
      <c r="N63" s="2">
        <f t="shared" si="44"/>
        <v>-4.4797687861271696</v>
      </c>
      <c r="O63" s="2">
        <f t="shared" si="44"/>
        <v>14.07528641571194</v>
      </c>
      <c r="P63" s="2">
        <f t="shared" si="44"/>
        <v>15.544041450777213</v>
      </c>
      <c r="Q63" s="2">
        <f t="shared" si="44"/>
        <v>26.173285198555952</v>
      </c>
      <c r="R63" s="2">
        <f t="shared" si="44"/>
        <v>31.309297912713486</v>
      </c>
      <c r="S63" s="2">
        <f t="shared" si="44"/>
        <v>34.955752212389378</v>
      </c>
    </row>
    <row r="64" spans="1:43" s="1" customFormat="1">
      <c r="C64" s="1" t="s">
        <v>38</v>
      </c>
      <c r="D64" s="1" t="s">
        <v>274</v>
      </c>
      <c r="E64" s="1" t="s">
        <v>243</v>
      </c>
      <c r="F64" s="1" t="s">
        <v>233</v>
      </c>
      <c r="G64" s="1" t="s">
        <v>230</v>
      </c>
      <c r="H64" s="1" t="s">
        <v>200</v>
      </c>
      <c r="I64" s="1" t="s">
        <v>197</v>
      </c>
      <c r="J64" s="1" t="s">
        <v>186</v>
      </c>
      <c r="K64" s="1" t="s">
        <v>178</v>
      </c>
      <c r="L64" s="1" t="s">
        <v>150</v>
      </c>
      <c r="M64" s="1" t="s">
        <v>141</v>
      </c>
      <c r="N64" s="1" t="s">
        <v>39</v>
      </c>
      <c r="O64" s="1" t="s">
        <v>40</v>
      </c>
      <c r="P64" s="1" t="s">
        <v>41</v>
      </c>
      <c r="Q64" s="1" t="s">
        <v>42</v>
      </c>
      <c r="R64" s="1" t="s">
        <v>43</v>
      </c>
      <c r="S64" s="1" t="s">
        <v>44</v>
      </c>
      <c r="T64" s="1" t="s">
        <v>45</v>
      </c>
      <c r="U64" s="1" t="s">
        <v>46</v>
      </c>
      <c r="V64" s="1" t="s">
        <v>47</v>
      </c>
      <c r="W64" s="1" t="s">
        <v>48</v>
      </c>
      <c r="X64" s="1" t="s">
        <v>49</v>
      </c>
      <c r="Y64" s="1" t="s">
        <v>50</v>
      </c>
      <c r="Z64" s="1" t="s">
        <v>51</v>
      </c>
      <c r="AA64" s="1" t="s">
        <v>52</v>
      </c>
      <c r="AB64" s="1" t="s">
        <v>53</v>
      </c>
      <c r="AC64" s="1" t="s">
        <v>54</v>
      </c>
      <c r="AD64" s="1" t="s">
        <v>55</v>
      </c>
      <c r="AE64" s="1" t="s">
        <v>56</v>
      </c>
      <c r="AF64" s="1" t="s">
        <v>57</v>
      </c>
      <c r="AG64" s="1" t="s">
        <v>58</v>
      </c>
      <c r="AH64" s="1" t="s">
        <v>59</v>
      </c>
      <c r="AI64" s="1" t="s">
        <v>60</v>
      </c>
      <c r="AJ64" s="1" t="s">
        <v>61</v>
      </c>
      <c r="AK64" s="1" t="s">
        <v>62</v>
      </c>
      <c r="AL64" s="1" t="s">
        <v>63</v>
      </c>
      <c r="AM64" s="1" t="s">
        <v>64</v>
      </c>
      <c r="AN64" s="1" t="s">
        <v>65</v>
      </c>
      <c r="AO64" s="1" t="s">
        <v>66</v>
      </c>
      <c r="AP64" s="1" t="s">
        <v>67</v>
      </c>
      <c r="AQ64" s="1" t="s">
        <v>68</v>
      </c>
    </row>
    <row r="65" spans="3:19">
      <c r="C65" t="s">
        <v>69</v>
      </c>
      <c r="D65">
        <v>30</v>
      </c>
      <c r="E65">
        <v>32.4</v>
      </c>
      <c r="F65">
        <v>40.1</v>
      </c>
      <c r="G65">
        <v>38.299999999999997</v>
      </c>
      <c r="H65">
        <v>44</v>
      </c>
      <c r="I65">
        <v>53</v>
      </c>
      <c r="J65">
        <v>60</v>
      </c>
      <c r="K65">
        <v>55</v>
      </c>
      <c r="L65">
        <v>66</v>
      </c>
      <c r="M65">
        <v>77.5</v>
      </c>
      <c r="N65">
        <v>78.2</v>
      </c>
      <c r="O65">
        <v>77.8</v>
      </c>
      <c r="P65">
        <v>79</v>
      </c>
      <c r="Q65">
        <v>84</v>
      </c>
      <c r="R65">
        <v>77</v>
      </c>
      <c r="S65">
        <v>71</v>
      </c>
    </row>
    <row r="66" spans="3:19">
      <c r="C66" s="3" t="s">
        <v>70</v>
      </c>
      <c r="D66" s="3">
        <f t="shared" ref="D66:S66" si="45">+D65/D60</f>
        <v>11.320754716981133</v>
      </c>
      <c r="E66" s="3">
        <f t="shared" si="45"/>
        <v>17.802197802197799</v>
      </c>
      <c r="F66" s="3">
        <f t="shared" si="45"/>
        <v>20.459183673469386</v>
      </c>
      <c r="G66" s="3">
        <f t="shared" si="45"/>
        <v>19.441624365482234</v>
      </c>
      <c r="H66" s="3">
        <f t="shared" si="45"/>
        <v>23.280423280423278</v>
      </c>
      <c r="I66" s="3">
        <f t="shared" si="45"/>
        <v>17.491749174917494</v>
      </c>
      <c r="J66" s="3">
        <f t="shared" si="45"/>
        <v>14.527845036319613</v>
      </c>
      <c r="K66" s="3">
        <f t="shared" si="45"/>
        <v>9.9099099099099099</v>
      </c>
      <c r="L66" s="3">
        <f t="shared" si="45"/>
        <v>10.426540284360192</v>
      </c>
      <c r="M66" s="3">
        <f t="shared" si="45"/>
        <v>12.22397476340694</v>
      </c>
      <c r="N66" s="3">
        <f t="shared" si="45"/>
        <v>11.830559757942513</v>
      </c>
      <c r="O66" s="3">
        <f t="shared" si="45"/>
        <v>11.162123385939742</v>
      </c>
      <c r="P66" s="3">
        <f t="shared" si="45"/>
        <v>11.808669656203287</v>
      </c>
      <c r="Q66" s="3">
        <f t="shared" si="45"/>
        <v>12.017167381974248</v>
      </c>
      <c r="R66" s="3">
        <f t="shared" si="45"/>
        <v>11.127167630057803</v>
      </c>
      <c r="S66" s="3">
        <f t="shared" si="45"/>
        <v>11.639344262295083</v>
      </c>
    </row>
    <row r="67" spans="3:19">
      <c r="C67" s="2" t="s">
        <v>71</v>
      </c>
      <c r="D67" s="2">
        <f t="shared" ref="D67:I67" si="46">+((D65/E65)-1)*100</f>
        <v>-7.4074074074074066</v>
      </c>
      <c r="E67" s="2">
        <f t="shared" si="46"/>
        <v>-19.201995012468831</v>
      </c>
      <c r="F67" s="2">
        <f t="shared" si="46"/>
        <v>4.6997389033942572</v>
      </c>
      <c r="G67" s="2">
        <f t="shared" si="46"/>
        <v>-12.954545454545464</v>
      </c>
      <c r="H67" s="2">
        <f t="shared" si="46"/>
        <v>-16.981132075471695</v>
      </c>
      <c r="I67" s="2">
        <f t="shared" si="46"/>
        <v>-11.66666666666667</v>
      </c>
      <c r="J67" s="2">
        <f>+((J65/K65)-1)*100</f>
        <v>9.0909090909090828</v>
      </c>
      <c r="K67" s="2">
        <f>+((K65/L65)-1)*100</f>
        <v>-16.666666666666664</v>
      </c>
      <c r="L67" s="2">
        <f>+((L65/M65)-1)*100</f>
        <v>-14.838709677419359</v>
      </c>
      <c r="M67" s="2">
        <f t="shared" ref="M67:R67" si="47">+((M65/N65)-1)*100</f>
        <v>-0.89514066496163558</v>
      </c>
      <c r="N67" s="2">
        <f t="shared" si="47"/>
        <v>0.51413881748072487</v>
      </c>
      <c r="O67" s="2">
        <f t="shared" si="47"/>
        <v>-1.51898734177216</v>
      </c>
      <c r="P67" s="2">
        <f t="shared" si="47"/>
        <v>-5.9523809523809534</v>
      </c>
      <c r="Q67" s="2">
        <f t="shared" si="47"/>
        <v>9.0909090909090828</v>
      </c>
      <c r="R67" s="2">
        <f t="shared" si="47"/>
        <v>8.4507042253521227</v>
      </c>
    </row>
    <row r="68" spans="3:19">
      <c r="C68" s="2" t="s">
        <v>72</v>
      </c>
      <c r="D68" s="2">
        <f t="shared" ref="D68:I68" si="48">+((D65/H65)-1)*100</f>
        <v>-31.818181818181824</v>
      </c>
      <c r="E68" s="2">
        <f t="shared" si="48"/>
        <v>-38.867924528301891</v>
      </c>
      <c r="F68" s="2">
        <f t="shared" si="48"/>
        <v>-33.166666666666664</v>
      </c>
      <c r="G68" s="2">
        <f t="shared" si="48"/>
        <v>-30.36363636363637</v>
      </c>
      <c r="H68" s="2">
        <f t="shared" si="48"/>
        <v>-33.333333333333336</v>
      </c>
      <c r="I68" s="2">
        <f t="shared" si="48"/>
        <v>-31.612903225806456</v>
      </c>
      <c r="J68" s="2">
        <f>+((J65/N65)-1)*100</f>
        <v>-23.273657289002557</v>
      </c>
      <c r="K68" s="2">
        <f>+((K65/O65)-1)*100</f>
        <v>-29.305912596401029</v>
      </c>
      <c r="L68" s="2">
        <f>+((L65/P65)-1)*100</f>
        <v>-16.455696202531644</v>
      </c>
      <c r="M68" s="2">
        <f t="shared" ref="M68:O68" si="49">+((M65/Q65)-1)*100</f>
        <v>-7.7380952380952328</v>
      </c>
      <c r="N68" s="2">
        <f t="shared" si="49"/>
        <v>1.558441558441559</v>
      </c>
      <c r="O68" s="2">
        <f t="shared" si="49"/>
        <v>9.5774647887323816</v>
      </c>
    </row>
    <row r="69" spans="3:19">
      <c r="C69" s="2" t="s">
        <v>130</v>
      </c>
      <c r="D69">
        <f t="shared" ref="D69:I69" si="50">IF(OR(D66&gt;15,D63&lt;15,D62&lt;4),"NA",(IF(D66&lt;4,3,IF(D66&lt;6,2,IF(D66&lt;10,1,0)))+IF(D63&gt;80,3,IF(D63&gt;40,2,IF(D63&gt;20,1,0)))+IF(D62&gt;20,3,IF(D62&gt;10,2,IF(D62&gt;5,1,0)))))</f>
        <v>5</v>
      </c>
      <c r="E69" t="str">
        <f t="shared" si="50"/>
        <v>NA</v>
      </c>
      <c r="F69" t="str">
        <f t="shared" si="50"/>
        <v>NA</v>
      </c>
      <c r="G69" t="str">
        <f t="shared" si="50"/>
        <v>NA</v>
      </c>
      <c r="H69" t="str">
        <f t="shared" si="50"/>
        <v>NA</v>
      </c>
      <c r="I69" t="str">
        <f t="shared" si="50"/>
        <v>NA</v>
      </c>
      <c r="J69" t="str">
        <f>IF(OR(J66&gt;15,J63&lt;15,J62&lt;4),"NA",(IF(J66&lt;4,3,IF(J66&lt;6,2,IF(J66&lt;10,1,0)))+IF(J63&gt;80,3,IF(J63&gt;40,2,IF(J63&gt;20,1,0)))+IF(J62&gt;20,3,IF(J62&gt;10,2,IF(J62&gt;5,1,0)))))</f>
        <v>NA</v>
      </c>
      <c r="K69" t="str">
        <f>IF(OR(K66&gt;15,K63&lt;15,K62&lt;4),"NA",(IF(K66&lt;4,3,IF(K66&lt;6,2,IF(K66&lt;10,1,0)))+IF(K63&gt;80,3,IF(K63&gt;40,2,IF(K63&gt;20,1,0)))+IF(K62&gt;20,3,IF(K62&gt;10,2,IF(K62&gt;5,1,0)))))</f>
        <v>NA</v>
      </c>
      <c r="L69" t="str">
        <f>IF(OR(L66&gt;15,L63&lt;15,L62&lt;4),"NA",(IF(L66&lt;4,3,IF(L66&lt;6,2,IF(L66&lt;10,1,0)))+IF(L63&gt;80,3,IF(L63&gt;40,2,IF(L63&gt;20,1,0)))+IF(L62&gt;20,3,IF(L62&gt;10,2,IF(L62&gt;5,1,0)))))</f>
        <v>NA</v>
      </c>
      <c r="M69" t="str">
        <f t="shared" ref="M69:S69" si="51">IF(OR(M66&gt;15,M63&lt;15,M62&lt;4),"NA",(IF(M66&lt;4,3,IF(M66&lt;6,2,IF(M66&lt;10,1,0)))+IF(M63&gt;80,3,IF(M63&gt;40,2,IF(M63&gt;20,1,0)))+IF(M62&gt;20,3,IF(M62&gt;10,2,IF(M62&gt;5,1,0)))))</f>
        <v>NA</v>
      </c>
      <c r="N69" t="str">
        <f t="shared" si="51"/>
        <v>NA</v>
      </c>
      <c r="O69" t="str">
        <f t="shared" si="51"/>
        <v>NA</v>
      </c>
      <c r="P69" t="str">
        <f t="shared" si="51"/>
        <v>NA</v>
      </c>
      <c r="Q69" t="str">
        <f t="shared" si="51"/>
        <v>NA</v>
      </c>
      <c r="R69">
        <f t="shared" si="51"/>
        <v>3</v>
      </c>
      <c r="S69">
        <f t="shared" si="51"/>
        <v>2</v>
      </c>
    </row>
    <row r="73" spans="3:19">
      <c r="C73" t="s">
        <v>279</v>
      </c>
      <c r="E73">
        <v>2</v>
      </c>
    </row>
    <row r="74" spans="3:19">
      <c r="C74" t="s">
        <v>280</v>
      </c>
      <c r="E74">
        <v>450</v>
      </c>
    </row>
    <row r="75" spans="3:19">
      <c r="C75" t="s">
        <v>281</v>
      </c>
      <c r="E75">
        <f>+E74/E73</f>
        <v>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80"/>
  <sheetViews>
    <sheetView topLeftCell="A58" workbookViewId="0">
      <selection activeCell="B80" sqref="B80:E80"/>
    </sheetView>
  </sheetViews>
  <sheetFormatPr defaultRowHeight="14.4"/>
  <sheetData>
    <row r="1" spans="1:42" s="36" customFormat="1">
      <c r="A1" s="36" t="s">
        <v>92</v>
      </c>
      <c r="B1" s="36" t="s">
        <v>82</v>
      </c>
      <c r="C1" s="37" t="s">
        <v>2</v>
      </c>
      <c r="D1" s="37" t="s">
        <v>242</v>
      </c>
      <c r="E1" s="37" t="s">
        <v>232</v>
      </c>
      <c r="F1" s="37" t="s">
        <v>202</v>
      </c>
      <c r="G1" s="37" t="s">
        <v>199</v>
      </c>
      <c r="H1" s="37" t="s">
        <v>196</v>
      </c>
      <c r="I1" s="37" t="s">
        <v>185</v>
      </c>
      <c r="J1" s="37" t="s">
        <v>177</v>
      </c>
      <c r="K1" s="37" t="s">
        <v>149</v>
      </c>
      <c r="L1" s="37" t="s">
        <v>139</v>
      </c>
      <c r="M1" s="37" t="s">
        <v>3</v>
      </c>
      <c r="N1" s="37" t="s">
        <v>4</v>
      </c>
      <c r="O1" s="37" t="s">
        <v>5</v>
      </c>
      <c r="P1" s="37" t="s">
        <v>6</v>
      </c>
      <c r="Q1" s="37" t="s">
        <v>7</v>
      </c>
      <c r="R1" s="37" t="s">
        <v>8</v>
      </c>
      <c r="S1" s="37" t="s">
        <v>9</v>
      </c>
      <c r="T1" s="37" t="s">
        <v>10</v>
      </c>
      <c r="U1" s="37" t="s">
        <v>11</v>
      </c>
      <c r="V1" s="37" t="s">
        <v>12</v>
      </c>
      <c r="W1" s="37" t="s">
        <v>13</v>
      </c>
      <c r="X1" s="37" t="s">
        <v>14</v>
      </c>
      <c r="Y1" s="37" t="s">
        <v>15</v>
      </c>
      <c r="Z1" s="37" t="s">
        <v>16</v>
      </c>
      <c r="AA1" s="37" t="s">
        <v>17</v>
      </c>
      <c r="AB1" s="37" t="s">
        <v>18</v>
      </c>
      <c r="AC1" s="37" t="s">
        <v>19</v>
      </c>
      <c r="AD1" s="37" t="s">
        <v>20</v>
      </c>
      <c r="AE1" s="37" t="s">
        <v>21</v>
      </c>
      <c r="AF1" s="37" t="s">
        <v>22</v>
      </c>
      <c r="AG1" s="37" t="s">
        <v>23</v>
      </c>
      <c r="AH1" s="37" t="s">
        <v>24</v>
      </c>
      <c r="AI1" s="37" t="s">
        <v>25</v>
      </c>
      <c r="AJ1" s="37" t="s">
        <v>26</v>
      </c>
      <c r="AK1" s="37" t="s">
        <v>27</v>
      </c>
      <c r="AL1" s="37" t="s">
        <v>28</v>
      </c>
      <c r="AM1" s="37" t="s">
        <v>29</v>
      </c>
      <c r="AN1" s="37" t="s">
        <v>30</v>
      </c>
      <c r="AO1" s="37" t="s">
        <v>31</v>
      </c>
    </row>
    <row r="2" spans="1:42" s="36" customFormat="1">
      <c r="A2" s="36" t="s">
        <v>32</v>
      </c>
      <c r="B2" s="36" t="s">
        <v>33</v>
      </c>
      <c r="C2" s="36" t="s">
        <v>34</v>
      </c>
      <c r="D2" s="36">
        <v>18.72</v>
      </c>
      <c r="E2" s="36">
        <v>12.81</v>
      </c>
      <c r="F2" s="36">
        <v>14.44</v>
      </c>
      <c r="G2" s="36">
        <v>14.65</v>
      </c>
      <c r="H2" s="36">
        <v>14.16</v>
      </c>
      <c r="I2" s="36">
        <v>10.69</v>
      </c>
      <c r="J2" s="36">
        <v>8.91</v>
      </c>
      <c r="K2" s="36">
        <v>10.92</v>
      </c>
      <c r="L2" s="36">
        <v>9.4499999999999993</v>
      </c>
      <c r="M2" s="36">
        <v>9.4</v>
      </c>
      <c r="N2" s="36">
        <v>7.94</v>
      </c>
      <c r="O2" s="36">
        <v>6.625</v>
      </c>
      <c r="P2" s="36">
        <v>9.1920000000000002</v>
      </c>
      <c r="Q2" s="36">
        <v>7.5990000000000002</v>
      </c>
      <c r="R2" s="36">
        <v>6.37</v>
      </c>
      <c r="S2" s="36">
        <v>5.12</v>
      </c>
      <c r="T2" s="36">
        <v>3.89</v>
      </c>
      <c r="U2" s="36">
        <v>6.49</v>
      </c>
    </row>
    <row r="3" spans="1:42" s="36" customFormat="1">
      <c r="C3" s="36" t="s">
        <v>128</v>
      </c>
      <c r="H3" s="36">
        <v>13.46</v>
      </c>
      <c r="I3" s="36">
        <v>9.89</v>
      </c>
      <c r="J3" s="36">
        <v>8.91</v>
      </c>
      <c r="K3" s="36">
        <v>10.63</v>
      </c>
      <c r="L3" s="36">
        <v>9.1999999999999993</v>
      </c>
      <c r="M3" s="36">
        <v>9.16</v>
      </c>
      <c r="N3" s="36">
        <v>7.74</v>
      </c>
      <c r="O3" s="36">
        <v>6.46</v>
      </c>
      <c r="P3" s="36">
        <v>8.9600000000000009</v>
      </c>
      <c r="Q3" s="36">
        <v>7.6</v>
      </c>
      <c r="R3" s="36">
        <v>6.46</v>
      </c>
      <c r="S3" s="36">
        <v>5.093</v>
      </c>
      <c r="T3" s="36">
        <v>3.8559999999999999</v>
      </c>
      <c r="U3" s="36">
        <v>6.266</v>
      </c>
      <c r="V3" s="36">
        <v>9.4</v>
      </c>
      <c r="W3" s="36">
        <v>6.38</v>
      </c>
      <c r="X3" s="36">
        <v>7.59</v>
      </c>
      <c r="Y3" s="36">
        <v>9.5399999999999991</v>
      </c>
    </row>
    <row r="4" spans="1:42" s="36" customFormat="1">
      <c r="C4" s="36" t="s">
        <v>35</v>
      </c>
      <c r="D4" s="36">
        <f t="shared" ref="D4:S5" si="0">+D2+E2+F2+G2</f>
        <v>60.62</v>
      </c>
      <c r="E4" s="36">
        <f t="shared" si="0"/>
        <v>56.06</v>
      </c>
      <c r="F4" s="36">
        <f t="shared" si="0"/>
        <v>53.94</v>
      </c>
      <c r="G4" s="36">
        <f t="shared" si="0"/>
        <v>48.41</v>
      </c>
      <c r="H4" s="36">
        <f t="shared" si="0"/>
        <v>44.680000000000007</v>
      </c>
      <c r="I4" s="36">
        <f t="shared" si="0"/>
        <v>39.97</v>
      </c>
      <c r="J4" s="36">
        <f t="shared" si="0"/>
        <v>38.68</v>
      </c>
      <c r="K4" s="36">
        <f t="shared" si="0"/>
        <v>37.709999999999994</v>
      </c>
      <c r="L4" s="36">
        <f t="shared" si="0"/>
        <v>33.415000000000006</v>
      </c>
      <c r="M4" s="36">
        <f t="shared" si="0"/>
        <v>33.156999999999996</v>
      </c>
      <c r="N4" s="36">
        <f t="shared" si="0"/>
        <v>31.356000000000002</v>
      </c>
      <c r="O4" s="36">
        <f t="shared" si="0"/>
        <v>29.786000000000001</v>
      </c>
      <c r="P4" s="36">
        <f t="shared" si="0"/>
        <v>28.281000000000002</v>
      </c>
      <c r="Q4" s="36">
        <f t="shared" si="0"/>
        <v>22.979000000000003</v>
      </c>
      <c r="R4" s="36">
        <f t="shared" si="0"/>
        <v>21.87</v>
      </c>
    </row>
    <row r="5" spans="1:42" s="36" customFormat="1">
      <c r="C5" s="36" t="s">
        <v>129</v>
      </c>
      <c r="H5" s="36">
        <f t="shared" si="0"/>
        <v>42.890000000000008</v>
      </c>
      <c r="I5" s="36">
        <f t="shared" si="0"/>
        <v>38.629999999999995</v>
      </c>
      <c r="J5" s="36">
        <f t="shared" si="0"/>
        <v>37.9</v>
      </c>
      <c r="K5" s="36">
        <f t="shared" si="0"/>
        <v>36.729999999999997</v>
      </c>
      <c r="L5" s="36">
        <f t="shared" si="0"/>
        <v>32.56</v>
      </c>
      <c r="M5" s="36">
        <f t="shared" si="0"/>
        <v>32.32</v>
      </c>
      <c r="N5" s="36">
        <f t="shared" si="0"/>
        <v>30.759999999999998</v>
      </c>
      <c r="O5" s="36">
        <f t="shared" si="0"/>
        <v>29.480000000000004</v>
      </c>
      <c r="P5" s="36">
        <f t="shared" si="0"/>
        <v>28.113000000000003</v>
      </c>
      <c r="Q5" s="36">
        <f t="shared" si="0"/>
        <v>23.009</v>
      </c>
      <c r="R5" s="36">
        <f t="shared" si="0"/>
        <v>21.675000000000001</v>
      </c>
      <c r="S5" s="36">
        <f t="shared" si="0"/>
        <v>24.615000000000002</v>
      </c>
      <c r="T5" s="36">
        <f t="shared" ref="T5:V5" si="1">+T3+U3+V3+W3</f>
        <v>25.901999999999997</v>
      </c>
      <c r="U5" s="36">
        <f t="shared" si="1"/>
        <v>29.635999999999999</v>
      </c>
      <c r="V5" s="36">
        <f t="shared" si="1"/>
        <v>32.909999999999997</v>
      </c>
    </row>
    <row r="6" spans="1:42" s="36" customFormat="1">
      <c r="C6" s="38" t="s">
        <v>36</v>
      </c>
      <c r="D6" s="38">
        <f t="shared" ref="D6:R6" si="2">+((D4/(E2+F2+G2+H3))-1)*100</f>
        <v>9.5014450867052069</v>
      </c>
      <c r="E6" s="38">
        <f t="shared" si="2"/>
        <v>5.4949190816710569</v>
      </c>
      <c r="F6" s="38">
        <f t="shared" si="2"/>
        <v>11.423259657095652</v>
      </c>
      <c r="G6" s="38">
        <f t="shared" si="2"/>
        <v>9.0560937148006069</v>
      </c>
      <c r="H6" s="38">
        <f t="shared" si="2"/>
        <v>12.487411883182297</v>
      </c>
      <c r="I6" s="38">
        <f t="shared" si="2"/>
        <v>3.9802289281998027</v>
      </c>
      <c r="J6" s="38">
        <f t="shared" si="2"/>
        <v>3.1191682218075334</v>
      </c>
      <c r="K6" s="38">
        <f t="shared" si="2"/>
        <v>13.413533834586456</v>
      </c>
      <c r="L6" s="38">
        <f t="shared" si="2"/>
        <v>1.4882308276386036</v>
      </c>
      <c r="M6" s="38">
        <f t="shared" si="2"/>
        <v>5.7403450585196136</v>
      </c>
      <c r="N6" s="38">
        <f t="shared" si="2"/>
        <v>4.9538090775204102</v>
      </c>
      <c r="O6" s="38">
        <f t="shared" si="2"/>
        <v>5.4222410986055181</v>
      </c>
      <c r="P6" s="38">
        <f t="shared" si="2"/>
        <v>23.255611244279816</v>
      </c>
      <c r="Q6" s="38">
        <f t="shared" si="2"/>
        <v>6.1581816501894204</v>
      </c>
      <c r="R6" s="38">
        <f t="shared" si="2"/>
        <v>-12.168674698795169</v>
      </c>
      <c r="S6" s="38"/>
      <c r="T6" s="38"/>
      <c r="U6" s="38"/>
    </row>
    <row r="7" spans="1:42" s="36" customFormat="1">
      <c r="C7" s="38" t="s">
        <v>37</v>
      </c>
      <c r="D7" s="38">
        <f t="shared" ref="D7:R7" si="3">+((D4/H5)-1)*100</f>
        <v>41.338307297738375</v>
      </c>
      <c r="E7" s="38">
        <f t="shared" si="3"/>
        <v>45.120372767279335</v>
      </c>
      <c r="F7" s="38">
        <f t="shared" si="3"/>
        <v>42.321899736147749</v>
      </c>
      <c r="G7" s="38">
        <f t="shared" si="3"/>
        <v>31.79961884018514</v>
      </c>
      <c r="H7" s="38">
        <f t="shared" si="3"/>
        <v>37.223587223587231</v>
      </c>
      <c r="I7" s="38">
        <f t="shared" si="3"/>
        <v>23.669554455445542</v>
      </c>
      <c r="J7" s="38">
        <f t="shared" si="3"/>
        <v>25.747724317295194</v>
      </c>
      <c r="K7" s="38">
        <f t="shared" si="3"/>
        <v>27.917232021709594</v>
      </c>
      <c r="L7" s="38">
        <f t="shared" si="3"/>
        <v>18.859602319211753</v>
      </c>
      <c r="M7" s="38">
        <f t="shared" si="3"/>
        <v>44.104480855317462</v>
      </c>
      <c r="N7" s="38">
        <f t="shared" si="3"/>
        <v>44.664359861591699</v>
      </c>
      <c r="O7" s="38">
        <f t="shared" si="3"/>
        <v>21.007515742433469</v>
      </c>
      <c r="P7" s="38">
        <f t="shared" si="3"/>
        <v>9.1846189483437701</v>
      </c>
      <c r="Q7" s="38">
        <f t="shared" si="3"/>
        <v>-22.46254555270616</v>
      </c>
      <c r="R7" s="38">
        <f t="shared" si="3"/>
        <v>-33.546034639927072</v>
      </c>
    </row>
    <row r="8" spans="1:42" s="37" customFormat="1">
      <c r="C8" s="37" t="s">
        <v>38</v>
      </c>
      <c r="D8" s="37" t="s">
        <v>243</v>
      </c>
      <c r="E8" s="37" t="s">
        <v>233</v>
      </c>
      <c r="F8" s="37" t="s">
        <v>230</v>
      </c>
      <c r="G8" s="37" t="s">
        <v>200</v>
      </c>
      <c r="H8" s="37" t="s">
        <v>197</v>
      </c>
      <c r="I8" s="37" t="s">
        <v>186</v>
      </c>
      <c r="J8" s="37" t="s">
        <v>178</v>
      </c>
      <c r="K8" s="37" t="s">
        <v>150</v>
      </c>
      <c r="L8" s="37" t="s">
        <v>140</v>
      </c>
      <c r="M8" s="37" t="s">
        <v>39</v>
      </c>
      <c r="N8" s="37" t="s">
        <v>40</v>
      </c>
      <c r="O8" s="37" t="s">
        <v>41</v>
      </c>
      <c r="P8" s="37" t="s">
        <v>42</v>
      </c>
      <c r="Q8" s="37" t="s">
        <v>43</v>
      </c>
      <c r="R8" s="37" t="s">
        <v>44</v>
      </c>
      <c r="S8" s="37" t="s">
        <v>45</v>
      </c>
      <c r="T8" s="37" t="s">
        <v>46</v>
      </c>
      <c r="U8" s="37" t="s">
        <v>47</v>
      </c>
      <c r="V8" s="37" t="s">
        <v>48</v>
      </c>
      <c r="W8" s="37" t="s">
        <v>49</v>
      </c>
      <c r="X8" s="37" t="s">
        <v>50</v>
      </c>
      <c r="Y8" s="37" t="s">
        <v>51</v>
      </c>
      <c r="Z8" s="37" t="s">
        <v>52</v>
      </c>
      <c r="AA8" s="37" t="s">
        <v>53</v>
      </c>
      <c r="AB8" s="37" t="s">
        <v>54</v>
      </c>
      <c r="AC8" s="37" t="s">
        <v>55</v>
      </c>
      <c r="AD8" s="37" t="s">
        <v>56</v>
      </c>
      <c r="AE8" s="37" t="s">
        <v>57</v>
      </c>
      <c r="AF8" s="37" t="s">
        <v>58</v>
      </c>
      <c r="AG8" s="37" t="s">
        <v>59</v>
      </c>
      <c r="AH8" s="37" t="s">
        <v>60</v>
      </c>
      <c r="AI8" s="37" t="s">
        <v>61</v>
      </c>
      <c r="AJ8" s="37" t="s">
        <v>62</v>
      </c>
      <c r="AK8" s="37" t="s">
        <v>63</v>
      </c>
      <c r="AL8" s="37" t="s">
        <v>64</v>
      </c>
      <c r="AM8" s="37" t="s">
        <v>65</v>
      </c>
      <c r="AN8" s="37" t="s">
        <v>66</v>
      </c>
      <c r="AO8" s="37" t="s">
        <v>67</v>
      </c>
      <c r="AP8" s="37" t="s">
        <v>68</v>
      </c>
    </row>
    <row r="9" spans="1:42" s="36" customFormat="1">
      <c r="C9" s="36" t="s">
        <v>69</v>
      </c>
      <c r="D9" s="52">
        <v>296</v>
      </c>
      <c r="E9" s="36">
        <v>292</v>
      </c>
      <c r="F9" s="36">
        <v>284</v>
      </c>
      <c r="G9" s="39">
        <v>254</v>
      </c>
      <c r="H9" s="39">
        <v>253</v>
      </c>
      <c r="I9" s="39">
        <v>230</v>
      </c>
      <c r="J9" s="36">
        <v>229</v>
      </c>
      <c r="K9" s="36">
        <v>252</v>
      </c>
      <c r="L9" s="36">
        <v>263</v>
      </c>
      <c r="M9" s="36">
        <v>268</v>
      </c>
      <c r="N9" s="36">
        <v>269</v>
      </c>
      <c r="O9" s="36">
        <v>229</v>
      </c>
      <c r="P9" s="36">
        <v>230</v>
      </c>
      <c r="Q9" s="36">
        <v>190</v>
      </c>
      <c r="R9" s="36">
        <v>174</v>
      </c>
    </row>
    <row r="10" spans="1:42" s="36" customFormat="1">
      <c r="C10" s="40" t="s">
        <v>70</v>
      </c>
      <c r="D10" s="53">
        <f t="shared" ref="D10:R10" si="4">+D9/D4</f>
        <v>4.8828769383041903</v>
      </c>
      <c r="E10" s="41">
        <f t="shared" si="4"/>
        <v>5.2087049589725289</v>
      </c>
      <c r="F10" s="41">
        <f t="shared" si="4"/>
        <v>5.2651093807934748</v>
      </c>
      <c r="G10" s="41">
        <f t="shared" si="4"/>
        <v>5.2468498244164437</v>
      </c>
      <c r="H10" s="41">
        <f t="shared" si="4"/>
        <v>5.6624888093106529</v>
      </c>
      <c r="I10" s="40">
        <f t="shared" si="4"/>
        <v>5.7543157368026021</v>
      </c>
      <c r="J10" s="40">
        <f t="shared" si="4"/>
        <v>5.9203722854188214</v>
      </c>
      <c r="K10" s="40">
        <f t="shared" si="4"/>
        <v>6.6825775656324593</v>
      </c>
      <c r="L10" s="40">
        <f t="shared" si="4"/>
        <v>7.8707167439772538</v>
      </c>
      <c r="M10" s="40">
        <f t="shared" si="4"/>
        <v>8.082757788702235</v>
      </c>
      <c r="N10" s="40">
        <f t="shared" si="4"/>
        <v>8.5789003699451456</v>
      </c>
      <c r="O10" s="40">
        <f t="shared" si="4"/>
        <v>7.6881756529913376</v>
      </c>
      <c r="P10" s="40">
        <f t="shared" si="4"/>
        <v>8.13266857607581</v>
      </c>
      <c r="Q10" s="40">
        <f t="shared" si="4"/>
        <v>8.2684189912528829</v>
      </c>
      <c r="R10" s="40">
        <f t="shared" si="4"/>
        <v>7.9561042524005483</v>
      </c>
    </row>
    <row r="11" spans="1:42" s="36" customFormat="1">
      <c r="C11" s="38" t="s">
        <v>71</v>
      </c>
      <c r="D11" s="54">
        <f t="shared" ref="D11:Q11" si="5">+((D9/E9)-1)*100</f>
        <v>1.3698630136986356</v>
      </c>
      <c r="E11" s="42">
        <f t="shared" si="5"/>
        <v>2.8169014084507005</v>
      </c>
      <c r="F11" s="42">
        <f t="shared" si="5"/>
        <v>11.811023622047244</v>
      </c>
      <c r="G11" s="42">
        <f t="shared" si="5"/>
        <v>0.39525691699604515</v>
      </c>
      <c r="H11" s="42">
        <f t="shared" si="5"/>
        <v>10.000000000000009</v>
      </c>
      <c r="I11" s="38">
        <f t="shared" si="5"/>
        <v>0.4366812227074135</v>
      </c>
      <c r="J11" s="38">
        <f t="shared" si="5"/>
        <v>-9.1269841269841283</v>
      </c>
      <c r="K11" s="38">
        <f t="shared" si="5"/>
        <v>-4.1825095057034245</v>
      </c>
      <c r="L11" s="38">
        <f t="shared" si="5"/>
        <v>-1.8656716417910446</v>
      </c>
      <c r="M11" s="38">
        <f t="shared" si="5"/>
        <v>-0.37174721189591198</v>
      </c>
      <c r="N11" s="38">
        <f t="shared" si="5"/>
        <v>17.467248908296938</v>
      </c>
      <c r="O11" s="38">
        <f t="shared" si="5"/>
        <v>-0.43478260869564966</v>
      </c>
      <c r="P11" s="38">
        <f t="shared" si="5"/>
        <v>21.052631578947366</v>
      </c>
      <c r="Q11" s="38">
        <f t="shared" si="5"/>
        <v>9.1954022988505848</v>
      </c>
    </row>
    <row r="12" spans="1:42" s="36" customFormat="1">
      <c r="C12" s="38" t="s">
        <v>72</v>
      </c>
      <c r="D12" s="54">
        <f t="shared" ref="D12:N12" si="6">+((D9/H9)-1)*100</f>
        <v>16.996047430830032</v>
      </c>
      <c r="E12" s="42">
        <f t="shared" si="6"/>
        <v>26.956521739130434</v>
      </c>
      <c r="F12" s="42">
        <f t="shared" si="6"/>
        <v>24.017467248908297</v>
      </c>
      <c r="G12" s="42">
        <f t="shared" si="6"/>
        <v>0.79365079365079083</v>
      </c>
      <c r="H12" s="42">
        <f t="shared" si="6"/>
        <v>-3.802281368821292</v>
      </c>
      <c r="I12" s="38">
        <f t="shared" si="6"/>
        <v>-14.179104477611936</v>
      </c>
      <c r="J12" s="38">
        <f t="shared" si="6"/>
        <v>-14.869888475836435</v>
      </c>
      <c r="K12" s="38">
        <f t="shared" si="6"/>
        <v>10.043668122270732</v>
      </c>
      <c r="L12" s="38">
        <f t="shared" si="6"/>
        <v>14.347826086956527</v>
      </c>
      <c r="M12" s="38">
        <f t="shared" si="6"/>
        <v>41.052631578947363</v>
      </c>
      <c r="N12" s="38">
        <f t="shared" si="6"/>
        <v>54.597701149425284</v>
      </c>
    </row>
    <row r="13" spans="1:42" s="36" customFormat="1">
      <c r="C13" s="38" t="s">
        <v>130</v>
      </c>
      <c r="D13" s="52">
        <f t="shared" ref="D13:R13" si="7">IF(OR(D10&gt;15,D7&lt;15,D6&lt;4),"NA",(IF(D10&lt;4,3,IF(D10&lt;6,2,IF(D10&lt;10,1,0)))+IF(D7&gt;80,3,IF(D7&gt;40,2,IF(D7&gt;20,1,0)))+IF(D6&gt;20,3,IF(D6&gt;10,2,IF(D6&gt;5,1,0)))))</f>
        <v>5</v>
      </c>
      <c r="E13" s="39">
        <f t="shared" si="7"/>
        <v>5</v>
      </c>
      <c r="F13" s="39">
        <f t="shared" si="7"/>
        <v>6</v>
      </c>
      <c r="G13" s="39">
        <f t="shared" si="7"/>
        <v>4</v>
      </c>
      <c r="H13" s="39">
        <f t="shared" si="7"/>
        <v>5</v>
      </c>
      <c r="I13" s="36" t="str">
        <f t="shared" si="7"/>
        <v>NA</v>
      </c>
      <c r="J13" s="36" t="str">
        <f t="shared" si="7"/>
        <v>NA</v>
      </c>
      <c r="K13" s="36">
        <f t="shared" si="7"/>
        <v>4</v>
      </c>
      <c r="L13" s="36" t="str">
        <f t="shared" si="7"/>
        <v>NA</v>
      </c>
      <c r="M13" s="36">
        <f t="shared" si="7"/>
        <v>4</v>
      </c>
      <c r="N13" s="36">
        <f t="shared" si="7"/>
        <v>3</v>
      </c>
      <c r="O13" s="36">
        <f t="shared" si="7"/>
        <v>3</v>
      </c>
      <c r="P13" s="36" t="str">
        <f t="shared" si="7"/>
        <v>NA</v>
      </c>
      <c r="Q13" s="36" t="str">
        <f t="shared" si="7"/>
        <v>NA</v>
      </c>
      <c r="R13" s="36" t="str">
        <f t="shared" si="7"/>
        <v>NA</v>
      </c>
    </row>
    <row r="15" spans="1:42">
      <c r="A15" t="s">
        <v>93</v>
      </c>
      <c r="B15" t="s">
        <v>82</v>
      </c>
      <c r="C15" s="1" t="s">
        <v>2</v>
      </c>
      <c r="D15" s="1" t="s">
        <v>242</v>
      </c>
      <c r="E15" s="1" t="s">
        <v>232</v>
      </c>
      <c r="F15" s="1" t="s">
        <v>202</v>
      </c>
      <c r="G15" s="1" t="s">
        <v>199</v>
      </c>
      <c r="H15" s="1" t="s">
        <v>196</v>
      </c>
      <c r="I15" s="1" t="s">
        <v>185</v>
      </c>
      <c r="J15" s="1" t="s">
        <v>177</v>
      </c>
      <c r="K15" s="1" t="s">
        <v>149</v>
      </c>
      <c r="L15" s="1" t="s">
        <v>139</v>
      </c>
      <c r="M15" s="1" t="s">
        <v>3</v>
      </c>
      <c r="N15" s="1" t="s">
        <v>4</v>
      </c>
      <c r="O15" s="1" t="s">
        <v>5</v>
      </c>
      <c r="P15" s="1" t="s">
        <v>6</v>
      </c>
      <c r="Q15" s="1" t="s">
        <v>7</v>
      </c>
      <c r="R15" s="1" t="s">
        <v>8</v>
      </c>
      <c r="S15" s="1" t="s">
        <v>9</v>
      </c>
      <c r="T15" s="1" t="s">
        <v>10</v>
      </c>
      <c r="U15" s="1" t="s">
        <v>11</v>
      </c>
      <c r="V15" s="1" t="s">
        <v>12</v>
      </c>
      <c r="W15" s="1" t="s">
        <v>13</v>
      </c>
      <c r="X15" s="1" t="s">
        <v>14</v>
      </c>
      <c r="Y15" s="1" t="s">
        <v>15</v>
      </c>
      <c r="Z15" s="1" t="s">
        <v>16</v>
      </c>
      <c r="AA15" s="1" t="s">
        <v>17</v>
      </c>
      <c r="AB15" s="1" t="s">
        <v>18</v>
      </c>
      <c r="AC15" s="1" t="s">
        <v>19</v>
      </c>
      <c r="AD15" s="1" t="s">
        <v>20</v>
      </c>
      <c r="AE15" s="1" t="s">
        <v>21</v>
      </c>
      <c r="AF15" s="1" t="s">
        <v>22</v>
      </c>
      <c r="AG15" s="1" t="s">
        <v>23</v>
      </c>
      <c r="AH15" s="1" t="s">
        <v>24</v>
      </c>
      <c r="AI15" s="1" t="s">
        <v>25</v>
      </c>
      <c r="AJ15" s="1" t="s">
        <v>26</v>
      </c>
      <c r="AK15" s="1" t="s">
        <v>27</v>
      </c>
      <c r="AL15" s="1" t="s">
        <v>28</v>
      </c>
      <c r="AM15" s="1" t="s">
        <v>29</v>
      </c>
      <c r="AN15" s="1" t="s">
        <v>30</v>
      </c>
      <c r="AO15" s="1" t="s">
        <v>31</v>
      </c>
    </row>
    <row r="16" spans="1:42">
      <c r="A16" t="s">
        <v>32</v>
      </c>
      <c r="B16" t="s">
        <v>33</v>
      </c>
      <c r="C16" t="s">
        <v>34</v>
      </c>
      <c r="D16">
        <v>1.93</v>
      </c>
      <c r="E16">
        <v>11.7</v>
      </c>
      <c r="F16">
        <v>3.27</v>
      </c>
      <c r="G16">
        <v>-3.6</v>
      </c>
      <c r="H16">
        <v>-1.53</v>
      </c>
      <c r="I16">
        <v>2.82</v>
      </c>
      <c r="J16">
        <v>1.85</v>
      </c>
      <c r="K16">
        <v>-0.09</v>
      </c>
      <c r="L16">
        <v>0.41</v>
      </c>
      <c r="M16">
        <v>3.65</v>
      </c>
      <c r="N16">
        <v>3.65</v>
      </c>
      <c r="O16">
        <v>0.74</v>
      </c>
      <c r="P16">
        <v>1.68</v>
      </c>
      <c r="Q16">
        <v>1.44</v>
      </c>
      <c r="R16">
        <v>3.05</v>
      </c>
      <c r="S16">
        <v>0.79</v>
      </c>
      <c r="T16">
        <v>-0.13</v>
      </c>
      <c r="U16">
        <v>3.6</v>
      </c>
    </row>
    <row r="17" spans="1:42">
      <c r="A17" t="s">
        <v>144</v>
      </c>
      <c r="C17" t="s">
        <v>128</v>
      </c>
      <c r="H17">
        <v>-1.53</v>
      </c>
      <c r="I17">
        <v>2.7</v>
      </c>
      <c r="J17">
        <v>1.85</v>
      </c>
      <c r="K17">
        <v>-0.09</v>
      </c>
      <c r="L17">
        <v>0.41</v>
      </c>
      <c r="M17">
        <v>2.56</v>
      </c>
      <c r="N17">
        <v>3.65</v>
      </c>
      <c r="O17">
        <v>0.74</v>
      </c>
      <c r="P17">
        <v>1.68</v>
      </c>
      <c r="Q17">
        <v>1.44</v>
      </c>
      <c r="R17">
        <v>3.05</v>
      </c>
      <c r="S17">
        <v>0.79</v>
      </c>
      <c r="T17">
        <v>-0.13</v>
      </c>
      <c r="U17">
        <v>3.6</v>
      </c>
      <c r="V17">
        <v>6.54</v>
      </c>
      <c r="W17">
        <v>0.48</v>
      </c>
      <c r="X17">
        <v>1.1100000000000001</v>
      </c>
      <c r="Y17">
        <v>0.69</v>
      </c>
    </row>
    <row r="18" spans="1:42">
      <c r="A18">
        <v>9</v>
      </c>
      <c r="B18" t="s">
        <v>76</v>
      </c>
      <c r="C18" t="s">
        <v>35</v>
      </c>
      <c r="D18">
        <f t="shared" ref="D18:S19" si="8">+D16+E16+F16+G16</f>
        <v>13.299999999999999</v>
      </c>
      <c r="E18">
        <f t="shared" si="8"/>
        <v>9.84</v>
      </c>
      <c r="F18">
        <f t="shared" si="8"/>
        <v>0.95999999999999974</v>
      </c>
      <c r="G18">
        <f t="shared" si="8"/>
        <v>-0.45999999999999996</v>
      </c>
      <c r="H18">
        <f t="shared" si="8"/>
        <v>3.05</v>
      </c>
      <c r="I18">
        <f t="shared" si="8"/>
        <v>4.99</v>
      </c>
      <c r="J18">
        <f t="shared" si="8"/>
        <v>5.82</v>
      </c>
      <c r="K18">
        <f t="shared" si="8"/>
        <v>7.6199999999999992</v>
      </c>
      <c r="L18">
        <f t="shared" si="8"/>
        <v>8.4499999999999993</v>
      </c>
      <c r="M18">
        <f t="shared" si="8"/>
        <v>9.7199999999999989</v>
      </c>
      <c r="N18">
        <f t="shared" si="8"/>
        <v>7.51</v>
      </c>
      <c r="O18">
        <f t="shared" si="8"/>
        <v>6.91</v>
      </c>
      <c r="P18">
        <f t="shared" si="8"/>
        <v>6.96</v>
      </c>
      <c r="Q18">
        <f t="shared" si="8"/>
        <v>5.15</v>
      </c>
      <c r="R18">
        <f t="shared" si="8"/>
        <v>7.3100000000000005</v>
      </c>
    </row>
    <row r="19" spans="1:42">
      <c r="A19" s="36" t="s">
        <v>258</v>
      </c>
      <c r="C19" t="s">
        <v>129</v>
      </c>
      <c r="H19">
        <f t="shared" si="8"/>
        <v>2.9300000000000006</v>
      </c>
      <c r="I19">
        <f t="shared" si="8"/>
        <v>4.870000000000001</v>
      </c>
      <c r="J19">
        <f t="shared" si="8"/>
        <v>4.7300000000000004</v>
      </c>
      <c r="K19">
        <f t="shared" si="8"/>
        <v>6.5299999999999994</v>
      </c>
      <c r="L19">
        <f t="shared" si="8"/>
        <v>7.36</v>
      </c>
      <c r="M19">
        <f t="shared" si="8"/>
        <v>8.6300000000000008</v>
      </c>
      <c r="N19">
        <f t="shared" si="8"/>
        <v>7.51</v>
      </c>
      <c r="O19">
        <f t="shared" si="8"/>
        <v>6.91</v>
      </c>
      <c r="P19">
        <f t="shared" si="8"/>
        <v>6.96</v>
      </c>
      <c r="Q19">
        <f t="shared" si="8"/>
        <v>5.15</v>
      </c>
      <c r="R19">
        <f t="shared" si="8"/>
        <v>7.3100000000000005</v>
      </c>
      <c r="S19">
        <f t="shared" si="8"/>
        <v>10.8</v>
      </c>
      <c r="T19">
        <f t="shared" ref="T19:V19" si="9">+T17+U17+V17+W17</f>
        <v>10.49</v>
      </c>
      <c r="U19">
        <f t="shared" si="9"/>
        <v>11.73</v>
      </c>
      <c r="V19">
        <f t="shared" si="9"/>
        <v>8.8199999999999985</v>
      </c>
    </row>
    <row r="20" spans="1:42">
      <c r="C20" s="2" t="s">
        <v>36</v>
      </c>
      <c r="D20" s="2">
        <f t="shared" ref="D20:R20" si="10">+((D18/(E16+F16+G16+H17))-1)*100</f>
        <v>35.162601626016254</v>
      </c>
      <c r="E20" s="2">
        <f t="shared" si="10"/>
        <v>1071.4285714285713</v>
      </c>
      <c r="F20" s="2">
        <f t="shared" si="10"/>
        <v>-308.695652173913</v>
      </c>
      <c r="G20" s="2">
        <f t="shared" si="10"/>
        <v>-115.08196721311475</v>
      </c>
      <c r="H20" s="2">
        <f t="shared" si="10"/>
        <v>-38.877755511022052</v>
      </c>
      <c r="I20" s="2">
        <f t="shared" si="10"/>
        <v>5.4968287526427018</v>
      </c>
      <c r="J20" s="2">
        <f t="shared" si="10"/>
        <v>-23.622047244094478</v>
      </c>
      <c r="K20" s="2">
        <f t="shared" si="10"/>
        <v>-9.8224852071005948</v>
      </c>
      <c r="L20" s="2">
        <f t="shared" si="10"/>
        <v>-13.065843621399175</v>
      </c>
      <c r="M20" s="2">
        <f t="shared" si="10"/>
        <v>29.42743009320905</v>
      </c>
      <c r="N20" s="2">
        <f t="shared" si="10"/>
        <v>8.6830680173661356</v>
      </c>
      <c r="O20" s="2">
        <f t="shared" si="10"/>
        <v>-0.71839080459770166</v>
      </c>
      <c r="P20" s="2">
        <f t="shared" si="10"/>
        <v>35.145631067961162</v>
      </c>
      <c r="Q20" s="2">
        <f t="shared" si="10"/>
        <v>-29.548563611491108</v>
      </c>
      <c r="R20" s="2">
        <f t="shared" si="10"/>
        <v>-32.314814814814817</v>
      </c>
      <c r="S20" s="2"/>
      <c r="T20" s="2"/>
      <c r="U20" s="2"/>
    </row>
    <row r="21" spans="1:42">
      <c r="C21" s="2" t="s">
        <v>37</v>
      </c>
      <c r="D21" s="2">
        <f t="shared" ref="D21:R21" si="11">+((D18/H19)-1)*100</f>
        <v>353.92491467576781</v>
      </c>
      <c r="E21" s="2">
        <f t="shared" si="11"/>
        <v>102.05338809034905</v>
      </c>
      <c r="F21" s="2">
        <f t="shared" si="11"/>
        <v>-79.704016913319236</v>
      </c>
      <c r="G21" s="2">
        <f t="shared" si="11"/>
        <v>-107.04441041347626</v>
      </c>
      <c r="H21" s="2">
        <f t="shared" si="11"/>
        <v>-58.559782608695656</v>
      </c>
      <c r="I21" s="2">
        <f t="shared" si="11"/>
        <v>-42.178447276940915</v>
      </c>
      <c r="J21" s="2">
        <f t="shared" si="11"/>
        <v>-22.503328894806916</v>
      </c>
      <c r="K21" s="2">
        <f t="shared" si="11"/>
        <v>10.27496382054991</v>
      </c>
      <c r="L21" s="2">
        <f t="shared" si="11"/>
        <v>21.40804597701149</v>
      </c>
      <c r="M21" s="2">
        <f t="shared" si="11"/>
        <v>88.737864077669855</v>
      </c>
      <c r="N21" s="2">
        <f t="shared" si="11"/>
        <v>2.735978112175097</v>
      </c>
      <c r="O21" s="2">
        <f t="shared" si="11"/>
        <v>-36.018518518518519</v>
      </c>
      <c r="P21" s="2">
        <f t="shared" si="11"/>
        <v>-33.651096282173498</v>
      </c>
      <c r="Q21" s="2">
        <f t="shared" si="11"/>
        <v>-56.095481670929239</v>
      </c>
      <c r="R21" s="2">
        <f t="shared" si="11"/>
        <v>-17.120181405895675</v>
      </c>
    </row>
    <row r="22" spans="1:42" s="1" customFormat="1">
      <c r="C22" s="1" t="s">
        <v>38</v>
      </c>
      <c r="D22" s="1" t="s">
        <v>243</v>
      </c>
      <c r="E22" s="1" t="s">
        <v>233</v>
      </c>
      <c r="F22" s="1" t="s">
        <v>230</v>
      </c>
      <c r="G22" s="1" t="s">
        <v>200</v>
      </c>
      <c r="H22" s="1" t="s">
        <v>197</v>
      </c>
      <c r="I22" s="1" t="s">
        <v>186</v>
      </c>
      <c r="J22" s="1" t="s">
        <v>178</v>
      </c>
      <c r="K22" s="1" t="s">
        <v>150</v>
      </c>
      <c r="L22" s="1" t="s">
        <v>140</v>
      </c>
      <c r="M22" s="1" t="s">
        <v>39</v>
      </c>
      <c r="N22" s="1" t="s">
        <v>40</v>
      </c>
      <c r="O22" s="1" t="s">
        <v>41</v>
      </c>
      <c r="P22" s="1" t="s">
        <v>42</v>
      </c>
      <c r="Q22" s="1" t="s">
        <v>43</v>
      </c>
      <c r="R22" s="1" t="s">
        <v>44</v>
      </c>
      <c r="S22" s="1" t="s">
        <v>45</v>
      </c>
      <c r="T22" s="1" t="s">
        <v>46</v>
      </c>
      <c r="U22" s="1" t="s">
        <v>47</v>
      </c>
      <c r="V22" s="1" t="s">
        <v>48</v>
      </c>
      <c r="W22" s="1" t="s">
        <v>49</v>
      </c>
      <c r="X22" s="1" t="s">
        <v>50</v>
      </c>
      <c r="Y22" s="1" t="s">
        <v>51</v>
      </c>
      <c r="Z22" s="1" t="s">
        <v>52</v>
      </c>
      <c r="AA22" s="1" t="s">
        <v>53</v>
      </c>
      <c r="AB22" s="1" t="s">
        <v>54</v>
      </c>
      <c r="AC22" s="1" t="s">
        <v>55</v>
      </c>
      <c r="AD22" s="1" t="s">
        <v>56</v>
      </c>
      <c r="AE22" s="1" t="s">
        <v>57</v>
      </c>
      <c r="AF22" s="1" t="s">
        <v>58</v>
      </c>
      <c r="AG22" s="1" t="s">
        <v>59</v>
      </c>
      <c r="AH22" s="1" t="s">
        <v>60</v>
      </c>
      <c r="AI22" s="1" t="s">
        <v>61</v>
      </c>
      <c r="AJ22" s="1" t="s">
        <v>62</v>
      </c>
      <c r="AK22" s="1" t="s">
        <v>63</v>
      </c>
      <c r="AL22" s="1" t="s">
        <v>64</v>
      </c>
      <c r="AM22" s="1" t="s">
        <v>65</v>
      </c>
      <c r="AN22" s="1" t="s">
        <v>66</v>
      </c>
      <c r="AO22" s="1" t="s">
        <v>67</v>
      </c>
      <c r="AP22" s="1" t="s">
        <v>68</v>
      </c>
    </row>
    <row r="23" spans="1:42">
      <c r="C23" t="s">
        <v>69</v>
      </c>
      <c r="D23" s="6">
        <v>47.2</v>
      </c>
      <c r="E23">
        <v>48.1</v>
      </c>
      <c r="F23">
        <v>31.2</v>
      </c>
      <c r="G23">
        <v>32</v>
      </c>
      <c r="H23">
        <v>35.5</v>
      </c>
      <c r="I23">
        <v>37.4</v>
      </c>
      <c r="J23">
        <v>30</v>
      </c>
      <c r="K23">
        <v>34.4</v>
      </c>
      <c r="L23">
        <v>35</v>
      </c>
      <c r="M23">
        <v>37.5</v>
      </c>
      <c r="N23">
        <v>38</v>
      </c>
      <c r="O23">
        <v>33.5</v>
      </c>
      <c r="P23">
        <v>34.299999999999997</v>
      </c>
      <c r="Q23">
        <v>26.3</v>
      </c>
      <c r="R23">
        <v>29.6</v>
      </c>
    </row>
    <row r="24" spans="1:42">
      <c r="C24" s="3" t="s">
        <v>70</v>
      </c>
      <c r="D24" s="8">
        <f t="shared" ref="D24:R24" si="12">+D23/D18</f>
        <v>3.5488721804511285</v>
      </c>
      <c r="E24" s="3">
        <f t="shared" si="12"/>
        <v>4.8882113821138216</v>
      </c>
      <c r="F24" s="3">
        <f t="shared" si="12"/>
        <v>32.500000000000007</v>
      </c>
      <c r="G24" s="3">
        <f t="shared" si="12"/>
        <v>-69.565217391304358</v>
      </c>
      <c r="H24" s="3">
        <f t="shared" si="12"/>
        <v>11.639344262295083</v>
      </c>
      <c r="I24" s="3">
        <f t="shared" si="12"/>
        <v>7.4949899799599189</v>
      </c>
      <c r="J24" s="3">
        <f t="shared" si="12"/>
        <v>5.1546391752577314</v>
      </c>
      <c r="K24" s="3">
        <f t="shared" si="12"/>
        <v>4.514435695538058</v>
      </c>
      <c r="L24" s="3">
        <f t="shared" si="12"/>
        <v>4.1420118343195274</v>
      </c>
      <c r="M24" s="3">
        <f t="shared" si="12"/>
        <v>3.8580246913580249</v>
      </c>
      <c r="N24" s="3">
        <f t="shared" si="12"/>
        <v>5.0599201065246335</v>
      </c>
      <c r="O24" s="3">
        <f t="shared" si="12"/>
        <v>4.8480463096960928</v>
      </c>
      <c r="P24" s="3">
        <f t="shared" si="12"/>
        <v>4.9281609195402298</v>
      </c>
      <c r="Q24" s="3">
        <f t="shared" si="12"/>
        <v>5.1067961165048539</v>
      </c>
      <c r="R24" s="3">
        <f t="shared" si="12"/>
        <v>4.0492476060191516</v>
      </c>
    </row>
    <row r="25" spans="1:42">
      <c r="C25" s="2" t="s">
        <v>71</v>
      </c>
      <c r="D25" s="7">
        <f t="shared" ref="D25:H25" si="13">+((D23/E23)-1)*100</f>
        <v>-1.8711018711018657</v>
      </c>
      <c r="E25" s="2">
        <f t="shared" si="13"/>
        <v>54.166666666666671</v>
      </c>
      <c r="F25" s="2">
        <f t="shared" si="13"/>
        <v>-2.5000000000000022</v>
      </c>
      <c r="G25" s="2">
        <f t="shared" si="13"/>
        <v>-9.8591549295774623</v>
      </c>
      <c r="H25" s="2">
        <f t="shared" si="13"/>
        <v>-5.0802139037433136</v>
      </c>
      <c r="I25" s="2">
        <f>+((I23/J23)-1)*100</f>
        <v>24.666666666666657</v>
      </c>
      <c r="J25" s="2">
        <f>+((J23/K23)-1)*100</f>
        <v>-12.790697674418606</v>
      </c>
      <c r="K25" s="2">
        <f>+((K23/L23)-1)*100</f>
        <v>-1.7142857142857237</v>
      </c>
      <c r="L25" s="2">
        <f>+((L23/M23)-1)*100</f>
        <v>-6.6666666666666652</v>
      </c>
      <c r="M25" s="2">
        <f>+((M23/N23)-1)*100</f>
        <v>-1.3157894736842146</v>
      </c>
      <c r="N25" s="2">
        <f t="shared" ref="N25:Q25" si="14">+((N23/O23)-1)*100</f>
        <v>13.432835820895516</v>
      </c>
      <c r="O25" s="2">
        <f t="shared" si="14"/>
        <v>-2.3323615160349753</v>
      </c>
      <c r="P25" s="2">
        <f t="shared" si="14"/>
        <v>30.418250950570336</v>
      </c>
      <c r="Q25" s="2">
        <f t="shared" si="14"/>
        <v>-11.148648648648651</v>
      </c>
    </row>
    <row r="26" spans="1:42">
      <c r="C26" s="2" t="s">
        <v>72</v>
      </c>
      <c r="D26" s="7">
        <f t="shared" ref="D26:N26" si="15">+((D23/H23)-1)*100</f>
        <v>32.95774647887324</v>
      </c>
      <c r="E26" s="2">
        <f t="shared" si="15"/>
        <v>28.609625668449201</v>
      </c>
      <c r="F26" s="2">
        <f t="shared" si="15"/>
        <v>4.0000000000000036</v>
      </c>
      <c r="G26" s="2">
        <f t="shared" si="15"/>
        <v>-6.9767441860465134</v>
      </c>
      <c r="H26" s="2">
        <f t="shared" si="15"/>
        <v>1.4285714285714235</v>
      </c>
      <c r="I26" s="2">
        <f t="shared" si="15"/>
        <v>-0.2666666666666706</v>
      </c>
      <c r="J26" s="2">
        <f t="shared" si="15"/>
        <v>-21.052631578947366</v>
      </c>
      <c r="K26" s="2">
        <f t="shared" si="15"/>
        <v>2.6865671641790989</v>
      </c>
      <c r="L26" s="2">
        <f t="shared" si="15"/>
        <v>2.0408163265306145</v>
      </c>
      <c r="M26" s="2">
        <f t="shared" si="15"/>
        <v>42.585551330798467</v>
      </c>
      <c r="N26" s="2">
        <f t="shared" si="15"/>
        <v>28.378378378378379</v>
      </c>
    </row>
    <row r="27" spans="1:42">
      <c r="C27" s="2" t="s">
        <v>130</v>
      </c>
      <c r="D27" s="6">
        <f t="shared" ref="D27:H27" si="16">IF(OR(D24&gt;15,D21&lt;15,D20&lt;4),"NA",(IF(D24&lt;4,3,IF(D24&lt;6,2,IF(D24&lt;10,1,0)))+IF(D21&gt;80,3,IF(D21&gt;40,2,IF(D21&gt;20,1,0)))+IF(D20&gt;20,3,IF(D20&gt;10,2,IF(D20&gt;5,1,0)))))</f>
        <v>9</v>
      </c>
      <c r="E27">
        <f t="shared" si="16"/>
        <v>8</v>
      </c>
      <c r="F27" t="str">
        <f t="shared" si="16"/>
        <v>NA</v>
      </c>
      <c r="G27" t="str">
        <f t="shared" si="16"/>
        <v>NA</v>
      </c>
      <c r="H27" t="str">
        <f t="shared" si="16"/>
        <v>NA</v>
      </c>
      <c r="I27" t="str">
        <f>IF(OR(I24&gt;15,I21&lt;15,I20&lt;4),"NA",(IF(I24&lt;4,3,IF(I24&lt;6,2,IF(I24&lt;10,1,0)))+IF(I21&gt;80,3,IF(I21&gt;40,2,IF(I21&gt;20,1,0)))+IF(I20&gt;20,3,IF(I20&gt;10,2,IF(I20&gt;5,1,0)))))</f>
        <v>NA</v>
      </c>
      <c r="J27" t="str">
        <f>IF(OR(J24&gt;15,J21&lt;15,J20&lt;4),"NA",(IF(J24&lt;4,3,IF(J24&lt;6,2,IF(J24&lt;10,1,0)))+IF(J21&gt;80,3,IF(J21&gt;40,2,IF(J21&gt;20,1,0)))+IF(J20&gt;20,3,IF(J20&gt;10,2,IF(J20&gt;5,1,0)))))</f>
        <v>NA</v>
      </c>
      <c r="K27" t="str">
        <f>IF(OR(K24&gt;15,K21&lt;15,K20&lt;4),"NA",(IF(K24&lt;4,3,IF(K24&lt;6,2,IF(K24&lt;10,1,0)))+IF(K21&gt;80,3,IF(K21&gt;40,2,IF(K21&gt;20,1,0)))+IF(K20&gt;20,3,IF(K20&gt;10,2,IF(K20&gt;5,1,0)))))</f>
        <v>NA</v>
      </c>
      <c r="L27" t="str">
        <f>IF(OR(L24&gt;15,L21&lt;15,L20&lt;4),"NA",(IF(L24&lt;4,3,IF(L24&lt;6,2,IF(L24&lt;10,1,0)))+IF(L21&gt;80,3,IF(L21&gt;40,2,IF(L21&gt;20,1,0)))+IF(L20&gt;20,3,IF(L20&gt;10,2,IF(L20&gt;5,1,0)))))</f>
        <v>NA</v>
      </c>
      <c r="M27">
        <f>IF(OR(M24&gt;15,M21&lt;15,M20&lt;4),"NA",(IF(M24&lt;4,3,IF(M24&lt;6,2,IF(M24&lt;10,1,0)))+IF(M21&gt;80,3,IF(M21&gt;40,2,IF(M21&gt;20,1,0)))+IF(M20&gt;20,3,IF(M20&gt;10,2,IF(M20&gt;5,1,0)))))</f>
        <v>9</v>
      </c>
      <c r="N27" t="str">
        <f t="shared" ref="N27:R27" si="17">IF(OR(N24&gt;15,N21&lt;15,N20&lt;4),"NA",(IF(N24&lt;4,3,IF(N24&lt;6,2,IF(N24&lt;10,1,0)))+IF(N21&gt;80,3,IF(N21&gt;40,2,IF(N21&gt;20,1,0)))+IF(N20&gt;20,3,IF(N20&gt;10,2,IF(N20&gt;5,1,0)))))</f>
        <v>NA</v>
      </c>
      <c r="O27" t="str">
        <f t="shared" si="17"/>
        <v>NA</v>
      </c>
      <c r="P27" t="str">
        <f t="shared" si="17"/>
        <v>NA</v>
      </c>
      <c r="Q27" t="str">
        <f t="shared" si="17"/>
        <v>NA</v>
      </c>
      <c r="R27" t="str">
        <f t="shared" si="17"/>
        <v>NA</v>
      </c>
    </row>
    <row r="29" spans="1:42" s="36" customFormat="1">
      <c r="A29" s="36" t="s">
        <v>104</v>
      </c>
      <c r="B29" s="36" t="s">
        <v>1</v>
      </c>
      <c r="C29" s="37" t="s">
        <v>2</v>
      </c>
      <c r="D29" s="37" t="s">
        <v>242</v>
      </c>
      <c r="E29" s="37" t="s">
        <v>232</v>
      </c>
      <c r="F29" s="37" t="s">
        <v>202</v>
      </c>
      <c r="G29" s="37" t="s">
        <v>199</v>
      </c>
      <c r="H29" s="37" t="s">
        <v>196</v>
      </c>
      <c r="I29" s="37" t="s">
        <v>185</v>
      </c>
      <c r="J29" s="37" t="s">
        <v>177</v>
      </c>
      <c r="K29" s="37" t="s">
        <v>149</v>
      </c>
      <c r="L29" s="37" t="s">
        <v>139</v>
      </c>
      <c r="M29" s="37" t="s">
        <v>3</v>
      </c>
      <c r="N29" s="37" t="s">
        <v>4</v>
      </c>
      <c r="O29" s="37" t="s">
        <v>5</v>
      </c>
      <c r="P29" s="37" t="s">
        <v>6</v>
      </c>
      <c r="Q29" s="37" t="s">
        <v>7</v>
      </c>
      <c r="R29" s="37" t="s">
        <v>8</v>
      </c>
      <c r="S29" s="37" t="s">
        <v>9</v>
      </c>
      <c r="T29" s="37" t="s">
        <v>10</v>
      </c>
      <c r="U29" s="37" t="s">
        <v>11</v>
      </c>
      <c r="V29" s="37" t="s">
        <v>12</v>
      </c>
      <c r="W29" s="37" t="s">
        <v>13</v>
      </c>
      <c r="X29" s="37" t="s">
        <v>14</v>
      </c>
      <c r="Y29" s="37" t="s">
        <v>15</v>
      </c>
      <c r="Z29" s="37" t="s">
        <v>16</v>
      </c>
      <c r="AA29" s="37" t="s">
        <v>17</v>
      </c>
      <c r="AB29" s="37" t="s">
        <v>18</v>
      </c>
      <c r="AC29" s="37" t="s">
        <v>19</v>
      </c>
      <c r="AD29" s="37" t="s">
        <v>20</v>
      </c>
      <c r="AE29" s="37" t="s">
        <v>21</v>
      </c>
      <c r="AF29" s="37" t="s">
        <v>22</v>
      </c>
      <c r="AG29" s="37" t="s">
        <v>23</v>
      </c>
      <c r="AH29" s="37" t="s">
        <v>24</v>
      </c>
      <c r="AI29" s="37" t="s">
        <v>25</v>
      </c>
      <c r="AJ29" s="37" t="s">
        <v>26</v>
      </c>
      <c r="AK29" s="37" t="s">
        <v>27</v>
      </c>
      <c r="AL29" s="37" t="s">
        <v>28</v>
      </c>
      <c r="AM29" s="37" t="s">
        <v>29</v>
      </c>
      <c r="AN29" s="37" t="s">
        <v>30</v>
      </c>
      <c r="AO29" s="37" t="s">
        <v>31</v>
      </c>
    </row>
    <row r="30" spans="1:42" s="36" customFormat="1">
      <c r="A30" s="36" t="s">
        <v>32</v>
      </c>
      <c r="B30" s="36" t="s">
        <v>33</v>
      </c>
      <c r="C30" s="36" t="s">
        <v>34</v>
      </c>
      <c r="D30" s="36">
        <v>4.8525</v>
      </c>
      <c r="E30" s="36">
        <v>5.2925000000000004</v>
      </c>
      <c r="F30" s="36">
        <v>4.3975</v>
      </c>
      <c r="G30" s="36">
        <v>4.6425000000000001</v>
      </c>
      <c r="H30" s="36">
        <v>3.1425000000000001</v>
      </c>
      <c r="I30" s="36">
        <v>3.9525000000000001</v>
      </c>
      <c r="J30" s="36">
        <v>3.34</v>
      </c>
      <c r="K30" s="36">
        <v>2.75</v>
      </c>
      <c r="L30" s="36">
        <v>2.31</v>
      </c>
      <c r="M30" s="36">
        <v>2.8875000000000002</v>
      </c>
      <c r="N30" s="36">
        <v>2.54</v>
      </c>
      <c r="O30" s="36">
        <v>1.9550000000000001</v>
      </c>
      <c r="P30" s="36">
        <v>1.59</v>
      </c>
      <c r="Q30" s="36">
        <v>2.41</v>
      </c>
      <c r="R30" s="36">
        <v>1.635</v>
      </c>
      <c r="S30" s="36">
        <v>1.5725</v>
      </c>
      <c r="T30" s="36">
        <v>1.6975</v>
      </c>
      <c r="U30" s="36">
        <v>2.1974999999999998</v>
      </c>
    </row>
    <row r="31" spans="1:42" s="36" customFormat="1">
      <c r="C31" s="36" t="s">
        <v>128</v>
      </c>
      <c r="H31" s="36">
        <v>3.1425000000000001</v>
      </c>
      <c r="I31" s="36">
        <v>3.9525000000000001</v>
      </c>
      <c r="J31" s="36">
        <v>3.34</v>
      </c>
      <c r="K31" s="36">
        <v>2.75</v>
      </c>
      <c r="L31" s="39">
        <v>2.31</v>
      </c>
      <c r="M31" s="36">
        <v>2.8875000000000002</v>
      </c>
      <c r="N31" s="36">
        <v>2.54</v>
      </c>
      <c r="O31" s="36">
        <v>1.9550000000000001</v>
      </c>
      <c r="P31" s="36">
        <v>1.59</v>
      </c>
      <c r="Q31" s="36">
        <v>2.41</v>
      </c>
      <c r="R31" s="36">
        <v>1.635</v>
      </c>
      <c r="S31" s="36">
        <v>1.5725</v>
      </c>
      <c r="T31" s="36">
        <v>1.6975</v>
      </c>
      <c r="U31" s="36">
        <v>2.2450000000000001</v>
      </c>
      <c r="V31" s="36">
        <v>1.7475000000000001</v>
      </c>
      <c r="W31" s="36">
        <v>1.61</v>
      </c>
      <c r="X31" s="36">
        <v>1.4850000000000001</v>
      </c>
      <c r="Y31" s="36">
        <v>1.3725000000000001</v>
      </c>
    </row>
    <row r="32" spans="1:42" s="36" customFormat="1">
      <c r="A32" s="36">
        <v>3</v>
      </c>
      <c r="B32" s="36">
        <v>4</v>
      </c>
      <c r="C32" s="36" t="s">
        <v>35</v>
      </c>
      <c r="D32" s="36">
        <f t="shared" ref="D32:S33" si="18">+D30+E30+F30+G30</f>
        <v>19.185000000000002</v>
      </c>
      <c r="E32" s="36">
        <f t="shared" si="18"/>
        <v>17.475000000000001</v>
      </c>
      <c r="F32" s="36">
        <f t="shared" si="18"/>
        <v>16.134999999999998</v>
      </c>
      <c r="G32" s="36">
        <f t="shared" si="18"/>
        <v>15.077500000000001</v>
      </c>
      <c r="H32" s="36">
        <f t="shared" si="18"/>
        <v>13.185</v>
      </c>
      <c r="I32" s="36">
        <f t="shared" si="18"/>
        <v>12.352500000000001</v>
      </c>
      <c r="J32" s="36">
        <f t="shared" si="18"/>
        <v>11.287500000000001</v>
      </c>
      <c r="K32" s="36">
        <f t="shared" si="18"/>
        <v>10.487500000000001</v>
      </c>
      <c r="L32" s="36">
        <f t="shared" si="18"/>
        <v>9.692499999999999</v>
      </c>
      <c r="M32" s="36">
        <f t="shared" si="18"/>
        <v>8.9725000000000001</v>
      </c>
      <c r="N32" s="36">
        <f t="shared" si="18"/>
        <v>8.495000000000001</v>
      </c>
      <c r="O32" s="36">
        <f t="shared" si="18"/>
        <v>7.59</v>
      </c>
      <c r="P32" s="36">
        <f t="shared" si="18"/>
        <v>7.2074999999999996</v>
      </c>
      <c r="Q32" s="36">
        <f t="shared" si="18"/>
        <v>7.3149999999999995</v>
      </c>
      <c r="R32" s="36">
        <f t="shared" si="18"/>
        <v>7.1025</v>
      </c>
    </row>
    <row r="33" spans="1:42" s="36" customFormat="1">
      <c r="A33" s="36" t="s">
        <v>148</v>
      </c>
      <c r="C33" s="36" t="s">
        <v>129</v>
      </c>
      <c r="H33" s="36">
        <f t="shared" si="18"/>
        <v>13.185</v>
      </c>
      <c r="I33" s="36">
        <f t="shared" si="18"/>
        <v>12.352500000000001</v>
      </c>
      <c r="J33" s="36">
        <f t="shared" si="18"/>
        <v>11.287500000000001</v>
      </c>
      <c r="K33" s="36">
        <f t="shared" si="18"/>
        <v>10.487500000000001</v>
      </c>
      <c r="L33" s="36">
        <f t="shared" si="18"/>
        <v>9.692499999999999</v>
      </c>
      <c r="M33" s="36">
        <f t="shared" si="18"/>
        <v>8.9725000000000001</v>
      </c>
      <c r="N33" s="36">
        <f t="shared" si="18"/>
        <v>8.495000000000001</v>
      </c>
      <c r="O33" s="36">
        <f t="shared" si="18"/>
        <v>7.59</v>
      </c>
      <c r="P33" s="36">
        <f t="shared" si="18"/>
        <v>7.2074999999999996</v>
      </c>
      <c r="Q33" s="36">
        <f t="shared" si="18"/>
        <v>7.3149999999999995</v>
      </c>
      <c r="R33" s="36">
        <f t="shared" si="18"/>
        <v>7.15</v>
      </c>
      <c r="S33" s="36">
        <f t="shared" si="18"/>
        <v>7.2625000000000011</v>
      </c>
      <c r="T33" s="36">
        <f t="shared" ref="T33:V33" si="19">+T31+U31+V31+W31</f>
        <v>7.3</v>
      </c>
      <c r="U33" s="36">
        <f t="shared" si="19"/>
        <v>7.0875000000000004</v>
      </c>
      <c r="V33" s="36">
        <f t="shared" si="19"/>
        <v>6.2149999999999999</v>
      </c>
    </row>
    <row r="34" spans="1:42" s="36" customFormat="1">
      <c r="C34" s="38" t="s">
        <v>36</v>
      </c>
      <c r="D34" s="38">
        <f t="shared" ref="D34:R34" si="20">+((D32/(E30+F30+G30+H31))-1)*100</f>
        <v>9.7854077253218819</v>
      </c>
      <c r="E34" s="38">
        <f t="shared" si="20"/>
        <v>8.3049271769445543</v>
      </c>
      <c r="F34" s="38">
        <f t="shared" si="20"/>
        <v>7.0137622284861312</v>
      </c>
      <c r="G34" s="38">
        <f t="shared" si="20"/>
        <v>14.353431930223737</v>
      </c>
      <c r="H34" s="38">
        <f t="shared" si="20"/>
        <v>6.7395264116575593</v>
      </c>
      <c r="I34" s="38">
        <f t="shared" si="20"/>
        <v>9.4352159468438437</v>
      </c>
      <c r="J34" s="38">
        <f t="shared" si="20"/>
        <v>7.6281287246722451</v>
      </c>
      <c r="K34" s="38">
        <f t="shared" si="20"/>
        <v>8.2022182099561682</v>
      </c>
      <c r="L34" s="38">
        <f t="shared" si="20"/>
        <v>8.0245193647255455</v>
      </c>
      <c r="M34" s="38">
        <f t="shared" si="20"/>
        <v>5.6209535020600221</v>
      </c>
      <c r="N34" s="38">
        <f t="shared" si="20"/>
        <v>11.92358366271411</v>
      </c>
      <c r="O34" s="38">
        <f t="shared" si="20"/>
        <v>5.3069719042663888</v>
      </c>
      <c r="P34" s="38">
        <f t="shared" si="20"/>
        <v>-1.4695830485304207</v>
      </c>
      <c r="Q34" s="38">
        <f t="shared" si="20"/>
        <v>2.3076923076922995</v>
      </c>
      <c r="R34" s="38">
        <f t="shared" si="20"/>
        <v>-1.5592515592515621</v>
      </c>
      <c r="S34" s="38"/>
      <c r="T34" s="38"/>
      <c r="U34" s="38"/>
    </row>
    <row r="35" spans="1:42" s="36" customFormat="1">
      <c r="C35" s="38" t="s">
        <v>37</v>
      </c>
      <c r="D35" s="38">
        <f t="shared" ref="D35:R35" si="21">+((D32/H33)-1)*100</f>
        <v>45.506257110352678</v>
      </c>
      <c r="E35" s="38">
        <f t="shared" si="21"/>
        <v>41.469338190649665</v>
      </c>
      <c r="F35" s="38">
        <f t="shared" si="21"/>
        <v>42.945736434108483</v>
      </c>
      <c r="G35" s="38">
        <f t="shared" si="21"/>
        <v>43.766388557806899</v>
      </c>
      <c r="H35" s="38">
        <f t="shared" si="21"/>
        <v>36.033015217952034</v>
      </c>
      <c r="I35" s="38">
        <f t="shared" si="21"/>
        <v>37.67066035107274</v>
      </c>
      <c r="J35" s="38">
        <f t="shared" si="21"/>
        <v>32.872277810476746</v>
      </c>
      <c r="K35" s="38">
        <f t="shared" si="21"/>
        <v>38.175230566534935</v>
      </c>
      <c r="L35" s="38">
        <f t="shared" si="21"/>
        <v>34.477974332292739</v>
      </c>
      <c r="M35" s="38">
        <f t="shared" si="21"/>
        <v>22.65892002734109</v>
      </c>
      <c r="N35" s="38">
        <f t="shared" si="21"/>
        <v>18.811188811188817</v>
      </c>
      <c r="O35" s="38">
        <f t="shared" si="21"/>
        <v>4.5094664371772675</v>
      </c>
      <c r="P35" s="38">
        <f t="shared" si="21"/>
        <v>-1.2671232876712346</v>
      </c>
      <c r="Q35" s="38">
        <f t="shared" si="21"/>
        <v>3.2098765432098553</v>
      </c>
      <c r="R35" s="38">
        <f t="shared" si="21"/>
        <v>14.279967819790841</v>
      </c>
    </row>
    <row r="36" spans="1:42" s="37" customFormat="1">
      <c r="C36" s="37" t="s">
        <v>38</v>
      </c>
      <c r="D36" s="37" t="s">
        <v>243</v>
      </c>
      <c r="E36" s="37" t="s">
        <v>233</v>
      </c>
      <c r="F36" s="37" t="s">
        <v>230</v>
      </c>
      <c r="G36" s="37" t="s">
        <v>200</v>
      </c>
      <c r="H36" s="37" t="s">
        <v>197</v>
      </c>
      <c r="I36" s="37" t="s">
        <v>186</v>
      </c>
      <c r="J36" s="37" t="s">
        <v>178</v>
      </c>
      <c r="K36" s="37" t="s">
        <v>150</v>
      </c>
      <c r="L36" s="37" t="s">
        <v>141</v>
      </c>
      <c r="M36" s="37" t="s">
        <v>39</v>
      </c>
      <c r="N36" s="37" t="s">
        <v>40</v>
      </c>
      <c r="O36" s="37" t="s">
        <v>41</v>
      </c>
      <c r="P36" s="37" t="s">
        <v>42</v>
      </c>
      <c r="Q36" s="37" t="s">
        <v>43</v>
      </c>
      <c r="R36" s="37" t="s">
        <v>44</v>
      </c>
      <c r="S36" s="37" t="s">
        <v>45</v>
      </c>
      <c r="T36" s="37" t="s">
        <v>46</v>
      </c>
      <c r="U36" s="37" t="s">
        <v>47</v>
      </c>
      <c r="V36" s="37" t="s">
        <v>48</v>
      </c>
      <c r="W36" s="37" t="s">
        <v>49</v>
      </c>
      <c r="X36" s="37" t="s">
        <v>50</v>
      </c>
      <c r="Y36" s="37" t="s">
        <v>51</v>
      </c>
      <c r="Z36" s="37" t="s">
        <v>52</v>
      </c>
      <c r="AA36" s="37" t="s">
        <v>53</v>
      </c>
      <c r="AB36" s="37" t="s">
        <v>54</v>
      </c>
      <c r="AC36" s="37" t="s">
        <v>55</v>
      </c>
      <c r="AD36" s="37" t="s">
        <v>56</v>
      </c>
      <c r="AE36" s="37" t="s">
        <v>57</v>
      </c>
      <c r="AF36" s="37" t="s">
        <v>58</v>
      </c>
      <c r="AG36" s="37" t="s">
        <v>59</v>
      </c>
      <c r="AH36" s="37" t="s">
        <v>60</v>
      </c>
      <c r="AI36" s="37" t="s">
        <v>61</v>
      </c>
      <c r="AJ36" s="37" t="s">
        <v>62</v>
      </c>
      <c r="AK36" s="37" t="s">
        <v>63</v>
      </c>
      <c r="AL36" s="37" t="s">
        <v>64</v>
      </c>
      <c r="AM36" s="37" t="s">
        <v>65</v>
      </c>
      <c r="AN36" s="37" t="s">
        <v>66</v>
      </c>
      <c r="AO36" s="37" t="s">
        <v>67</v>
      </c>
      <c r="AP36" s="37" t="s">
        <v>68</v>
      </c>
    </row>
    <row r="37" spans="1:42" s="36" customFormat="1">
      <c r="C37" s="36" t="s">
        <v>69</v>
      </c>
      <c r="D37" s="52">
        <v>69.099999999999994</v>
      </c>
      <c r="E37" s="36">
        <v>70</v>
      </c>
      <c r="F37" s="36">
        <v>58</v>
      </c>
      <c r="G37" s="39">
        <v>59.3</v>
      </c>
      <c r="H37" s="39">
        <v>63.3</v>
      </c>
      <c r="I37" s="39">
        <v>67</v>
      </c>
      <c r="J37" s="36">
        <v>59.6</v>
      </c>
      <c r="K37" s="36">
        <v>67.8</v>
      </c>
      <c r="L37" s="36">
        <v>67</v>
      </c>
      <c r="M37" s="36">
        <v>61</v>
      </c>
      <c r="N37" s="36">
        <v>47.8</v>
      </c>
      <c r="O37" s="36">
        <v>42.9</v>
      </c>
      <c r="P37" s="36">
        <v>45</v>
      </c>
      <c r="Q37" s="36">
        <v>34</v>
      </c>
      <c r="R37" s="36">
        <v>30</v>
      </c>
    </row>
    <row r="38" spans="1:42" s="36" customFormat="1">
      <c r="C38" s="40" t="s">
        <v>70</v>
      </c>
      <c r="D38" s="53">
        <f t="shared" ref="D38:R38" si="22">+D37/D32</f>
        <v>3.6017722178785503</v>
      </c>
      <c r="E38" s="41">
        <f t="shared" si="22"/>
        <v>4.0057224606580828</v>
      </c>
      <c r="F38" s="41">
        <f t="shared" si="22"/>
        <v>3.5946699721103195</v>
      </c>
      <c r="G38" s="41">
        <f t="shared" si="22"/>
        <v>3.9330127673685951</v>
      </c>
      <c r="H38" s="41">
        <f t="shared" si="22"/>
        <v>4.8009101251422068</v>
      </c>
      <c r="I38" s="40">
        <f t="shared" si="22"/>
        <v>5.4240032382108883</v>
      </c>
      <c r="J38" s="40">
        <f t="shared" si="22"/>
        <v>5.2801771871539307</v>
      </c>
      <c r="K38" s="40">
        <f t="shared" si="22"/>
        <v>6.4648390941597134</v>
      </c>
      <c r="L38" s="40">
        <f t="shared" si="22"/>
        <v>6.9125612587051855</v>
      </c>
      <c r="M38" s="40">
        <f t="shared" si="22"/>
        <v>6.798551128448036</v>
      </c>
      <c r="N38" s="40">
        <f t="shared" si="22"/>
        <v>5.6268393172454374</v>
      </c>
      <c r="O38" s="40">
        <f t="shared" si="22"/>
        <v>5.6521739130434785</v>
      </c>
      <c r="P38" s="40">
        <f t="shared" si="22"/>
        <v>6.2434963579604581</v>
      </c>
      <c r="Q38" s="40">
        <f t="shared" si="22"/>
        <v>4.6479835953520166</v>
      </c>
      <c r="R38" s="40">
        <f t="shared" si="22"/>
        <v>4.2238648363252373</v>
      </c>
    </row>
    <row r="39" spans="1:42" s="36" customFormat="1">
      <c r="C39" s="38" t="s">
        <v>71</v>
      </c>
      <c r="D39" s="54">
        <f t="shared" ref="D39:Q39" si="23">+((D37/E37)-1)*100</f>
        <v>-1.28571428571429</v>
      </c>
      <c r="E39" s="42">
        <f t="shared" si="23"/>
        <v>20.68965517241379</v>
      </c>
      <c r="F39" s="42">
        <f t="shared" si="23"/>
        <v>-2.1922428330522714</v>
      </c>
      <c r="G39" s="42">
        <f t="shared" si="23"/>
        <v>-6.3191153238546622</v>
      </c>
      <c r="H39" s="42">
        <f t="shared" si="23"/>
        <v>-5.5223880597015</v>
      </c>
      <c r="I39" s="38">
        <f t="shared" si="23"/>
        <v>12.416107382550322</v>
      </c>
      <c r="J39" s="38">
        <f t="shared" si="23"/>
        <v>-12.094395280235981</v>
      </c>
      <c r="K39" s="38">
        <f t="shared" si="23"/>
        <v>1.1940298507462588</v>
      </c>
      <c r="L39" s="38">
        <f t="shared" si="23"/>
        <v>9.8360655737705027</v>
      </c>
      <c r="M39" s="38">
        <f t="shared" si="23"/>
        <v>27.615062761506294</v>
      </c>
      <c r="N39" s="38">
        <f t="shared" si="23"/>
        <v>11.421911421911425</v>
      </c>
      <c r="O39" s="38">
        <f t="shared" si="23"/>
        <v>-4.666666666666675</v>
      </c>
      <c r="P39" s="38">
        <f t="shared" si="23"/>
        <v>32.352941176470587</v>
      </c>
      <c r="Q39" s="38">
        <f t="shared" si="23"/>
        <v>13.33333333333333</v>
      </c>
    </row>
    <row r="40" spans="1:42" s="36" customFormat="1">
      <c r="C40" s="38" t="s">
        <v>72</v>
      </c>
      <c r="D40" s="54">
        <f t="shared" ref="D40:N40" si="24">+((D37/H37)-1)*100</f>
        <v>9.1627172195892559</v>
      </c>
      <c r="E40" s="42">
        <f t="shared" si="24"/>
        <v>4.4776119402984982</v>
      </c>
      <c r="F40" s="42">
        <f t="shared" si="24"/>
        <v>-2.684563758389269</v>
      </c>
      <c r="G40" s="42">
        <f t="shared" si="24"/>
        <v>-12.536873156342187</v>
      </c>
      <c r="H40" s="42">
        <f t="shared" si="24"/>
        <v>-5.5223880597015</v>
      </c>
      <c r="I40" s="38">
        <f t="shared" si="24"/>
        <v>9.8360655737705027</v>
      </c>
      <c r="J40" s="38">
        <f t="shared" si="24"/>
        <v>24.68619246861925</v>
      </c>
      <c r="K40" s="38">
        <f t="shared" si="24"/>
        <v>58.04195804195804</v>
      </c>
      <c r="L40" s="38">
        <f t="shared" si="24"/>
        <v>48.888888888888893</v>
      </c>
      <c r="M40" s="38">
        <f t="shared" si="24"/>
        <v>79.411764705882362</v>
      </c>
      <c r="N40" s="38">
        <f t="shared" si="24"/>
        <v>59.333333333333329</v>
      </c>
    </row>
    <row r="41" spans="1:42" s="36" customFormat="1">
      <c r="C41" s="38" t="s">
        <v>130</v>
      </c>
      <c r="D41" s="52">
        <f t="shared" ref="D41:R41" si="25">IF(OR(D38&gt;15,D35&lt;15,D34&lt;4),"NA",(IF(D38&lt;4,3,IF(D38&lt;6,2,IF(D38&lt;10,1,0)))+IF(D35&gt;80,3,IF(D35&gt;40,2,IF(D35&gt;20,1,0)))+IF(D34&gt;20,3,IF(D34&gt;10,2,IF(D34&gt;5,1,0)))))</f>
        <v>6</v>
      </c>
      <c r="E41" s="39">
        <f t="shared" si="25"/>
        <v>5</v>
      </c>
      <c r="F41" s="39">
        <f t="shared" si="25"/>
        <v>6</v>
      </c>
      <c r="G41" s="39">
        <f t="shared" si="25"/>
        <v>7</v>
      </c>
      <c r="H41" s="39">
        <f t="shared" si="25"/>
        <v>4</v>
      </c>
      <c r="I41" s="36">
        <f t="shared" si="25"/>
        <v>4</v>
      </c>
      <c r="J41" s="36">
        <f t="shared" si="25"/>
        <v>4</v>
      </c>
      <c r="K41" s="36">
        <f t="shared" si="25"/>
        <v>3</v>
      </c>
      <c r="L41" s="36">
        <f t="shared" si="25"/>
        <v>3</v>
      </c>
      <c r="M41" s="36">
        <f t="shared" si="25"/>
        <v>3</v>
      </c>
      <c r="N41" s="36">
        <f t="shared" si="25"/>
        <v>4</v>
      </c>
      <c r="O41" s="36" t="str">
        <f t="shared" si="25"/>
        <v>NA</v>
      </c>
      <c r="P41" s="36" t="str">
        <f t="shared" si="25"/>
        <v>NA</v>
      </c>
      <c r="Q41" s="36" t="str">
        <f t="shared" si="25"/>
        <v>NA</v>
      </c>
      <c r="R41" s="36" t="str">
        <f t="shared" si="25"/>
        <v>NA</v>
      </c>
    </row>
    <row r="43" spans="1:42" s="36" customFormat="1">
      <c r="A43" s="36" t="s">
        <v>120</v>
      </c>
      <c r="B43" s="36" t="s">
        <v>1</v>
      </c>
      <c r="C43" s="37" t="s">
        <v>2</v>
      </c>
      <c r="D43" s="37" t="s">
        <v>242</v>
      </c>
      <c r="E43" s="37" t="s">
        <v>232</v>
      </c>
      <c r="F43" s="37" t="s">
        <v>202</v>
      </c>
      <c r="G43" s="37" t="s">
        <v>199</v>
      </c>
      <c r="H43" s="37" t="s">
        <v>196</v>
      </c>
      <c r="I43" s="37" t="s">
        <v>185</v>
      </c>
      <c r="J43" s="37" t="s">
        <v>177</v>
      </c>
      <c r="K43" s="37" t="s">
        <v>149</v>
      </c>
      <c r="L43" s="37" t="s">
        <v>139</v>
      </c>
      <c r="M43" s="37" t="s">
        <v>3</v>
      </c>
      <c r="N43" s="37" t="s">
        <v>4</v>
      </c>
      <c r="O43" s="37" t="s">
        <v>5</v>
      </c>
      <c r="P43" s="37" t="s">
        <v>6</v>
      </c>
      <c r="Q43" s="37" t="s">
        <v>7</v>
      </c>
      <c r="R43" s="37" t="s">
        <v>8</v>
      </c>
      <c r="S43" s="37" t="s">
        <v>9</v>
      </c>
      <c r="T43" s="37" t="s">
        <v>10</v>
      </c>
      <c r="U43" s="37" t="s">
        <v>11</v>
      </c>
      <c r="V43" s="37" t="s">
        <v>12</v>
      </c>
      <c r="W43" s="37" t="s">
        <v>13</v>
      </c>
      <c r="X43" s="37" t="s">
        <v>14</v>
      </c>
      <c r="Y43" s="37" t="s">
        <v>15</v>
      </c>
      <c r="Z43" s="37" t="s">
        <v>16</v>
      </c>
      <c r="AA43" s="37" t="s">
        <v>17</v>
      </c>
      <c r="AB43" s="37" t="s">
        <v>18</v>
      </c>
      <c r="AC43" s="37" t="s">
        <v>19</v>
      </c>
      <c r="AD43" s="37" t="s">
        <v>20</v>
      </c>
      <c r="AE43" s="37" t="s">
        <v>21</v>
      </c>
      <c r="AF43" s="37" t="s">
        <v>22</v>
      </c>
      <c r="AG43" s="37" t="s">
        <v>23</v>
      </c>
      <c r="AH43" s="37" t="s">
        <v>24</v>
      </c>
      <c r="AI43" s="37" t="s">
        <v>25</v>
      </c>
      <c r="AJ43" s="37" t="s">
        <v>26</v>
      </c>
      <c r="AK43" s="37" t="s">
        <v>27</v>
      </c>
      <c r="AL43" s="37" t="s">
        <v>28</v>
      </c>
      <c r="AM43" s="37" t="s">
        <v>29</v>
      </c>
      <c r="AN43" s="37" t="s">
        <v>30</v>
      </c>
      <c r="AO43" s="37" t="s">
        <v>31</v>
      </c>
    </row>
    <row r="44" spans="1:42" s="36" customFormat="1">
      <c r="A44" s="36" t="s">
        <v>32</v>
      </c>
      <c r="B44" s="36" t="s">
        <v>33</v>
      </c>
      <c r="C44" s="36" t="s">
        <v>34</v>
      </c>
      <c r="D44" s="36">
        <v>5.84</v>
      </c>
      <c r="E44" s="36">
        <v>5.13</v>
      </c>
      <c r="F44" s="36">
        <v>2.86</v>
      </c>
      <c r="G44" s="36">
        <v>3.6</v>
      </c>
      <c r="H44" s="36">
        <v>2.82</v>
      </c>
      <c r="I44" s="36">
        <v>3.6</v>
      </c>
      <c r="J44" s="36">
        <v>1.64</v>
      </c>
      <c r="K44" s="36">
        <v>2.02</v>
      </c>
      <c r="L44" s="36">
        <v>2.35</v>
      </c>
      <c r="M44" s="36">
        <v>3.11</v>
      </c>
      <c r="N44" s="36">
        <v>5.67</v>
      </c>
      <c r="O44" s="36">
        <v>3.44</v>
      </c>
      <c r="P44" s="36">
        <v>4.24</v>
      </c>
      <c r="Q44" s="36">
        <v>4.42</v>
      </c>
      <c r="R44" s="36">
        <v>2.99</v>
      </c>
      <c r="S44" s="36">
        <v>2.23</v>
      </c>
      <c r="T44" s="36">
        <v>2.25</v>
      </c>
      <c r="U44" s="36">
        <v>4.63</v>
      </c>
    </row>
    <row r="45" spans="1:42" s="36" customFormat="1">
      <c r="C45" s="36" t="s">
        <v>128</v>
      </c>
      <c r="H45" s="36">
        <v>2.82</v>
      </c>
      <c r="I45" s="36">
        <v>3.6</v>
      </c>
      <c r="J45" s="36">
        <v>1.64</v>
      </c>
      <c r="K45" s="36">
        <v>2.02</v>
      </c>
      <c r="L45" s="36">
        <v>2.35</v>
      </c>
      <c r="M45" s="36">
        <v>3.11</v>
      </c>
      <c r="N45" s="52">
        <v>5.67</v>
      </c>
      <c r="O45" s="36">
        <v>3.44</v>
      </c>
      <c r="P45" s="36">
        <v>4.24</v>
      </c>
      <c r="Q45" s="36">
        <v>4.42</v>
      </c>
      <c r="R45" s="36">
        <v>2.99</v>
      </c>
      <c r="S45" s="36">
        <v>2.2400000000000002</v>
      </c>
      <c r="T45" s="36">
        <v>2.25</v>
      </c>
      <c r="U45" s="36">
        <v>5.07</v>
      </c>
      <c r="V45" s="36">
        <v>2.87</v>
      </c>
      <c r="W45" s="36">
        <v>3</v>
      </c>
      <c r="X45" s="36">
        <v>2.2400000000000002</v>
      </c>
      <c r="Y45" s="36">
        <v>2.83</v>
      </c>
    </row>
    <row r="46" spans="1:42" s="36" customFormat="1">
      <c r="A46" s="36" t="s">
        <v>181</v>
      </c>
      <c r="B46" s="36">
        <v>4</v>
      </c>
      <c r="C46" s="36" t="s">
        <v>35</v>
      </c>
      <c r="D46" s="36">
        <f t="shared" ref="D46:S47" si="26">+D44+E44+F44+G44</f>
        <v>17.43</v>
      </c>
      <c r="E46" s="36">
        <f t="shared" si="26"/>
        <v>14.41</v>
      </c>
      <c r="F46" s="36">
        <f t="shared" si="26"/>
        <v>12.879999999999999</v>
      </c>
      <c r="G46" s="36">
        <f t="shared" si="26"/>
        <v>11.66</v>
      </c>
      <c r="H46" s="36">
        <f t="shared" si="26"/>
        <v>10.08</v>
      </c>
      <c r="I46" s="36">
        <f t="shared" si="26"/>
        <v>9.61</v>
      </c>
      <c r="J46" s="36">
        <f t="shared" si="26"/>
        <v>9.1199999999999992</v>
      </c>
      <c r="K46" s="36">
        <f t="shared" si="26"/>
        <v>13.15</v>
      </c>
      <c r="L46" s="36">
        <f t="shared" si="26"/>
        <v>14.569999999999999</v>
      </c>
      <c r="M46" s="36">
        <f t="shared" si="26"/>
        <v>16.46</v>
      </c>
      <c r="N46" s="36">
        <f t="shared" si="26"/>
        <v>17.77</v>
      </c>
      <c r="O46" s="36">
        <f t="shared" si="26"/>
        <v>15.09</v>
      </c>
      <c r="P46" s="36">
        <f t="shared" si="26"/>
        <v>13.88</v>
      </c>
      <c r="Q46" s="36">
        <f t="shared" si="26"/>
        <v>11.89</v>
      </c>
      <c r="R46" s="36">
        <f t="shared" si="26"/>
        <v>12.100000000000001</v>
      </c>
    </row>
    <row r="47" spans="1:42" s="36" customFormat="1">
      <c r="C47" s="36" t="s">
        <v>129</v>
      </c>
      <c r="H47" s="36">
        <f t="shared" si="26"/>
        <v>10.08</v>
      </c>
      <c r="I47" s="36">
        <f t="shared" si="26"/>
        <v>9.61</v>
      </c>
      <c r="J47" s="36">
        <f t="shared" si="26"/>
        <v>9.1199999999999992</v>
      </c>
      <c r="K47" s="36">
        <f t="shared" si="26"/>
        <v>13.15</v>
      </c>
      <c r="L47" s="36">
        <f t="shared" si="26"/>
        <v>14.569999999999999</v>
      </c>
      <c r="M47" s="36">
        <f t="shared" si="26"/>
        <v>16.46</v>
      </c>
      <c r="N47" s="36">
        <f t="shared" si="26"/>
        <v>17.77</v>
      </c>
      <c r="O47" s="36">
        <f t="shared" si="26"/>
        <v>15.09</v>
      </c>
      <c r="P47" s="36">
        <f t="shared" si="26"/>
        <v>13.89</v>
      </c>
      <c r="Q47" s="36">
        <f t="shared" si="26"/>
        <v>11.9</v>
      </c>
      <c r="R47" s="36">
        <f t="shared" si="26"/>
        <v>12.55</v>
      </c>
      <c r="S47" s="36">
        <f t="shared" si="26"/>
        <v>12.43</v>
      </c>
      <c r="T47" s="36">
        <f t="shared" ref="T47:V47" si="27">+T45+U45+V45+W45</f>
        <v>13.190000000000001</v>
      </c>
      <c r="U47" s="36">
        <f t="shared" si="27"/>
        <v>13.180000000000001</v>
      </c>
      <c r="V47" s="36">
        <f t="shared" si="27"/>
        <v>10.94</v>
      </c>
    </row>
    <row r="48" spans="1:42" s="36" customFormat="1">
      <c r="C48" s="38" t="s">
        <v>36</v>
      </c>
      <c r="D48" s="38">
        <f t="shared" ref="D48:R48" si="28">+((D46/(E44+F44+G44+H45))-1)*100</f>
        <v>20.957668285912568</v>
      </c>
      <c r="E48" s="38">
        <f t="shared" si="28"/>
        <v>11.87888198757765</v>
      </c>
      <c r="F48" s="38">
        <f t="shared" si="28"/>
        <v>10.463121783876495</v>
      </c>
      <c r="G48" s="38">
        <f t="shared" si="28"/>
        <v>15.674603174603185</v>
      </c>
      <c r="H48" s="38">
        <f t="shared" si="28"/>
        <v>4.8907388137356955</v>
      </c>
      <c r="I48" s="38">
        <f t="shared" si="28"/>
        <v>5.3728070175438569</v>
      </c>
      <c r="J48" s="38">
        <f t="shared" si="28"/>
        <v>-30.646387832699627</v>
      </c>
      <c r="K48" s="38">
        <f t="shared" si="28"/>
        <v>-9.7460535346602484</v>
      </c>
      <c r="L48" s="38">
        <f t="shared" si="28"/>
        <v>-11.48238153098422</v>
      </c>
      <c r="M48" s="38">
        <f t="shared" si="28"/>
        <v>-7.3719752391671278</v>
      </c>
      <c r="N48" s="38">
        <f t="shared" si="28"/>
        <v>17.760106030483769</v>
      </c>
      <c r="O48" s="38">
        <f t="shared" si="28"/>
        <v>8.63930885529156</v>
      </c>
      <c r="P48" s="38">
        <f t="shared" si="28"/>
        <v>16.736753574432296</v>
      </c>
      <c r="Q48" s="38">
        <f t="shared" si="28"/>
        <v>-5.1834130781499237</v>
      </c>
      <c r="R48" s="38">
        <f t="shared" si="28"/>
        <v>1.0016694490818212</v>
      </c>
      <c r="S48" s="38"/>
      <c r="T48" s="38"/>
      <c r="U48" s="38"/>
    </row>
    <row r="49" spans="1:42" s="36" customFormat="1">
      <c r="C49" s="38" t="s">
        <v>37</v>
      </c>
      <c r="D49" s="38">
        <f t="shared" ref="D49:R49" si="29">+((D46/H47)-1)*100</f>
        <v>72.916666666666657</v>
      </c>
      <c r="E49" s="38">
        <f t="shared" si="29"/>
        <v>49.947970863683679</v>
      </c>
      <c r="F49" s="38">
        <f t="shared" si="29"/>
        <v>41.228070175438589</v>
      </c>
      <c r="G49" s="38">
        <f t="shared" si="29"/>
        <v>-11.330798479087456</v>
      </c>
      <c r="H49" s="38">
        <f t="shared" si="29"/>
        <v>-30.816746739876454</v>
      </c>
      <c r="I49" s="38">
        <f t="shared" si="29"/>
        <v>-41.616038882138525</v>
      </c>
      <c r="J49" s="38">
        <f t="shared" si="29"/>
        <v>-48.677546426561626</v>
      </c>
      <c r="K49" s="38">
        <f t="shared" si="29"/>
        <v>-12.856196156394962</v>
      </c>
      <c r="L49" s="38">
        <f t="shared" si="29"/>
        <v>4.8956083513318704</v>
      </c>
      <c r="M49" s="38">
        <f t="shared" si="29"/>
        <v>38.319327731092436</v>
      </c>
      <c r="N49" s="38">
        <f t="shared" si="29"/>
        <v>41.59362549800796</v>
      </c>
      <c r="O49" s="38">
        <f t="shared" si="29"/>
        <v>21.399839098954153</v>
      </c>
      <c r="P49" s="38">
        <f t="shared" si="29"/>
        <v>5.2312357846853619</v>
      </c>
      <c r="Q49" s="38">
        <f t="shared" si="29"/>
        <v>-9.7875569044006188</v>
      </c>
      <c r="R49" s="38">
        <f t="shared" si="29"/>
        <v>10.603290676416833</v>
      </c>
    </row>
    <row r="50" spans="1:42" s="37" customFormat="1">
      <c r="C50" s="37" t="s">
        <v>38</v>
      </c>
      <c r="D50" s="37" t="s">
        <v>243</v>
      </c>
      <c r="E50" s="37" t="s">
        <v>233</v>
      </c>
      <c r="F50" s="37" t="s">
        <v>230</v>
      </c>
      <c r="G50" s="37" t="s">
        <v>200</v>
      </c>
      <c r="H50" s="37" t="s">
        <v>197</v>
      </c>
      <c r="I50" s="37" t="s">
        <v>186</v>
      </c>
      <c r="J50" s="37" t="s">
        <v>178</v>
      </c>
      <c r="K50" s="37" t="s">
        <v>150</v>
      </c>
      <c r="L50" s="37" t="s">
        <v>141</v>
      </c>
      <c r="M50" s="37" t="s">
        <v>39</v>
      </c>
      <c r="N50" s="37" t="s">
        <v>40</v>
      </c>
      <c r="O50" s="37" t="s">
        <v>41</v>
      </c>
      <c r="P50" s="37" t="s">
        <v>42</v>
      </c>
      <c r="Q50" s="37" t="s">
        <v>43</v>
      </c>
      <c r="R50" s="37" t="s">
        <v>44</v>
      </c>
      <c r="S50" s="37" t="s">
        <v>45</v>
      </c>
      <c r="T50" s="37" t="s">
        <v>46</v>
      </c>
      <c r="U50" s="37" t="s">
        <v>47</v>
      </c>
      <c r="V50" s="37" t="s">
        <v>48</v>
      </c>
      <c r="W50" s="37" t="s">
        <v>49</v>
      </c>
      <c r="X50" s="37" t="s">
        <v>50</v>
      </c>
      <c r="Y50" s="37" t="s">
        <v>51</v>
      </c>
      <c r="Z50" s="37" t="s">
        <v>52</v>
      </c>
      <c r="AA50" s="37" t="s">
        <v>53</v>
      </c>
      <c r="AB50" s="37" t="s">
        <v>54</v>
      </c>
      <c r="AC50" s="37" t="s">
        <v>55</v>
      </c>
      <c r="AD50" s="37" t="s">
        <v>56</v>
      </c>
      <c r="AE50" s="37" t="s">
        <v>57</v>
      </c>
      <c r="AF50" s="37" t="s">
        <v>58</v>
      </c>
      <c r="AG50" s="37" t="s">
        <v>59</v>
      </c>
      <c r="AH50" s="37" t="s">
        <v>60</v>
      </c>
      <c r="AI50" s="37" t="s">
        <v>61</v>
      </c>
      <c r="AJ50" s="37" t="s">
        <v>62</v>
      </c>
      <c r="AK50" s="37" t="s">
        <v>63</v>
      </c>
      <c r="AL50" s="37" t="s">
        <v>64</v>
      </c>
      <c r="AM50" s="37" t="s">
        <v>65</v>
      </c>
      <c r="AN50" s="37" t="s">
        <v>66</v>
      </c>
      <c r="AO50" s="37" t="s">
        <v>67</v>
      </c>
      <c r="AP50" s="37" t="s">
        <v>68</v>
      </c>
    </row>
    <row r="51" spans="1:42" s="36" customFormat="1">
      <c r="C51" s="36" t="s">
        <v>69</v>
      </c>
      <c r="D51" s="52">
        <v>122</v>
      </c>
      <c r="E51" s="36">
        <v>129</v>
      </c>
      <c r="F51" s="36">
        <v>122</v>
      </c>
      <c r="G51" s="36">
        <v>116</v>
      </c>
      <c r="H51" s="36">
        <v>130</v>
      </c>
      <c r="I51" s="36">
        <v>140</v>
      </c>
      <c r="J51" s="36">
        <v>146</v>
      </c>
      <c r="K51" s="36">
        <v>162</v>
      </c>
      <c r="L51" s="36">
        <v>194</v>
      </c>
      <c r="M51" s="36">
        <v>209</v>
      </c>
      <c r="N51" s="36">
        <v>225</v>
      </c>
      <c r="O51" s="36">
        <v>214</v>
      </c>
      <c r="P51" s="36">
        <v>187</v>
      </c>
      <c r="Q51" s="36">
        <v>155</v>
      </c>
      <c r="R51" s="36">
        <v>143</v>
      </c>
    </row>
    <row r="52" spans="1:42" s="36" customFormat="1">
      <c r="C52" s="40" t="s">
        <v>70</v>
      </c>
      <c r="D52" s="53">
        <f t="shared" ref="D52:R52" si="30">+D51/D46</f>
        <v>6.9994262765347104</v>
      </c>
      <c r="E52" s="40">
        <f t="shared" si="30"/>
        <v>8.9521165857043723</v>
      </c>
      <c r="F52" s="40">
        <f t="shared" si="30"/>
        <v>9.4720496894409951</v>
      </c>
      <c r="G52" s="40">
        <f t="shared" si="30"/>
        <v>9.9485420240137223</v>
      </c>
      <c r="H52" s="40">
        <f t="shared" si="30"/>
        <v>12.896825396825397</v>
      </c>
      <c r="I52" s="40">
        <f t="shared" si="30"/>
        <v>14.568158168574403</v>
      </c>
      <c r="J52" s="40">
        <f t="shared" si="30"/>
        <v>16.008771929824562</v>
      </c>
      <c r="K52" s="40">
        <f t="shared" si="30"/>
        <v>12.319391634980988</v>
      </c>
      <c r="L52" s="40">
        <f t="shared" si="30"/>
        <v>13.315030885380921</v>
      </c>
      <c r="M52" s="40">
        <f t="shared" si="30"/>
        <v>12.697448359659781</v>
      </c>
      <c r="N52" s="40">
        <f t="shared" si="30"/>
        <v>12.661789532920652</v>
      </c>
      <c r="O52" s="40">
        <f t="shared" si="30"/>
        <v>14.181577203445991</v>
      </c>
      <c r="P52" s="40">
        <f t="shared" si="30"/>
        <v>13.472622478386166</v>
      </c>
      <c r="Q52" s="40">
        <f t="shared" si="30"/>
        <v>13.036164844407065</v>
      </c>
      <c r="R52" s="40">
        <f t="shared" si="30"/>
        <v>11.818181818181817</v>
      </c>
    </row>
    <row r="53" spans="1:42" s="36" customFormat="1">
      <c r="C53" s="38" t="s">
        <v>71</v>
      </c>
      <c r="D53" s="54">
        <f t="shared" ref="D53:H53" si="31">+((D51/E51)-1)*100</f>
        <v>-5.4263565891472858</v>
      </c>
      <c r="E53" s="38">
        <f t="shared" si="31"/>
        <v>5.7377049180327822</v>
      </c>
      <c r="F53" s="38">
        <f t="shared" si="31"/>
        <v>5.1724137931034475</v>
      </c>
      <c r="G53" s="38">
        <f t="shared" si="31"/>
        <v>-10.769230769230765</v>
      </c>
      <c r="H53" s="38">
        <f t="shared" si="31"/>
        <v>-7.1428571428571397</v>
      </c>
      <c r="I53" s="38">
        <f>+((I51/J51)-1)*100</f>
        <v>-4.1095890410958962</v>
      </c>
      <c r="J53" s="38">
        <f>+((J51/K51)-1)*100</f>
        <v>-9.8765432098765427</v>
      </c>
      <c r="K53" s="38">
        <f>+((K51/L51)-1)*100</f>
        <v>-16.494845360824741</v>
      </c>
      <c r="L53" s="38">
        <f>+((L51/M51)-1)*100</f>
        <v>-7.1770334928229707</v>
      </c>
      <c r="M53" s="38">
        <f>+((M51/N51)-1)*100</f>
        <v>-7.1111111111111125</v>
      </c>
      <c r="N53" s="38">
        <f t="shared" ref="N53:Q53" si="32">+((N51/O51)-1)*100</f>
        <v>5.1401869158878455</v>
      </c>
      <c r="O53" s="38">
        <f t="shared" si="32"/>
        <v>14.438502673796783</v>
      </c>
      <c r="P53" s="38">
        <f t="shared" si="32"/>
        <v>20.645161290322591</v>
      </c>
      <c r="Q53" s="38">
        <f t="shared" si="32"/>
        <v>8.391608391608397</v>
      </c>
    </row>
    <row r="54" spans="1:42" s="36" customFormat="1">
      <c r="C54" s="38" t="s">
        <v>72</v>
      </c>
      <c r="D54" s="54">
        <f t="shared" ref="D54:N54" si="33">+((D51/H51)-1)*100</f>
        <v>-6.1538461538461542</v>
      </c>
      <c r="E54" s="38">
        <f t="shared" si="33"/>
        <v>-7.857142857142863</v>
      </c>
      <c r="F54" s="38">
        <f t="shared" si="33"/>
        <v>-16.43835616438356</v>
      </c>
      <c r="G54" s="38">
        <f t="shared" si="33"/>
        <v>-28.395061728395067</v>
      </c>
      <c r="H54" s="38">
        <f t="shared" si="33"/>
        <v>-32.989690721649488</v>
      </c>
      <c r="I54" s="38">
        <f t="shared" si="33"/>
        <v>-33.014354066985639</v>
      </c>
      <c r="J54" s="38">
        <f t="shared" si="33"/>
        <v>-35.111111111111114</v>
      </c>
      <c r="K54" s="38">
        <f t="shared" si="33"/>
        <v>-24.299065420560751</v>
      </c>
      <c r="L54" s="38">
        <f t="shared" si="33"/>
        <v>3.7433155080213831</v>
      </c>
      <c r="M54" s="38">
        <f t="shared" si="33"/>
        <v>34.838709677419352</v>
      </c>
      <c r="N54" s="38">
        <f t="shared" si="33"/>
        <v>57.342657342657333</v>
      </c>
    </row>
    <row r="55" spans="1:42" s="36" customFormat="1">
      <c r="C55" s="38" t="s">
        <v>130</v>
      </c>
      <c r="D55" s="52">
        <f t="shared" ref="D55:H55" si="34">IF(OR(D52&gt;15,D49&lt;15,D48&lt;4),"NA",(IF(D52&lt;4,3,IF(D52&lt;6,2,IF(D52&lt;10,1,0)))+IF(D49&gt;80,3,IF(D49&gt;40,2,IF(D49&gt;20,1,0)))+IF(D48&gt;20,3,IF(D48&gt;10,2,IF(D48&gt;5,1,0)))))</f>
        <v>6</v>
      </c>
      <c r="E55" s="36">
        <f t="shared" si="34"/>
        <v>5</v>
      </c>
      <c r="F55" s="36">
        <f t="shared" si="34"/>
        <v>5</v>
      </c>
      <c r="G55" s="36" t="str">
        <f t="shared" si="34"/>
        <v>NA</v>
      </c>
      <c r="H55" s="36" t="str">
        <f t="shared" si="34"/>
        <v>NA</v>
      </c>
      <c r="I55" s="36" t="str">
        <f>IF(OR(I52&gt;15,I49&lt;15,I48&lt;4),"NA",(IF(I52&lt;4,3,IF(I52&lt;6,2,IF(I52&lt;10,1,0)))+IF(I49&gt;80,3,IF(I49&gt;40,2,IF(I49&gt;20,1,0)))+IF(I48&gt;20,3,IF(I48&gt;10,2,IF(I48&gt;5,1,0)))))</f>
        <v>NA</v>
      </c>
      <c r="J55" s="36" t="str">
        <f>IF(OR(J52&gt;15,J49&lt;15,J48&lt;4),"NA",(IF(J52&lt;4,3,IF(J52&lt;6,2,IF(J52&lt;10,1,0)))+IF(J49&gt;80,3,IF(J49&gt;40,2,IF(J49&gt;20,1,0)))+IF(J48&gt;20,3,IF(J48&gt;10,2,IF(J48&gt;5,1,0)))))</f>
        <v>NA</v>
      </c>
      <c r="K55" s="36" t="str">
        <f>IF(OR(K52&gt;15,K49&lt;15,K48&lt;4),"NA",(IF(K52&lt;4,3,IF(K52&lt;6,2,IF(K52&lt;10,1,0)))+IF(K49&gt;80,3,IF(K49&gt;40,2,IF(K49&gt;20,1,0)))+IF(K48&gt;20,3,IF(K48&gt;10,2,IF(K48&gt;5,1,0)))))</f>
        <v>NA</v>
      </c>
      <c r="L55" s="36" t="str">
        <f>IF(OR(L52&gt;15,L49&lt;15,L48&lt;4),"NA",(IF(L52&lt;4,3,IF(L52&lt;6,2,IF(L52&lt;10,1,0)))+IF(L49&gt;80,3,IF(L49&gt;40,2,IF(L49&gt;20,1,0)))+IF(L48&gt;20,3,IF(L48&gt;10,2,IF(L48&gt;5,1,0)))))</f>
        <v>NA</v>
      </c>
      <c r="M55" s="36" t="str">
        <f>IF(OR(M52&gt;15,M49&lt;15,M48&lt;4),"NA",(IF(M52&lt;4,3,IF(M52&lt;6,2,IF(M52&lt;10,1,0)))+IF(M49&gt;80,3,IF(M49&gt;40,2,IF(M49&gt;20,1,0)))+IF(M48&gt;20,3,IF(M48&gt;10,2,IF(M48&gt;5,1,0)))))</f>
        <v>NA</v>
      </c>
      <c r="N55" s="36">
        <f t="shared" ref="N55:R55" si="35">IF(OR(N52&gt;15,N49&lt;15,N48&lt;4),"NA",(IF(N52&lt;4,3,IF(N52&lt;6,2,IF(N52&lt;10,1,0)))+IF(N49&gt;80,3,IF(N49&gt;40,2,IF(N49&gt;20,1,0)))+IF(N48&gt;20,3,IF(N48&gt;10,2,IF(N48&gt;5,1,0)))))</f>
        <v>4</v>
      </c>
      <c r="O55" s="36">
        <f t="shared" si="35"/>
        <v>2</v>
      </c>
      <c r="P55" s="36" t="str">
        <f t="shared" si="35"/>
        <v>NA</v>
      </c>
      <c r="Q55" s="36" t="str">
        <f t="shared" si="35"/>
        <v>NA</v>
      </c>
      <c r="R55" s="36" t="str">
        <f t="shared" si="35"/>
        <v>NA</v>
      </c>
    </row>
    <row r="57" spans="1:42">
      <c r="A57" s="12" t="s">
        <v>158</v>
      </c>
      <c r="B57" t="s">
        <v>1</v>
      </c>
      <c r="C57" s="1" t="s">
        <v>2</v>
      </c>
      <c r="D57" s="1" t="s">
        <v>242</v>
      </c>
      <c r="E57" s="1" t="s">
        <v>232</v>
      </c>
      <c r="F57" s="1" t="s">
        <v>202</v>
      </c>
      <c r="G57" s="1" t="s">
        <v>199</v>
      </c>
      <c r="H57" s="1" t="s">
        <v>196</v>
      </c>
      <c r="I57" s="1" t="s">
        <v>185</v>
      </c>
      <c r="J57" s="1" t="s">
        <v>177</v>
      </c>
      <c r="K57" s="1" t="s">
        <v>149</v>
      </c>
      <c r="L57" s="1" t="s">
        <v>139</v>
      </c>
      <c r="M57" s="1" t="s">
        <v>3</v>
      </c>
      <c r="N57" s="1" t="s">
        <v>4</v>
      </c>
      <c r="O57" s="1" t="s">
        <v>5</v>
      </c>
      <c r="P57" s="1" t="s">
        <v>6</v>
      </c>
      <c r="Q57" s="1" t="s">
        <v>7</v>
      </c>
      <c r="R57" s="1" t="s">
        <v>8</v>
      </c>
      <c r="S57" s="1" t="s">
        <v>9</v>
      </c>
      <c r="T57" s="1" t="s">
        <v>10</v>
      </c>
      <c r="U57" s="1" t="s">
        <v>11</v>
      </c>
      <c r="V57" s="1" t="s">
        <v>12</v>
      </c>
      <c r="W57" s="1" t="s">
        <v>13</v>
      </c>
      <c r="X57" s="1" t="s">
        <v>14</v>
      </c>
      <c r="Y57" s="1" t="s">
        <v>15</v>
      </c>
      <c r="Z57" s="1" t="s">
        <v>16</v>
      </c>
      <c r="AA57" s="1" t="s">
        <v>17</v>
      </c>
      <c r="AB57" s="1" t="s">
        <v>18</v>
      </c>
      <c r="AC57" s="1" t="s">
        <v>19</v>
      </c>
      <c r="AD57" s="1" t="s">
        <v>20</v>
      </c>
      <c r="AE57" s="1" t="s">
        <v>21</v>
      </c>
      <c r="AF57" s="1" t="s">
        <v>22</v>
      </c>
      <c r="AG57" s="1" t="s">
        <v>23</v>
      </c>
      <c r="AH57" s="1" t="s">
        <v>24</v>
      </c>
      <c r="AI57" s="1" t="s">
        <v>25</v>
      </c>
      <c r="AJ57" s="1" t="s">
        <v>26</v>
      </c>
      <c r="AK57" s="1" t="s">
        <v>27</v>
      </c>
      <c r="AL57" s="1" t="s">
        <v>28</v>
      </c>
      <c r="AM57" s="1" t="s">
        <v>29</v>
      </c>
      <c r="AN57" s="1" t="s">
        <v>30</v>
      </c>
      <c r="AO57" s="1" t="s">
        <v>31</v>
      </c>
    </row>
    <row r="58" spans="1:42">
      <c r="C58" t="s">
        <v>34</v>
      </c>
      <c r="D58">
        <v>2.08</v>
      </c>
      <c r="E58">
        <v>8.4700000000000006</v>
      </c>
      <c r="F58">
        <v>-0.53</v>
      </c>
      <c r="G58">
        <v>2.57</v>
      </c>
      <c r="H58">
        <v>1.08</v>
      </c>
      <c r="I58">
        <v>-2.2400000000000002</v>
      </c>
      <c r="J58">
        <v>0.85</v>
      </c>
      <c r="K58">
        <v>4.95</v>
      </c>
      <c r="L58">
        <v>2.2400000000000002</v>
      </c>
      <c r="M58">
        <v>0.05</v>
      </c>
      <c r="N58">
        <v>4.66</v>
      </c>
      <c r="O58">
        <v>6.37</v>
      </c>
      <c r="P58">
        <v>6.11</v>
      </c>
      <c r="Q58">
        <v>10.25</v>
      </c>
      <c r="R58">
        <v>5.16</v>
      </c>
      <c r="S58">
        <v>0.56000000000000005</v>
      </c>
      <c r="T58">
        <v>3.68</v>
      </c>
      <c r="U58">
        <v>14.99</v>
      </c>
    </row>
    <row r="59" spans="1:42">
      <c r="A59" s="36" t="s">
        <v>257</v>
      </c>
      <c r="C59" t="s">
        <v>128</v>
      </c>
      <c r="H59">
        <v>1.08</v>
      </c>
      <c r="I59">
        <v>-2.2400000000000002</v>
      </c>
      <c r="J59">
        <v>0.85</v>
      </c>
      <c r="K59">
        <v>4.95</v>
      </c>
      <c r="L59">
        <v>2.2200000000000002</v>
      </c>
      <c r="M59">
        <v>0.03</v>
      </c>
      <c r="N59">
        <v>4.6100000000000003</v>
      </c>
      <c r="O59">
        <v>6.3</v>
      </c>
      <c r="P59">
        <v>6.15</v>
      </c>
      <c r="Q59">
        <v>4.8899999999999997</v>
      </c>
      <c r="R59">
        <v>4.03</v>
      </c>
      <c r="S59">
        <v>2.72</v>
      </c>
      <c r="T59">
        <v>2.87</v>
      </c>
      <c r="U59">
        <v>14.99</v>
      </c>
      <c r="V59">
        <v>1.82</v>
      </c>
      <c r="W59">
        <v>3.72</v>
      </c>
      <c r="X59">
        <v>-0.77</v>
      </c>
      <c r="Y59">
        <v>1.51</v>
      </c>
    </row>
    <row r="60" spans="1:42">
      <c r="C60" t="s">
        <v>35</v>
      </c>
      <c r="D60">
        <f t="shared" ref="D60:S61" si="36">+D58+E58+F58+G58</f>
        <v>12.590000000000002</v>
      </c>
      <c r="E60">
        <f t="shared" si="36"/>
        <v>11.59</v>
      </c>
      <c r="F60">
        <f t="shared" si="36"/>
        <v>0.87999999999999989</v>
      </c>
      <c r="G60">
        <f t="shared" si="36"/>
        <v>2.2599999999999998</v>
      </c>
      <c r="H60">
        <f t="shared" si="36"/>
        <v>4.6399999999999997</v>
      </c>
      <c r="I60">
        <f t="shared" si="36"/>
        <v>5.8000000000000007</v>
      </c>
      <c r="J60">
        <f t="shared" si="36"/>
        <v>8.09</v>
      </c>
      <c r="K60">
        <f t="shared" si="36"/>
        <v>11.9</v>
      </c>
      <c r="L60">
        <f t="shared" si="36"/>
        <v>13.32</v>
      </c>
      <c r="M60">
        <f t="shared" si="36"/>
        <v>17.190000000000001</v>
      </c>
      <c r="N60">
        <f t="shared" si="36"/>
        <v>27.39</v>
      </c>
      <c r="O60">
        <f t="shared" si="36"/>
        <v>27.89</v>
      </c>
      <c r="P60">
        <f t="shared" si="36"/>
        <v>22.08</v>
      </c>
      <c r="Q60">
        <f t="shared" si="36"/>
        <v>19.650000000000002</v>
      </c>
      <c r="R60">
        <f t="shared" si="36"/>
        <v>24.39</v>
      </c>
    </row>
    <row r="61" spans="1:42">
      <c r="C61" t="s">
        <v>129</v>
      </c>
      <c r="H61">
        <f t="shared" si="36"/>
        <v>4.6399999999999997</v>
      </c>
      <c r="I61">
        <f t="shared" si="36"/>
        <v>5.78</v>
      </c>
      <c r="J61">
        <f t="shared" si="36"/>
        <v>8.0499999999999989</v>
      </c>
      <c r="K61">
        <f t="shared" si="36"/>
        <v>11.81</v>
      </c>
      <c r="L61">
        <f t="shared" si="36"/>
        <v>13.16</v>
      </c>
      <c r="M61">
        <f t="shared" si="36"/>
        <v>17.090000000000003</v>
      </c>
      <c r="N61">
        <f t="shared" si="36"/>
        <v>21.950000000000003</v>
      </c>
      <c r="O61">
        <f t="shared" si="36"/>
        <v>21.37</v>
      </c>
      <c r="P61">
        <f t="shared" si="36"/>
        <v>17.79</v>
      </c>
      <c r="Q61">
        <f t="shared" si="36"/>
        <v>14.510000000000002</v>
      </c>
      <c r="R61">
        <f t="shared" si="36"/>
        <v>24.61</v>
      </c>
      <c r="S61">
        <f t="shared" si="36"/>
        <v>22.4</v>
      </c>
      <c r="T61">
        <f t="shared" ref="T61:V61" si="37">+T59+U59+V59+W59</f>
        <v>23.4</v>
      </c>
      <c r="U61">
        <f t="shared" si="37"/>
        <v>19.759999999999998</v>
      </c>
      <c r="V61">
        <f t="shared" si="37"/>
        <v>6.2799999999999994</v>
      </c>
    </row>
    <row r="62" spans="1:42">
      <c r="C62" s="2" t="s">
        <v>36</v>
      </c>
      <c r="D62" s="2">
        <f t="shared" ref="D62:R62" si="38">+((D60/(E58+F58+G58+H59))-1)*100</f>
        <v>8.6281276962899121</v>
      </c>
      <c r="E62" s="2">
        <f t="shared" si="38"/>
        <v>1217.0454545454547</v>
      </c>
      <c r="F62" s="2">
        <f t="shared" si="38"/>
        <v>-61.061946902654874</v>
      </c>
      <c r="G62" s="2">
        <f t="shared" si="38"/>
        <v>-51.293103448275865</v>
      </c>
      <c r="H62" s="2">
        <f t="shared" si="38"/>
        <v>-19.723183391003474</v>
      </c>
      <c r="I62" s="2">
        <f t="shared" si="38"/>
        <v>-28.12887236679056</v>
      </c>
      <c r="J62" s="2">
        <f t="shared" si="38"/>
        <v>-31.729957805907183</v>
      </c>
      <c r="K62" s="2">
        <f t="shared" si="38"/>
        <v>-10.188679245283016</v>
      </c>
      <c r="L62" s="2">
        <f t="shared" si="38"/>
        <v>-22.692977365060941</v>
      </c>
      <c r="M62" s="2">
        <f t="shared" si="38"/>
        <v>-21.970040853381747</v>
      </c>
      <c r="N62" s="2">
        <f t="shared" si="38"/>
        <v>2.3542600896860888</v>
      </c>
      <c r="O62" s="2">
        <f t="shared" si="38"/>
        <v>15.057755775577576</v>
      </c>
      <c r="P62" s="2">
        <f t="shared" si="38"/>
        <v>17.197452229299358</v>
      </c>
      <c r="Q62" s="2">
        <f t="shared" si="38"/>
        <v>-19.43419434194341</v>
      </c>
      <c r="R62" s="2">
        <f t="shared" si="38"/>
        <v>15.866983372921606</v>
      </c>
    </row>
    <row r="63" spans="1:42">
      <c r="C63" s="2" t="s">
        <v>37</v>
      </c>
      <c r="D63" s="2">
        <f t="shared" ref="D63:R63" si="39">+((D60/H61)-1)*100</f>
        <v>171.33620689655177</v>
      </c>
      <c r="E63" s="2">
        <f t="shared" si="39"/>
        <v>100.51903114186848</v>
      </c>
      <c r="F63" s="2">
        <f t="shared" si="39"/>
        <v>-89.068322981366464</v>
      </c>
      <c r="G63" s="2">
        <f t="shared" si="39"/>
        <v>-80.863674851820491</v>
      </c>
      <c r="H63" s="2">
        <f t="shared" si="39"/>
        <v>-64.741641337386028</v>
      </c>
      <c r="I63" s="2">
        <f t="shared" si="39"/>
        <v>-66.062024575775297</v>
      </c>
      <c r="J63" s="2">
        <f t="shared" si="39"/>
        <v>-63.143507972665148</v>
      </c>
      <c r="K63" s="2">
        <f t="shared" si="39"/>
        <v>-44.314459522695373</v>
      </c>
      <c r="L63" s="2">
        <f t="shared" si="39"/>
        <v>-25.1264755480607</v>
      </c>
      <c r="M63" s="2">
        <f t="shared" si="39"/>
        <v>18.47002067539627</v>
      </c>
      <c r="N63" s="2">
        <f t="shared" si="39"/>
        <v>11.296221048354326</v>
      </c>
      <c r="O63" s="2">
        <f t="shared" si="39"/>
        <v>24.508928571428591</v>
      </c>
      <c r="P63" s="2">
        <f t="shared" si="39"/>
        <v>-5.6410256410256432</v>
      </c>
      <c r="Q63" s="2">
        <f t="shared" si="39"/>
        <v>-0.5566801619433015</v>
      </c>
      <c r="R63" s="2">
        <f t="shared" si="39"/>
        <v>288.37579617834399</v>
      </c>
    </row>
    <row r="64" spans="1:42" s="1" customFormat="1">
      <c r="C64" s="1" t="s">
        <v>38</v>
      </c>
      <c r="D64" s="1" t="s">
        <v>243</v>
      </c>
      <c r="E64" s="1" t="s">
        <v>233</v>
      </c>
      <c r="F64" s="1" t="s">
        <v>230</v>
      </c>
      <c r="G64" s="1" t="s">
        <v>200</v>
      </c>
      <c r="H64" s="1" t="s">
        <v>197</v>
      </c>
      <c r="I64" s="1" t="s">
        <v>186</v>
      </c>
      <c r="J64" s="1" t="s">
        <v>178</v>
      </c>
      <c r="K64" s="1" t="s">
        <v>150</v>
      </c>
      <c r="L64" s="1" t="s">
        <v>141</v>
      </c>
      <c r="M64" s="1" t="s">
        <v>39</v>
      </c>
      <c r="N64" s="1" t="s">
        <v>40</v>
      </c>
      <c r="O64" s="1" t="s">
        <v>41</v>
      </c>
      <c r="P64" s="1" t="s">
        <v>42</v>
      </c>
      <c r="Q64" s="1" t="s">
        <v>43</v>
      </c>
      <c r="R64" s="1" t="s">
        <v>44</v>
      </c>
      <c r="S64" s="1" t="s">
        <v>45</v>
      </c>
      <c r="T64" s="1" t="s">
        <v>46</v>
      </c>
      <c r="U64" s="1" t="s">
        <v>47</v>
      </c>
      <c r="V64" s="1" t="s">
        <v>48</v>
      </c>
      <c r="W64" s="1" t="s">
        <v>49</v>
      </c>
      <c r="X64" s="1" t="s">
        <v>50</v>
      </c>
      <c r="Y64" s="1" t="s">
        <v>51</v>
      </c>
      <c r="Z64" s="1" t="s">
        <v>52</v>
      </c>
      <c r="AA64" s="1" t="s">
        <v>53</v>
      </c>
      <c r="AB64" s="1" t="s">
        <v>54</v>
      </c>
      <c r="AC64" s="1" t="s">
        <v>55</v>
      </c>
      <c r="AD64" s="1" t="s">
        <v>56</v>
      </c>
      <c r="AE64" s="1" t="s">
        <v>57</v>
      </c>
      <c r="AF64" s="1" t="s">
        <v>58</v>
      </c>
      <c r="AG64" s="1" t="s">
        <v>59</v>
      </c>
      <c r="AH64" s="1" t="s">
        <v>60</v>
      </c>
      <c r="AI64" s="1" t="s">
        <v>61</v>
      </c>
      <c r="AJ64" s="1" t="s">
        <v>62</v>
      </c>
      <c r="AK64" s="1" t="s">
        <v>63</v>
      </c>
      <c r="AL64" s="1" t="s">
        <v>64</v>
      </c>
      <c r="AM64" s="1" t="s">
        <v>65</v>
      </c>
      <c r="AN64" s="1" t="s">
        <v>66</v>
      </c>
      <c r="AO64" s="1" t="s">
        <v>67</v>
      </c>
      <c r="AP64" s="1" t="s">
        <v>68</v>
      </c>
    </row>
    <row r="65" spans="1:18">
      <c r="C65" t="s">
        <v>69</v>
      </c>
      <c r="D65" s="6">
        <v>101</v>
      </c>
      <c r="E65">
        <v>108</v>
      </c>
      <c r="F65">
        <v>98</v>
      </c>
      <c r="G65">
        <v>106</v>
      </c>
      <c r="H65">
        <v>130</v>
      </c>
      <c r="I65">
        <v>150</v>
      </c>
      <c r="J65">
        <v>134</v>
      </c>
      <c r="K65">
        <v>172</v>
      </c>
      <c r="L65">
        <v>186</v>
      </c>
      <c r="M65">
        <v>186</v>
      </c>
      <c r="N65">
        <v>190</v>
      </c>
      <c r="O65">
        <v>193</v>
      </c>
      <c r="P65">
        <v>193</v>
      </c>
      <c r="Q65">
        <v>185</v>
      </c>
      <c r="R65">
        <v>185</v>
      </c>
    </row>
    <row r="66" spans="1:18">
      <c r="C66" s="3" t="s">
        <v>70</v>
      </c>
      <c r="D66" s="8">
        <f t="shared" ref="D66:R66" si="40">+D65/D60</f>
        <v>8.0222398729150104</v>
      </c>
      <c r="E66" s="3">
        <f t="shared" si="40"/>
        <v>9.3183779119930978</v>
      </c>
      <c r="F66" s="3">
        <f t="shared" si="40"/>
        <v>111.36363636363637</v>
      </c>
      <c r="G66" s="3">
        <f t="shared" si="40"/>
        <v>46.902654867256643</v>
      </c>
      <c r="H66" s="3">
        <f t="shared" si="40"/>
        <v>28.017241379310345</v>
      </c>
      <c r="I66" s="3">
        <f t="shared" si="40"/>
        <v>25.862068965517238</v>
      </c>
      <c r="J66" s="3">
        <f t="shared" si="40"/>
        <v>16.563658838071692</v>
      </c>
      <c r="K66" s="3">
        <f t="shared" si="40"/>
        <v>14.453781512605042</v>
      </c>
      <c r="L66" s="3">
        <f t="shared" si="40"/>
        <v>13.963963963963964</v>
      </c>
      <c r="M66" s="3">
        <f t="shared" si="40"/>
        <v>10.820244328097731</v>
      </c>
      <c r="N66" s="3">
        <f t="shared" si="40"/>
        <v>6.9368382621394664</v>
      </c>
      <c r="O66" s="3">
        <f t="shared" si="40"/>
        <v>6.9200430261742563</v>
      </c>
      <c r="P66" s="3">
        <f t="shared" si="40"/>
        <v>8.7409420289855078</v>
      </c>
      <c r="Q66" s="3">
        <f t="shared" si="40"/>
        <v>9.4147582697201013</v>
      </c>
      <c r="R66" s="3">
        <f t="shared" si="40"/>
        <v>7.585075850758507</v>
      </c>
    </row>
    <row r="67" spans="1:18">
      <c r="C67" s="2" t="s">
        <v>71</v>
      </c>
      <c r="D67" s="7">
        <f t="shared" ref="D67:H67" si="41">+((D65/E65)-1)*100</f>
        <v>-6.4814814814814774</v>
      </c>
      <c r="E67" s="2">
        <f t="shared" si="41"/>
        <v>10.20408163265305</v>
      </c>
      <c r="F67" s="2">
        <f t="shared" si="41"/>
        <v>-7.547169811320753</v>
      </c>
      <c r="G67" s="2">
        <f t="shared" si="41"/>
        <v>-18.461538461538463</v>
      </c>
      <c r="H67" s="2">
        <f t="shared" si="41"/>
        <v>-13.33333333333333</v>
      </c>
      <c r="I67" s="2">
        <f>+((I65/J65)-1)*100</f>
        <v>11.940298507462677</v>
      </c>
      <c r="J67" s="2">
        <f>+((J65/K65)-1)*100</f>
        <v>-22.093023255813947</v>
      </c>
      <c r="K67" s="2">
        <f>+((K65/L65)-1)*100</f>
        <v>-7.5268817204301115</v>
      </c>
      <c r="L67" s="2">
        <f t="shared" ref="L67:Q67" si="42">+((L65/M65)-1)*100</f>
        <v>0</v>
      </c>
      <c r="M67" s="2">
        <f t="shared" si="42"/>
        <v>-2.1052631578947323</v>
      </c>
      <c r="N67" s="2">
        <f t="shared" si="42"/>
        <v>-1.5544041450777257</v>
      </c>
      <c r="O67" s="2">
        <f t="shared" si="42"/>
        <v>0</v>
      </c>
      <c r="P67" s="2">
        <f t="shared" si="42"/>
        <v>4.3243243243243246</v>
      </c>
      <c r="Q67" s="2">
        <f t="shared" si="42"/>
        <v>0</v>
      </c>
    </row>
    <row r="68" spans="1:18">
      <c r="C68" s="2" t="s">
        <v>72</v>
      </c>
      <c r="D68" s="7">
        <f t="shared" ref="D68:H68" si="43">+((D65/H65)-1)*100</f>
        <v>-22.307692307692307</v>
      </c>
      <c r="E68" s="2">
        <f t="shared" si="43"/>
        <v>-28.000000000000004</v>
      </c>
      <c r="F68" s="2">
        <f t="shared" si="43"/>
        <v>-26.865671641791046</v>
      </c>
      <c r="G68" s="2">
        <f t="shared" si="43"/>
        <v>-38.372093023255815</v>
      </c>
      <c r="H68" s="2">
        <f t="shared" si="43"/>
        <v>-30.107526881720425</v>
      </c>
      <c r="I68" s="2">
        <f>+((I65/M65)-1)*100</f>
        <v>-19.354838709677423</v>
      </c>
      <c r="J68" s="2">
        <f>+((J65/N65)-1)*100</f>
        <v>-29.473684210526319</v>
      </c>
      <c r="K68" s="2">
        <f>+((K65/O65)-1)*100</f>
        <v>-10.880829015544046</v>
      </c>
      <c r="L68" s="2">
        <f t="shared" ref="L68:N68" si="44">+((L65/P65)-1)*100</f>
        <v>-3.6269430051813489</v>
      </c>
      <c r="M68" s="2">
        <f t="shared" si="44"/>
        <v>0.54054054054053502</v>
      </c>
      <c r="N68" s="2">
        <f t="shared" si="44"/>
        <v>2.7027027027026973</v>
      </c>
    </row>
    <row r="69" spans="1:18">
      <c r="C69" s="2" t="s">
        <v>130</v>
      </c>
      <c r="D69" s="6">
        <f t="shared" ref="D69:H69" si="45">IF(OR(D66&gt;15,D63&lt;15,D62&lt;4),"NA",(IF(D66&lt;4,3,IF(D66&lt;6,2,IF(D66&lt;10,1,0)))+IF(D63&gt;80,3,IF(D63&gt;40,2,IF(D63&gt;20,1,0)))+IF(D62&gt;20,3,IF(D62&gt;10,2,IF(D62&gt;5,1,0)))))</f>
        <v>5</v>
      </c>
      <c r="E69">
        <f t="shared" si="45"/>
        <v>7</v>
      </c>
      <c r="F69" t="str">
        <f t="shared" si="45"/>
        <v>NA</v>
      </c>
      <c r="G69" t="str">
        <f t="shared" si="45"/>
        <v>NA</v>
      </c>
      <c r="H69" t="str">
        <f t="shared" si="45"/>
        <v>NA</v>
      </c>
      <c r="I69" t="str">
        <f>IF(OR(I66&gt;15,I63&lt;15,I62&lt;4),"NA",(IF(I66&lt;4,3,IF(I66&lt;6,2,IF(I66&lt;10,1,0)))+IF(I63&gt;80,3,IF(I63&gt;40,2,IF(I63&gt;20,1,0)))+IF(I62&gt;20,3,IF(I62&gt;10,2,IF(I62&gt;5,1,0)))))</f>
        <v>NA</v>
      </c>
      <c r="J69" t="str">
        <f>IF(OR(J66&gt;15,J63&lt;15,J62&lt;4),"NA",(IF(J66&lt;4,3,IF(J66&lt;6,2,IF(J66&lt;10,1,0)))+IF(J63&gt;80,3,IF(J63&gt;40,2,IF(J63&gt;20,1,0)))+IF(J62&gt;20,3,IF(J62&gt;10,2,IF(J62&gt;5,1,0)))))</f>
        <v>NA</v>
      </c>
      <c r="K69" t="str">
        <f>IF(OR(K66&gt;15,K63&lt;15,K62&lt;4),"NA",(IF(K66&lt;4,3,IF(K66&lt;6,2,IF(K66&lt;10,1,0)))+IF(K63&gt;80,3,IF(K63&gt;40,2,IF(K63&gt;20,1,0)))+IF(K62&gt;20,3,IF(K62&gt;10,2,IF(K62&gt;5,1,0)))))</f>
        <v>NA</v>
      </c>
      <c r="L69" t="str">
        <f t="shared" ref="L69:R69" si="46">IF(OR(L66&gt;15,L63&lt;15,L62&lt;4),"NA",(IF(L66&lt;4,3,IF(L66&lt;6,2,IF(L66&lt;10,1,0)))+IF(L63&gt;80,3,IF(L63&gt;40,2,IF(L63&gt;20,1,0)))+IF(L62&gt;20,3,IF(L62&gt;10,2,IF(L62&gt;5,1,0)))))</f>
        <v>NA</v>
      </c>
      <c r="M69" t="str">
        <f t="shared" si="46"/>
        <v>NA</v>
      </c>
      <c r="N69" t="str">
        <f t="shared" si="46"/>
        <v>NA</v>
      </c>
      <c r="O69">
        <f t="shared" si="46"/>
        <v>4</v>
      </c>
      <c r="P69" t="str">
        <f t="shared" si="46"/>
        <v>NA</v>
      </c>
      <c r="Q69" t="str">
        <f t="shared" si="46"/>
        <v>NA</v>
      </c>
      <c r="R69">
        <f t="shared" si="46"/>
        <v>6</v>
      </c>
    </row>
    <row r="71" spans="1:18">
      <c r="A71" t="s">
        <v>259</v>
      </c>
    </row>
    <row r="72" spans="1:18">
      <c r="A72" t="s">
        <v>260</v>
      </c>
    </row>
    <row r="73" spans="1:18">
      <c r="A73" t="s">
        <v>261</v>
      </c>
    </row>
    <row r="74" spans="1:18">
      <c r="A74" t="s">
        <v>262</v>
      </c>
    </row>
    <row r="76" spans="1:18">
      <c r="A76" t="s">
        <v>263</v>
      </c>
      <c r="B76" t="s">
        <v>264</v>
      </c>
      <c r="C76" t="s">
        <v>265</v>
      </c>
      <c r="E76" t="s">
        <v>266</v>
      </c>
      <c r="F76">
        <v>1080</v>
      </c>
    </row>
    <row r="77" spans="1:18">
      <c r="A77" t="s">
        <v>267</v>
      </c>
      <c r="B77" t="s">
        <v>268</v>
      </c>
      <c r="C77" t="s">
        <v>269</v>
      </c>
      <c r="D77" t="s">
        <v>270</v>
      </c>
      <c r="E77" t="s">
        <v>271</v>
      </c>
    </row>
    <row r="78" spans="1:18">
      <c r="B78">
        <v>2</v>
      </c>
      <c r="C78">
        <v>0.5</v>
      </c>
      <c r="D78">
        <v>1</v>
      </c>
      <c r="E78">
        <v>1</v>
      </c>
    </row>
    <row r="79" spans="1:18">
      <c r="A79" t="s">
        <v>272</v>
      </c>
      <c r="B79" t="s">
        <v>268</v>
      </c>
      <c r="C79" t="s">
        <v>269</v>
      </c>
      <c r="D79" t="s">
        <v>270</v>
      </c>
      <c r="E79" t="s">
        <v>271</v>
      </c>
    </row>
    <row r="80" spans="1:18">
      <c r="B80">
        <v>2.5</v>
      </c>
      <c r="C80">
        <v>0</v>
      </c>
      <c r="D80">
        <v>0.5</v>
      </c>
      <c r="E80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Q97"/>
  <sheetViews>
    <sheetView topLeftCell="A73" workbookViewId="0">
      <selection activeCell="J18" sqref="J18"/>
    </sheetView>
  </sheetViews>
  <sheetFormatPr defaultRowHeight="14.4"/>
  <sheetData>
    <row r="1" spans="1:43" s="36" customFormat="1">
      <c r="A1" s="36" t="s">
        <v>245</v>
      </c>
      <c r="B1" s="36" t="s">
        <v>87</v>
      </c>
      <c r="C1" s="36" t="s">
        <v>1</v>
      </c>
      <c r="D1" s="37" t="s">
        <v>2</v>
      </c>
      <c r="E1" s="1" t="s">
        <v>242</v>
      </c>
      <c r="F1" s="37" t="s">
        <v>232</v>
      </c>
      <c r="G1" s="37" t="s">
        <v>202</v>
      </c>
      <c r="H1" s="37" t="s">
        <v>199</v>
      </c>
      <c r="I1" s="37" t="s">
        <v>196</v>
      </c>
      <c r="J1" s="37" t="s">
        <v>185</v>
      </c>
      <c r="K1" s="37" t="s">
        <v>177</v>
      </c>
      <c r="L1" s="37" t="s">
        <v>149</v>
      </c>
      <c r="M1" s="37" t="s">
        <v>139</v>
      </c>
      <c r="N1" s="37" t="s">
        <v>3</v>
      </c>
      <c r="O1" s="37" t="s">
        <v>4</v>
      </c>
      <c r="P1" s="37" t="s">
        <v>5</v>
      </c>
      <c r="Q1" s="37" t="s">
        <v>6</v>
      </c>
      <c r="R1" s="37" t="s">
        <v>7</v>
      </c>
      <c r="S1" s="37" t="s">
        <v>8</v>
      </c>
      <c r="T1" s="37" t="s">
        <v>9</v>
      </c>
      <c r="U1" s="37" t="s">
        <v>10</v>
      </c>
      <c r="V1" s="37" t="s">
        <v>11</v>
      </c>
      <c r="W1" s="37" t="s">
        <v>12</v>
      </c>
      <c r="X1" s="37" t="s">
        <v>13</v>
      </c>
      <c r="Y1" s="37" t="s">
        <v>14</v>
      </c>
      <c r="Z1" s="37" t="s">
        <v>15</v>
      </c>
      <c r="AA1" s="37" t="s">
        <v>16</v>
      </c>
      <c r="AB1" s="37" t="s">
        <v>17</v>
      </c>
      <c r="AC1" s="37" t="s">
        <v>18</v>
      </c>
      <c r="AD1" s="37" t="s">
        <v>19</v>
      </c>
      <c r="AE1" s="37" t="s">
        <v>20</v>
      </c>
      <c r="AF1" s="37" t="s">
        <v>21</v>
      </c>
      <c r="AG1" s="37" t="s">
        <v>22</v>
      </c>
      <c r="AH1" s="37" t="s">
        <v>23</v>
      </c>
      <c r="AI1" s="37" t="s">
        <v>24</v>
      </c>
      <c r="AJ1" s="37" t="s">
        <v>25</v>
      </c>
      <c r="AK1" s="37" t="s">
        <v>26</v>
      </c>
      <c r="AL1" s="37" t="s">
        <v>27</v>
      </c>
      <c r="AM1" s="37" t="s">
        <v>28</v>
      </c>
      <c r="AN1" s="37" t="s">
        <v>29</v>
      </c>
      <c r="AO1" s="37" t="s">
        <v>30</v>
      </c>
      <c r="AP1" s="37" t="s">
        <v>31</v>
      </c>
    </row>
    <row r="2" spans="1:43" s="36" customFormat="1">
      <c r="B2" s="36" t="s">
        <v>32</v>
      </c>
      <c r="C2" s="36" t="s">
        <v>33</v>
      </c>
      <c r="D2" s="36" t="s">
        <v>34</v>
      </c>
      <c r="E2">
        <v>-0.49</v>
      </c>
      <c r="F2" s="36">
        <v>11.16</v>
      </c>
      <c r="G2" s="36">
        <v>1.78</v>
      </c>
      <c r="H2" s="36">
        <v>0.46</v>
      </c>
      <c r="I2" s="36">
        <v>-0.81</v>
      </c>
      <c r="J2" s="36">
        <v>4.5199999999999996</v>
      </c>
      <c r="K2" s="36">
        <v>-1.32</v>
      </c>
      <c r="L2" s="36">
        <v>0.38</v>
      </c>
      <c r="M2" s="36">
        <v>2.2000000000000002</v>
      </c>
      <c r="N2" s="36">
        <v>4.34</v>
      </c>
      <c r="O2" s="36">
        <v>5.45</v>
      </c>
      <c r="P2" s="36">
        <v>4.93</v>
      </c>
      <c r="Q2" s="36">
        <v>3.85</v>
      </c>
      <c r="R2" s="36">
        <v>3.61</v>
      </c>
      <c r="S2" s="36">
        <v>1.59</v>
      </c>
      <c r="T2" s="36">
        <v>1.1599999999999999</v>
      </c>
      <c r="U2" s="36">
        <v>6.91</v>
      </c>
      <c r="V2" s="36">
        <v>6.34</v>
      </c>
    </row>
    <row r="3" spans="1:43" s="36" customFormat="1">
      <c r="B3" s="36">
        <v>30</v>
      </c>
      <c r="D3" s="36" t="s">
        <v>128</v>
      </c>
      <c r="E3"/>
      <c r="I3">
        <v>-0.81</v>
      </c>
      <c r="J3" s="36">
        <v>4.5599999999999996</v>
      </c>
      <c r="K3" s="36">
        <v>-1.32</v>
      </c>
      <c r="L3" s="36">
        <v>0.38</v>
      </c>
      <c r="M3" s="36">
        <v>2.2000000000000002</v>
      </c>
      <c r="N3" s="36">
        <v>4.34</v>
      </c>
      <c r="O3" s="36">
        <v>5.45</v>
      </c>
      <c r="P3" s="36">
        <v>4.93</v>
      </c>
      <c r="Q3" s="36">
        <v>3.85</v>
      </c>
      <c r="R3" s="36">
        <v>3.61</v>
      </c>
      <c r="S3" s="36">
        <v>1.59</v>
      </c>
      <c r="T3" s="36">
        <v>1.1599999999999999</v>
      </c>
      <c r="U3" s="36">
        <v>6.91</v>
      </c>
      <c r="V3" s="36">
        <v>5.51</v>
      </c>
      <c r="W3" s="36">
        <v>7.43</v>
      </c>
      <c r="X3" s="36">
        <v>5.22</v>
      </c>
      <c r="Y3" s="36">
        <v>5.36</v>
      </c>
      <c r="Z3" s="36">
        <v>2.95</v>
      </c>
    </row>
    <row r="4" spans="1:43" s="36" customFormat="1">
      <c r="B4" s="36">
        <v>4</v>
      </c>
      <c r="C4" s="36">
        <v>4</v>
      </c>
      <c r="D4" s="36" t="s">
        <v>35</v>
      </c>
      <c r="E4">
        <f t="shared" ref="E4" si="0">+E2+F2+G2+H2</f>
        <v>12.91</v>
      </c>
      <c r="F4" s="36">
        <f t="shared" ref="F4:U5" si="1">+F2+G2+H2+I2</f>
        <v>12.59</v>
      </c>
      <c r="G4" s="36">
        <f t="shared" si="1"/>
        <v>5.9499999999999993</v>
      </c>
      <c r="H4" s="36">
        <f t="shared" si="1"/>
        <v>2.8499999999999996</v>
      </c>
      <c r="I4" s="36">
        <f t="shared" si="1"/>
        <v>2.7699999999999996</v>
      </c>
      <c r="J4" s="36">
        <f t="shared" si="1"/>
        <v>5.7799999999999994</v>
      </c>
      <c r="K4" s="36">
        <f t="shared" si="1"/>
        <v>5.6</v>
      </c>
      <c r="L4" s="36">
        <f t="shared" si="1"/>
        <v>12.370000000000001</v>
      </c>
      <c r="M4" s="36">
        <f t="shared" si="1"/>
        <v>16.920000000000002</v>
      </c>
      <c r="N4" s="36">
        <f t="shared" si="1"/>
        <v>18.57</v>
      </c>
      <c r="O4" s="36">
        <f t="shared" si="1"/>
        <v>17.84</v>
      </c>
      <c r="P4" s="36">
        <f t="shared" si="1"/>
        <v>13.979999999999999</v>
      </c>
      <c r="Q4" s="36">
        <f t="shared" si="1"/>
        <v>10.210000000000001</v>
      </c>
      <c r="R4" s="36">
        <f t="shared" si="1"/>
        <v>13.27</v>
      </c>
      <c r="S4" s="36">
        <f t="shared" si="1"/>
        <v>16</v>
      </c>
    </row>
    <row r="5" spans="1:43" s="36" customFormat="1">
      <c r="B5" s="36">
        <v>8</v>
      </c>
      <c r="D5" s="36" t="s">
        <v>129</v>
      </c>
      <c r="E5"/>
      <c r="I5" s="36">
        <f t="shared" si="1"/>
        <v>2.8099999999999996</v>
      </c>
      <c r="J5" s="36">
        <f t="shared" si="1"/>
        <v>5.8199999999999994</v>
      </c>
      <c r="K5" s="36">
        <f t="shared" si="1"/>
        <v>5.6</v>
      </c>
      <c r="L5" s="36">
        <f t="shared" si="1"/>
        <v>12.370000000000001</v>
      </c>
      <c r="M5" s="36">
        <f t="shared" si="1"/>
        <v>16.920000000000002</v>
      </c>
      <c r="N5" s="36">
        <f t="shared" si="1"/>
        <v>18.57</v>
      </c>
      <c r="O5" s="36">
        <f t="shared" si="1"/>
        <v>17.84</v>
      </c>
      <c r="P5" s="36">
        <f t="shared" si="1"/>
        <v>13.979999999999999</v>
      </c>
      <c r="Q5" s="36">
        <f t="shared" si="1"/>
        <v>10.210000000000001</v>
      </c>
      <c r="R5" s="36">
        <f t="shared" si="1"/>
        <v>13.27</v>
      </c>
      <c r="S5" s="36">
        <f t="shared" si="1"/>
        <v>15.17</v>
      </c>
      <c r="T5" s="36">
        <f t="shared" si="1"/>
        <v>21.009999999999998</v>
      </c>
      <c r="U5" s="36">
        <f t="shared" si="1"/>
        <v>25.07</v>
      </c>
      <c r="V5" s="36">
        <f t="shared" ref="V5:W5" si="2">+V3+W3+X3+Y3</f>
        <v>23.52</v>
      </c>
      <c r="W5" s="36">
        <f t="shared" si="2"/>
        <v>20.959999999999997</v>
      </c>
    </row>
    <row r="6" spans="1:43" s="36" customFormat="1">
      <c r="D6" s="38" t="s">
        <v>36</v>
      </c>
      <c r="E6" s="2">
        <v>2.5</v>
      </c>
      <c r="F6" s="38">
        <f t="shared" ref="F6:S6" si="3">+((F4/(G2+H2+I2+J3))-1)*100</f>
        <v>110.18363939899834</v>
      </c>
      <c r="G6" s="38">
        <f t="shared" si="3"/>
        <v>108.77192982456138</v>
      </c>
      <c r="H6" s="38">
        <f t="shared" si="3"/>
        <v>2.8880866425992746</v>
      </c>
      <c r="I6" s="38">
        <f t="shared" si="3"/>
        <v>-52.076124567474061</v>
      </c>
      <c r="J6" s="38">
        <f t="shared" si="3"/>
        <v>3.2142857142857029</v>
      </c>
      <c r="K6" s="38">
        <f t="shared" si="3"/>
        <v>-54.729183508488276</v>
      </c>
      <c r="L6" s="38">
        <f t="shared" si="3"/>
        <v>-26.891252955082745</v>
      </c>
      <c r="M6" s="38">
        <f t="shared" si="3"/>
        <v>-8.8852988691437762</v>
      </c>
      <c r="N6" s="38">
        <f t="shared" si="3"/>
        <v>4.0919282511210797</v>
      </c>
      <c r="O6" s="38">
        <f t="shared" si="3"/>
        <v>27.610872675250377</v>
      </c>
      <c r="P6" s="38">
        <f t="shared" si="3"/>
        <v>36.924583741429949</v>
      </c>
      <c r="Q6" s="38">
        <f t="shared" si="3"/>
        <v>-23.059532780708359</v>
      </c>
      <c r="R6" s="38">
        <f t="shared" si="3"/>
        <v>-12.524719841793019</v>
      </c>
      <c r="S6" s="38">
        <f t="shared" si="3"/>
        <v>-26.739926739926744</v>
      </c>
      <c r="T6" s="38"/>
      <c r="U6" s="38"/>
      <c r="V6" s="38"/>
    </row>
    <row r="7" spans="1:43" s="36" customFormat="1">
      <c r="D7" s="38" t="s">
        <v>37</v>
      </c>
      <c r="E7" s="2">
        <f t="shared" ref="E7" si="4">+((E4/I5)-1)*100</f>
        <v>359.43060498220649</v>
      </c>
      <c r="F7" s="38">
        <f t="shared" ref="F7:S7" si="5">+((F4/J5)-1)*100</f>
        <v>116.32302405498285</v>
      </c>
      <c r="G7" s="38">
        <f t="shared" si="5"/>
        <v>6.25</v>
      </c>
      <c r="H7" s="38">
        <f t="shared" si="5"/>
        <v>-76.96038803556992</v>
      </c>
      <c r="I7" s="38">
        <f t="shared" si="5"/>
        <v>-83.628841607565022</v>
      </c>
      <c r="J7" s="38">
        <f t="shared" si="5"/>
        <v>-68.874528809908455</v>
      </c>
      <c r="K7" s="38">
        <f t="shared" si="5"/>
        <v>-68.609865470852014</v>
      </c>
      <c r="L7" s="38">
        <f t="shared" si="5"/>
        <v>-11.516452074391969</v>
      </c>
      <c r="M7" s="38">
        <f t="shared" si="5"/>
        <v>65.719882468168464</v>
      </c>
      <c r="N7" s="38">
        <f t="shared" si="5"/>
        <v>39.939713639789012</v>
      </c>
      <c r="O7" s="38">
        <f t="shared" si="5"/>
        <v>17.600527356624916</v>
      </c>
      <c r="P7" s="38">
        <f t="shared" si="5"/>
        <v>-33.460257020466443</v>
      </c>
      <c r="Q7" s="38">
        <f t="shared" si="5"/>
        <v>-59.274032708416428</v>
      </c>
      <c r="R7" s="38">
        <f t="shared" si="5"/>
        <v>-43.579931972789119</v>
      </c>
      <c r="S7" s="38">
        <f t="shared" si="5"/>
        <v>-23.664122137404576</v>
      </c>
    </row>
    <row r="8" spans="1:43" s="37" customFormat="1">
      <c r="D8" s="37" t="s">
        <v>38</v>
      </c>
      <c r="E8" s="1" t="s">
        <v>243</v>
      </c>
      <c r="F8" s="37" t="s">
        <v>233</v>
      </c>
      <c r="G8" s="37" t="s">
        <v>230</v>
      </c>
      <c r="H8" s="37" t="s">
        <v>200</v>
      </c>
      <c r="I8" s="37" t="s">
        <v>197</v>
      </c>
      <c r="J8" s="37" t="s">
        <v>186</v>
      </c>
      <c r="K8" s="37" t="s">
        <v>178</v>
      </c>
      <c r="L8" s="37" t="s">
        <v>150</v>
      </c>
      <c r="M8" s="37" t="s">
        <v>140</v>
      </c>
      <c r="N8" s="37" t="s">
        <v>39</v>
      </c>
      <c r="O8" s="37" t="s">
        <v>40</v>
      </c>
      <c r="P8" s="37" t="s">
        <v>41</v>
      </c>
      <c r="Q8" s="37" t="s">
        <v>42</v>
      </c>
      <c r="R8" s="37" t="s">
        <v>43</v>
      </c>
      <c r="S8" s="37" t="s">
        <v>44</v>
      </c>
      <c r="T8" s="37" t="s">
        <v>45</v>
      </c>
      <c r="U8" s="37" t="s">
        <v>46</v>
      </c>
      <c r="V8" s="37" t="s">
        <v>47</v>
      </c>
      <c r="W8" s="37" t="s">
        <v>48</v>
      </c>
      <c r="X8" s="37" t="s">
        <v>49</v>
      </c>
      <c r="Y8" s="37" t="s">
        <v>50</v>
      </c>
      <c r="Z8" s="37" t="s">
        <v>51</v>
      </c>
      <c r="AA8" s="37" t="s">
        <v>52</v>
      </c>
      <c r="AB8" s="37" t="s">
        <v>53</v>
      </c>
      <c r="AC8" s="37" t="s">
        <v>54</v>
      </c>
      <c r="AD8" s="37" t="s">
        <v>55</v>
      </c>
      <c r="AE8" s="37" t="s">
        <v>56</v>
      </c>
      <c r="AF8" s="37" t="s">
        <v>57</v>
      </c>
      <c r="AG8" s="37" t="s">
        <v>58</v>
      </c>
      <c r="AH8" s="37" t="s">
        <v>59</v>
      </c>
      <c r="AI8" s="37" t="s">
        <v>60</v>
      </c>
      <c r="AJ8" s="37" t="s">
        <v>61</v>
      </c>
      <c r="AK8" s="37" t="s">
        <v>62</v>
      </c>
      <c r="AL8" s="37" t="s">
        <v>63</v>
      </c>
      <c r="AM8" s="37" t="s">
        <v>64</v>
      </c>
      <c r="AN8" s="37" t="s">
        <v>65</v>
      </c>
      <c r="AO8" s="37" t="s">
        <v>66</v>
      </c>
      <c r="AP8" s="37" t="s">
        <v>67</v>
      </c>
      <c r="AQ8" s="37" t="s">
        <v>68</v>
      </c>
    </row>
    <row r="9" spans="1:43" s="36" customFormat="1">
      <c r="D9" s="36" t="s">
        <v>69</v>
      </c>
      <c r="E9">
        <v>91</v>
      </c>
      <c r="F9" s="36">
        <v>95.8</v>
      </c>
      <c r="G9" s="36">
        <v>79</v>
      </c>
      <c r="H9" s="36">
        <v>80.099999999999994</v>
      </c>
      <c r="I9" s="36">
        <v>90.8</v>
      </c>
      <c r="J9" s="36">
        <v>97.9</v>
      </c>
      <c r="K9" s="36">
        <v>76</v>
      </c>
      <c r="L9" s="36">
        <v>110</v>
      </c>
      <c r="M9" s="36">
        <v>140</v>
      </c>
      <c r="N9" s="36">
        <v>150</v>
      </c>
      <c r="O9" s="36">
        <v>147</v>
      </c>
      <c r="P9" s="36">
        <v>138</v>
      </c>
      <c r="Q9" s="36">
        <v>127</v>
      </c>
      <c r="R9" s="36">
        <v>99</v>
      </c>
      <c r="S9" s="36">
        <v>87.1</v>
      </c>
    </row>
    <row r="10" spans="1:43" s="36" customFormat="1">
      <c r="D10" s="40" t="s">
        <v>70</v>
      </c>
      <c r="E10" s="40">
        <f t="shared" ref="E10" si="6">+E9/E4</f>
        <v>7.0487993803253293</v>
      </c>
      <c r="F10" s="40">
        <f t="shared" ref="F10:S10" si="7">+F9/F4</f>
        <v>7.6092136616362192</v>
      </c>
      <c r="G10" s="40">
        <f t="shared" si="7"/>
        <v>13.277310924369749</v>
      </c>
      <c r="H10" s="40">
        <f t="shared" si="7"/>
        <v>28.10526315789474</v>
      </c>
      <c r="I10" s="40">
        <f t="shared" si="7"/>
        <v>32.779783393501809</v>
      </c>
      <c r="J10" s="40">
        <f t="shared" si="7"/>
        <v>16.93771626297578</v>
      </c>
      <c r="K10" s="40">
        <f t="shared" si="7"/>
        <v>13.571428571428573</v>
      </c>
      <c r="L10" s="40">
        <f t="shared" si="7"/>
        <v>8.8924818108326598</v>
      </c>
      <c r="M10" s="40">
        <f t="shared" si="7"/>
        <v>8.2742316784869967</v>
      </c>
      <c r="N10" s="40">
        <f t="shared" si="7"/>
        <v>8.0775444264943452</v>
      </c>
      <c r="O10" s="40">
        <f t="shared" si="7"/>
        <v>8.2399103139013459</v>
      </c>
      <c r="P10" s="40">
        <f t="shared" si="7"/>
        <v>9.8712446351931344</v>
      </c>
      <c r="Q10" s="40">
        <f t="shared" si="7"/>
        <v>12.438785504407443</v>
      </c>
      <c r="R10" s="40">
        <f t="shared" si="7"/>
        <v>7.4604370761115302</v>
      </c>
      <c r="S10" s="40">
        <f t="shared" si="7"/>
        <v>5.4437499999999996</v>
      </c>
    </row>
    <row r="11" spans="1:43" s="36" customFormat="1">
      <c r="D11" s="38" t="s">
        <v>71</v>
      </c>
      <c r="E11" s="38">
        <f t="shared" ref="E11:I11" si="8">+((E9/F9)-1)*100</f>
        <v>-5.0104384133611628</v>
      </c>
      <c r="F11" s="38">
        <f t="shared" si="8"/>
        <v>21.26582278481013</v>
      </c>
      <c r="G11" s="38">
        <f t="shared" si="8"/>
        <v>-1.3732833957552981</v>
      </c>
      <c r="H11" s="38">
        <f t="shared" si="8"/>
        <v>-11.784140969163005</v>
      </c>
      <c r="I11" s="38">
        <f t="shared" si="8"/>
        <v>-7.2522982635342288</v>
      </c>
      <c r="J11" s="38">
        <f>+((J9/K9)-1)*100</f>
        <v>28.815789473684216</v>
      </c>
      <c r="K11" s="38">
        <f>+((K9/L9)-1)*100</f>
        <v>-30.909090909090907</v>
      </c>
      <c r="L11" s="38">
        <f>+((L9/M9)-1)*100</f>
        <v>-21.428571428571431</v>
      </c>
      <c r="M11" s="38">
        <f>+((M9/N9)-1)*100</f>
        <v>-6.6666666666666652</v>
      </c>
      <c r="N11" s="38">
        <f>+((N9/O9)-1)*100</f>
        <v>2.0408163265306145</v>
      </c>
      <c r="O11" s="38">
        <f t="shared" ref="O11:R11" si="9">+((O9/P9)-1)*100</f>
        <v>6.5217391304347894</v>
      </c>
      <c r="P11" s="38">
        <f t="shared" si="9"/>
        <v>8.6614173228346516</v>
      </c>
      <c r="Q11" s="38">
        <f t="shared" si="9"/>
        <v>28.282828282828287</v>
      </c>
      <c r="R11" s="38">
        <f t="shared" si="9"/>
        <v>13.662456946039047</v>
      </c>
    </row>
    <row r="12" spans="1:43" s="36" customFormat="1">
      <c r="D12" s="38" t="s">
        <v>72</v>
      </c>
      <c r="E12" s="38">
        <f t="shared" ref="E12:O12" si="10">+((E9/I9)-1)*100</f>
        <v>0.22026431718062955</v>
      </c>
      <c r="F12" s="38">
        <f t="shared" si="10"/>
        <v>-2.1450459652706977</v>
      </c>
      <c r="G12" s="38">
        <f t="shared" si="10"/>
        <v>3.9473684210526327</v>
      </c>
      <c r="H12" s="38">
        <f t="shared" si="10"/>
        <v>-27.181818181818183</v>
      </c>
      <c r="I12" s="38">
        <f t="shared" si="10"/>
        <v>-35.142857142857139</v>
      </c>
      <c r="J12" s="38">
        <f t="shared" si="10"/>
        <v>-34.733333333333327</v>
      </c>
      <c r="K12" s="38">
        <f t="shared" si="10"/>
        <v>-48.299319727891152</v>
      </c>
      <c r="L12" s="38">
        <f t="shared" si="10"/>
        <v>-20.289855072463769</v>
      </c>
      <c r="M12" s="38">
        <f t="shared" si="10"/>
        <v>10.236220472440948</v>
      </c>
      <c r="N12" s="38">
        <f t="shared" si="10"/>
        <v>51.515151515151516</v>
      </c>
      <c r="O12" s="38">
        <f t="shared" si="10"/>
        <v>68.771526980482207</v>
      </c>
    </row>
    <row r="13" spans="1:43" s="36" customFormat="1">
      <c r="D13" s="38" t="s">
        <v>130</v>
      </c>
      <c r="E13" s="36" t="str">
        <f t="shared" ref="E13" si="11">IF(OR(E10&gt;15,E7&lt;15,E6&lt;4),"NA",(IF(E10&lt;4,3,IF(E10&lt;6,2,IF(E10&lt;10,1,0)))+IF(E7&gt;80,3,IF(E7&gt;40,2,IF(E7&gt;20,1,0)))+IF(E6&gt;20,3,IF(E6&gt;10,2,IF(E6&gt;5,1,0)))))</f>
        <v>NA</v>
      </c>
      <c r="F13" s="36">
        <f t="shared" ref="F13:I13" si="12">IF(OR(F10&gt;15,F7&lt;15,F6&lt;4),"NA",(IF(F10&lt;4,3,IF(F10&lt;6,2,IF(F10&lt;10,1,0)))+IF(F7&gt;80,3,IF(F7&gt;40,2,IF(F7&gt;20,1,0)))+IF(F6&gt;20,3,IF(F6&gt;10,2,IF(F6&gt;5,1,0)))))</f>
        <v>7</v>
      </c>
      <c r="G13" s="36" t="str">
        <f t="shared" si="12"/>
        <v>NA</v>
      </c>
      <c r="H13" s="36" t="str">
        <f t="shared" si="12"/>
        <v>NA</v>
      </c>
      <c r="I13" s="36" t="str">
        <f t="shared" si="12"/>
        <v>NA</v>
      </c>
      <c r="J13" s="36" t="str">
        <f>IF(OR(J10&gt;15,J7&lt;15,J6&lt;4),"NA",(IF(J10&lt;4,3,IF(J10&lt;6,2,IF(J10&lt;10,1,0)))+IF(J7&gt;80,3,IF(J7&gt;40,2,IF(J7&gt;20,1,0)))+IF(J6&gt;20,3,IF(J6&gt;10,2,IF(J6&gt;5,1,0)))))</f>
        <v>NA</v>
      </c>
      <c r="K13" s="36" t="str">
        <f>IF(OR(K10&gt;15,K7&lt;15,K6&lt;4),"NA",(IF(K10&lt;4,3,IF(K10&lt;6,2,IF(K10&lt;10,1,0)))+IF(K7&gt;80,3,IF(K7&gt;40,2,IF(K7&gt;20,1,0)))+IF(K6&gt;20,3,IF(K6&gt;10,2,IF(K6&gt;5,1,0)))))</f>
        <v>NA</v>
      </c>
      <c r="L13" s="36" t="str">
        <f>IF(OR(L10&gt;15,L7&lt;15,L6&lt;4),"NA",(IF(L10&lt;4,3,IF(L10&lt;6,2,IF(L10&lt;10,1,0)))+IF(L7&gt;80,3,IF(L7&gt;40,2,IF(L7&gt;20,1,0)))+IF(L6&gt;20,3,IF(L6&gt;10,2,IF(L6&gt;5,1,0)))))</f>
        <v>NA</v>
      </c>
      <c r="M13" s="36" t="str">
        <f>IF(OR(M10&gt;15,M7&lt;15,M6&lt;4),"NA",(IF(M10&lt;4,3,IF(M10&lt;6,2,IF(M10&lt;10,1,0)))+IF(M7&gt;80,3,IF(M7&gt;40,2,IF(M7&gt;20,1,0)))+IF(M6&gt;20,3,IF(M6&gt;10,2,IF(M6&gt;5,1,0)))))</f>
        <v>NA</v>
      </c>
      <c r="N13" s="36">
        <f>IF(OR(N10&gt;15,N7&lt;15,N6&lt;4),"NA",(IF(N10&lt;4,3,IF(N10&lt;6,2,IF(N10&lt;10,1,0)))+IF(N7&gt;80,3,IF(N7&gt;40,2,IF(N7&gt;20,1,0)))+IF(N6&gt;20,3,IF(N6&gt;10,2,IF(N6&gt;5,1,0)))))</f>
        <v>2</v>
      </c>
      <c r="O13" s="36">
        <f t="shared" ref="O13:S13" si="13">IF(OR(O10&gt;15,O7&lt;15,O6&lt;4),"NA",(IF(O10&lt;4,3,IF(O10&lt;6,2,IF(O10&lt;10,1,0)))+IF(O7&gt;80,3,IF(O7&gt;40,2,IF(O7&gt;20,1,0)))+IF(O6&gt;20,3,IF(O6&gt;10,2,IF(O6&gt;5,1,0)))))</f>
        <v>4</v>
      </c>
      <c r="P13" s="36" t="str">
        <f t="shared" si="13"/>
        <v>NA</v>
      </c>
      <c r="Q13" s="36" t="str">
        <f t="shared" si="13"/>
        <v>NA</v>
      </c>
      <c r="R13" s="36" t="str">
        <f t="shared" si="13"/>
        <v>NA</v>
      </c>
      <c r="S13" s="36" t="str">
        <f t="shared" si="13"/>
        <v>NA</v>
      </c>
    </row>
    <row r="15" spans="1:43" s="36" customFormat="1">
      <c r="B15" s="36" t="s">
        <v>88</v>
      </c>
      <c r="C15" s="36" t="s">
        <v>1</v>
      </c>
      <c r="D15" s="37" t="s">
        <v>2</v>
      </c>
      <c r="E15" s="1" t="s">
        <v>242</v>
      </c>
      <c r="F15" s="37" t="s">
        <v>232</v>
      </c>
      <c r="G15" s="37" t="s">
        <v>202</v>
      </c>
      <c r="H15" s="37" t="s">
        <v>199</v>
      </c>
      <c r="I15" s="37" t="s">
        <v>196</v>
      </c>
      <c r="J15" s="37" t="s">
        <v>185</v>
      </c>
      <c r="K15" s="37" t="s">
        <v>177</v>
      </c>
      <c r="L15" s="37" t="s">
        <v>149</v>
      </c>
      <c r="M15" s="37" t="s">
        <v>139</v>
      </c>
      <c r="N15" s="37" t="s">
        <v>3</v>
      </c>
      <c r="O15" s="37" t="s">
        <v>4</v>
      </c>
      <c r="P15" s="37" t="s">
        <v>5</v>
      </c>
      <c r="Q15" s="37" t="s">
        <v>6</v>
      </c>
      <c r="R15" s="37" t="s">
        <v>7</v>
      </c>
      <c r="S15" s="37" t="s">
        <v>8</v>
      </c>
      <c r="T15" s="37" t="s">
        <v>9</v>
      </c>
      <c r="U15" s="37" t="s">
        <v>10</v>
      </c>
      <c r="V15" s="37" t="s">
        <v>11</v>
      </c>
      <c r="W15" s="37" t="s">
        <v>12</v>
      </c>
      <c r="X15" s="37" t="s">
        <v>13</v>
      </c>
      <c r="Y15" s="37" t="s">
        <v>14</v>
      </c>
      <c r="Z15" s="37" t="s">
        <v>15</v>
      </c>
      <c r="AA15" s="37" t="s">
        <v>16</v>
      </c>
      <c r="AB15" s="37" t="s">
        <v>17</v>
      </c>
      <c r="AC15" s="37" t="s">
        <v>18</v>
      </c>
      <c r="AD15" s="37" t="s">
        <v>19</v>
      </c>
      <c r="AE15" s="37" t="s">
        <v>20</v>
      </c>
      <c r="AF15" s="37" t="s">
        <v>21</v>
      </c>
      <c r="AG15" s="37" t="s">
        <v>22</v>
      </c>
      <c r="AH15" s="37" t="s">
        <v>23</v>
      </c>
      <c r="AI15" s="37" t="s">
        <v>24</v>
      </c>
      <c r="AJ15" s="37" t="s">
        <v>25</v>
      </c>
      <c r="AK15" s="37" t="s">
        <v>26</v>
      </c>
      <c r="AL15" s="37" t="s">
        <v>27</v>
      </c>
      <c r="AM15" s="37" t="s">
        <v>28</v>
      </c>
      <c r="AN15" s="37" t="s">
        <v>29</v>
      </c>
      <c r="AO15" s="37" t="s">
        <v>30</v>
      </c>
      <c r="AP15" s="37" t="s">
        <v>31</v>
      </c>
    </row>
    <row r="16" spans="1:43" s="36" customFormat="1">
      <c r="B16" s="36" t="s">
        <v>32</v>
      </c>
      <c r="C16" s="36" t="s">
        <v>33</v>
      </c>
      <c r="D16" s="36" t="s">
        <v>34</v>
      </c>
      <c r="E16">
        <v>6.01</v>
      </c>
      <c r="F16" s="36">
        <v>20.27</v>
      </c>
      <c r="G16" s="36">
        <v>5.88</v>
      </c>
      <c r="H16" s="36">
        <v>5.05</v>
      </c>
      <c r="I16" s="36">
        <v>4.92</v>
      </c>
      <c r="J16" s="36">
        <v>4.83</v>
      </c>
      <c r="K16" s="36">
        <v>4.66</v>
      </c>
      <c r="L16" s="36">
        <v>4.54</v>
      </c>
      <c r="M16" s="36">
        <v>3.9</v>
      </c>
      <c r="N16" s="36">
        <v>3.44</v>
      </c>
      <c r="O16" s="36">
        <v>2.64</v>
      </c>
      <c r="P16" s="36">
        <v>3.34</v>
      </c>
      <c r="Q16" s="36">
        <v>1.95</v>
      </c>
      <c r="R16" s="36">
        <v>0.5</v>
      </c>
      <c r="S16" s="36">
        <v>1.48</v>
      </c>
      <c r="T16" s="36">
        <v>0.92</v>
      </c>
      <c r="U16" s="36">
        <v>0.32</v>
      </c>
      <c r="V16" s="36">
        <v>0.36</v>
      </c>
    </row>
    <row r="17" spans="2:43" s="36" customFormat="1">
      <c r="B17" s="36">
        <v>110</v>
      </c>
      <c r="D17" s="36" t="s">
        <v>128</v>
      </c>
      <c r="E17"/>
      <c r="I17">
        <v>4.92</v>
      </c>
      <c r="J17" s="36">
        <v>4.83</v>
      </c>
      <c r="K17" s="36">
        <v>4.66</v>
      </c>
      <c r="L17" s="36">
        <v>4.54</v>
      </c>
      <c r="M17" s="36">
        <v>3.89</v>
      </c>
      <c r="N17" s="36">
        <v>3.31</v>
      </c>
      <c r="O17" s="36">
        <v>2.91</v>
      </c>
      <c r="P17" s="36">
        <v>3.34</v>
      </c>
      <c r="Q17" s="36">
        <v>1.95</v>
      </c>
      <c r="R17" s="36">
        <v>0.47</v>
      </c>
      <c r="S17" s="36">
        <v>1.48</v>
      </c>
      <c r="T17" s="36">
        <v>0.92</v>
      </c>
      <c r="U17" s="36">
        <v>0.32</v>
      </c>
      <c r="V17" s="36">
        <v>0.39</v>
      </c>
      <c r="W17" s="36">
        <v>0.38</v>
      </c>
      <c r="X17" s="36">
        <v>2.0299999999999998</v>
      </c>
      <c r="Y17" s="36">
        <v>1.19</v>
      </c>
      <c r="Z17" s="36">
        <v>4.1900000000000004</v>
      </c>
    </row>
    <row r="18" spans="2:43" s="36" customFormat="1">
      <c r="B18" s="36">
        <v>84</v>
      </c>
      <c r="C18" s="36">
        <v>5</v>
      </c>
      <c r="D18" s="36" t="s">
        <v>35</v>
      </c>
      <c r="E18">
        <f t="shared" ref="E18" si="14">+E16+F16+G16+H16</f>
        <v>37.21</v>
      </c>
      <c r="F18" s="36">
        <f t="shared" ref="F18:U19" si="15">+F16+G16+H16+I16</f>
        <v>36.119999999999997</v>
      </c>
      <c r="G18" s="36">
        <f t="shared" si="15"/>
        <v>20.68</v>
      </c>
      <c r="H18" s="36">
        <f t="shared" si="15"/>
        <v>19.46</v>
      </c>
      <c r="I18" s="36">
        <f t="shared" si="15"/>
        <v>18.95</v>
      </c>
      <c r="J18" s="36">
        <f t="shared" si="15"/>
        <v>17.93</v>
      </c>
      <c r="K18" s="36">
        <f t="shared" si="15"/>
        <v>16.54</v>
      </c>
      <c r="L18" s="36">
        <f t="shared" si="15"/>
        <v>14.52</v>
      </c>
      <c r="M18" s="36">
        <f t="shared" si="15"/>
        <v>13.32</v>
      </c>
      <c r="N18" s="36">
        <f t="shared" si="15"/>
        <v>11.37</v>
      </c>
      <c r="O18" s="36">
        <f t="shared" si="15"/>
        <v>8.43</v>
      </c>
      <c r="P18" s="36">
        <f t="shared" si="15"/>
        <v>7.27</v>
      </c>
      <c r="Q18" s="36">
        <f t="shared" si="15"/>
        <v>4.8500000000000005</v>
      </c>
      <c r="R18" s="36">
        <f t="shared" si="15"/>
        <v>3.2199999999999998</v>
      </c>
      <c r="S18" s="36">
        <f t="shared" si="15"/>
        <v>3.0799999999999996</v>
      </c>
    </row>
    <row r="19" spans="2:43" s="36" customFormat="1">
      <c r="B19" s="36">
        <v>17</v>
      </c>
      <c r="D19" s="36" t="s">
        <v>129</v>
      </c>
      <c r="E19"/>
      <c r="I19" s="36">
        <f t="shared" si="15"/>
        <v>18.95</v>
      </c>
      <c r="J19" s="36">
        <f t="shared" si="15"/>
        <v>17.920000000000002</v>
      </c>
      <c r="K19" s="36">
        <f t="shared" si="15"/>
        <v>16.399999999999999</v>
      </c>
      <c r="L19" s="36">
        <f t="shared" si="15"/>
        <v>14.65</v>
      </c>
      <c r="M19" s="36">
        <f t="shared" si="15"/>
        <v>13.45</v>
      </c>
      <c r="N19" s="36">
        <f t="shared" si="15"/>
        <v>11.51</v>
      </c>
      <c r="O19" s="36">
        <f t="shared" si="15"/>
        <v>8.67</v>
      </c>
      <c r="P19" s="36">
        <f>+P17+Q17+R17+S17</f>
        <v>7.24</v>
      </c>
      <c r="Q19" s="36">
        <f>+Q17+R17+S17+T17</f>
        <v>4.82</v>
      </c>
      <c r="R19" s="36">
        <f>+R17+S17+T17+U17</f>
        <v>3.19</v>
      </c>
      <c r="S19" s="36">
        <f t="shared" si="15"/>
        <v>3.11</v>
      </c>
      <c r="T19" s="36">
        <f t="shared" si="15"/>
        <v>2.0099999999999998</v>
      </c>
      <c r="U19" s="36">
        <f t="shared" si="15"/>
        <v>3.1199999999999997</v>
      </c>
      <c r="V19" s="36">
        <f t="shared" ref="V19:W19" si="16">+V17+W17+X17+Y17</f>
        <v>3.9899999999999998</v>
      </c>
      <c r="W19" s="36">
        <f t="shared" si="16"/>
        <v>7.79</v>
      </c>
    </row>
    <row r="20" spans="2:43" s="36" customFormat="1">
      <c r="D20" s="38" t="s">
        <v>36</v>
      </c>
      <c r="E20" s="2">
        <f t="shared" ref="E20" si="17">+((E18/(F16+G16+H16+I17))-1)*100</f>
        <v>3.0177187153931362</v>
      </c>
      <c r="F20" s="38">
        <f t="shared" ref="F20:S20" si="18">+((F18/(G16+H16+I16+J17))-1)*100</f>
        <v>74.661508704061902</v>
      </c>
      <c r="G20" s="38">
        <f t="shared" si="18"/>
        <v>6.2692702980472692</v>
      </c>
      <c r="H20" s="38">
        <f t="shared" si="18"/>
        <v>2.6912928759894594</v>
      </c>
      <c r="I20" s="38">
        <f t="shared" si="18"/>
        <v>5.7477678571428381</v>
      </c>
      <c r="J20" s="38">
        <f t="shared" si="18"/>
        <v>9.2626447288238758</v>
      </c>
      <c r="K20" s="38">
        <f t="shared" si="18"/>
        <v>11.832319134550362</v>
      </c>
      <c r="L20" s="38">
        <f t="shared" si="18"/>
        <v>9.0090090090090058</v>
      </c>
      <c r="M20" s="38">
        <f t="shared" si="18"/>
        <v>17.150395778364125</v>
      </c>
      <c r="N20" s="38">
        <f t="shared" si="18"/>
        <v>35.35714285714284</v>
      </c>
      <c r="O20" s="38">
        <f t="shared" si="18"/>
        <v>15.955983493810177</v>
      </c>
      <c r="P20" s="38">
        <f t="shared" si="18"/>
        <v>49.896907216494824</v>
      </c>
      <c r="Q20" s="38">
        <f t="shared" si="18"/>
        <v>50.621118012422393</v>
      </c>
      <c r="R20" s="38">
        <f t="shared" si="18"/>
        <v>3.5369774919614017</v>
      </c>
      <c r="S20" s="38">
        <f t="shared" si="18"/>
        <v>55.555555555555536</v>
      </c>
      <c r="T20" s="38"/>
      <c r="U20" s="38"/>
      <c r="V20" s="38"/>
    </row>
    <row r="21" spans="2:43" s="36" customFormat="1">
      <c r="D21" s="38" t="s">
        <v>37</v>
      </c>
      <c r="E21" s="2">
        <f t="shared" ref="E21" si="19">+((E18/I19)-1)*100</f>
        <v>96.358839050131934</v>
      </c>
      <c r="F21" s="38">
        <f t="shared" ref="F21:S21" si="20">+((F18/J19)-1)*100</f>
        <v>101.56249999999996</v>
      </c>
      <c r="G21" s="38">
        <f t="shared" si="20"/>
        <v>26.097560975609756</v>
      </c>
      <c r="H21" s="38">
        <f t="shared" si="20"/>
        <v>32.832764505119449</v>
      </c>
      <c r="I21" s="38">
        <f t="shared" si="20"/>
        <v>40.892193308550183</v>
      </c>
      <c r="J21" s="38">
        <f t="shared" si="20"/>
        <v>55.777584708948737</v>
      </c>
      <c r="K21" s="38">
        <f t="shared" si="20"/>
        <v>90.772779700115322</v>
      </c>
      <c r="L21" s="38">
        <f t="shared" si="20"/>
        <v>100.55248618784529</v>
      </c>
      <c r="M21" s="38">
        <f t="shared" si="20"/>
        <v>176.34854771784231</v>
      </c>
      <c r="N21" s="38">
        <f t="shared" si="20"/>
        <v>256.42633228840123</v>
      </c>
      <c r="O21" s="38">
        <f t="shared" si="20"/>
        <v>171.06109324758845</v>
      </c>
      <c r="P21" s="38">
        <f t="shared" si="20"/>
        <v>261.69154228855723</v>
      </c>
      <c r="Q21" s="38">
        <f t="shared" si="20"/>
        <v>55.44871794871797</v>
      </c>
      <c r="R21" s="38">
        <f t="shared" si="20"/>
        <v>-19.298245614035093</v>
      </c>
      <c r="S21" s="38">
        <f t="shared" si="20"/>
        <v>-60.462130937098848</v>
      </c>
    </row>
    <row r="22" spans="2:43" s="37" customFormat="1">
      <c r="D22" s="37" t="s">
        <v>38</v>
      </c>
      <c r="E22" s="1" t="s">
        <v>243</v>
      </c>
      <c r="F22" s="37" t="s">
        <v>233</v>
      </c>
      <c r="G22" s="37" t="s">
        <v>230</v>
      </c>
      <c r="H22" s="37" t="s">
        <v>200</v>
      </c>
      <c r="I22" s="37" t="s">
        <v>197</v>
      </c>
      <c r="J22" s="37" t="s">
        <v>186</v>
      </c>
      <c r="K22" s="37" t="s">
        <v>178</v>
      </c>
      <c r="L22" s="37" t="s">
        <v>150</v>
      </c>
      <c r="M22" s="37" t="s">
        <v>140</v>
      </c>
      <c r="N22" s="37" t="s">
        <v>39</v>
      </c>
      <c r="O22" s="37" t="s">
        <v>40</v>
      </c>
      <c r="P22" s="37" t="s">
        <v>41</v>
      </c>
      <c r="Q22" s="37" t="s">
        <v>42</v>
      </c>
      <c r="R22" s="37" t="s">
        <v>43</v>
      </c>
      <c r="S22" s="37" t="s">
        <v>44</v>
      </c>
      <c r="T22" s="37" t="s">
        <v>45</v>
      </c>
      <c r="U22" s="37" t="s">
        <v>46</v>
      </c>
      <c r="V22" s="37" t="s">
        <v>47</v>
      </c>
      <c r="W22" s="37" t="s">
        <v>48</v>
      </c>
      <c r="X22" s="37" t="s">
        <v>49</v>
      </c>
      <c r="Y22" s="37" t="s">
        <v>50</v>
      </c>
      <c r="Z22" s="37" t="s">
        <v>51</v>
      </c>
      <c r="AA22" s="37" t="s">
        <v>52</v>
      </c>
      <c r="AB22" s="37" t="s">
        <v>53</v>
      </c>
      <c r="AC22" s="37" t="s">
        <v>54</v>
      </c>
      <c r="AD22" s="37" t="s">
        <v>55</v>
      </c>
      <c r="AE22" s="37" t="s">
        <v>56</v>
      </c>
      <c r="AF22" s="37" t="s">
        <v>57</v>
      </c>
      <c r="AG22" s="37" t="s">
        <v>58</v>
      </c>
      <c r="AH22" s="37" t="s">
        <v>59</v>
      </c>
      <c r="AI22" s="37" t="s">
        <v>60</v>
      </c>
      <c r="AJ22" s="37" t="s">
        <v>61</v>
      </c>
      <c r="AK22" s="37" t="s">
        <v>62</v>
      </c>
      <c r="AL22" s="37" t="s">
        <v>63</v>
      </c>
      <c r="AM22" s="37" t="s">
        <v>64</v>
      </c>
      <c r="AN22" s="37" t="s">
        <v>65</v>
      </c>
      <c r="AO22" s="37" t="s">
        <v>66</v>
      </c>
      <c r="AP22" s="37" t="s">
        <v>67</v>
      </c>
      <c r="AQ22" s="37" t="s">
        <v>68</v>
      </c>
    </row>
    <row r="23" spans="2:43" s="36" customFormat="1">
      <c r="D23" s="36" t="s">
        <v>69</v>
      </c>
      <c r="E23" s="6">
        <v>120</v>
      </c>
      <c r="F23" s="36">
        <v>103</v>
      </c>
      <c r="G23" s="36">
        <v>62.8</v>
      </c>
      <c r="H23" s="36">
        <v>73.3</v>
      </c>
      <c r="I23" s="39">
        <v>85.2</v>
      </c>
      <c r="J23" s="36">
        <v>88.6</v>
      </c>
      <c r="K23" s="36">
        <v>75.2</v>
      </c>
      <c r="L23" s="36">
        <v>94.5</v>
      </c>
      <c r="M23" s="36">
        <v>108</v>
      </c>
      <c r="N23" s="36">
        <v>112.5</v>
      </c>
      <c r="O23" s="36">
        <v>84.1</v>
      </c>
      <c r="P23" s="36">
        <v>89.9</v>
      </c>
      <c r="Q23" s="36">
        <v>90</v>
      </c>
      <c r="R23" s="36">
        <v>79.7</v>
      </c>
      <c r="S23" s="36">
        <v>78.5</v>
      </c>
    </row>
    <row r="24" spans="2:43" s="36" customFormat="1">
      <c r="D24" s="40" t="s">
        <v>70</v>
      </c>
      <c r="E24" s="8">
        <f t="shared" ref="E24" si="21">+E23/E18</f>
        <v>3.2249395323837677</v>
      </c>
      <c r="F24" s="41">
        <f t="shared" ref="F24:S24" si="22">+F23/F18</f>
        <v>2.8516057585825028</v>
      </c>
      <c r="G24" s="41">
        <f t="shared" si="22"/>
        <v>3.0367504835589942</v>
      </c>
      <c r="H24" s="41">
        <f t="shared" si="22"/>
        <v>3.7667009249743058</v>
      </c>
      <c r="I24" s="41">
        <f t="shared" si="22"/>
        <v>4.4960422163588394</v>
      </c>
      <c r="J24" s="40">
        <f t="shared" si="22"/>
        <v>4.9414389291689904</v>
      </c>
      <c r="K24" s="40">
        <f t="shared" si="22"/>
        <v>4.5465538089480049</v>
      </c>
      <c r="L24" s="40">
        <f t="shared" si="22"/>
        <v>6.5082644628099171</v>
      </c>
      <c r="M24" s="40">
        <f t="shared" si="22"/>
        <v>8.1081081081081088</v>
      </c>
      <c r="N24" s="40">
        <f t="shared" si="22"/>
        <v>9.8944591029023758</v>
      </c>
      <c r="O24" s="40">
        <f t="shared" si="22"/>
        <v>9.9762752075919341</v>
      </c>
      <c r="P24" s="40">
        <f t="shared" si="22"/>
        <v>12.36588720770289</v>
      </c>
      <c r="Q24" s="40">
        <f t="shared" si="22"/>
        <v>18.556701030927833</v>
      </c>
      <c r="R24" s="40">
        <f t="shared" si="22"/>
        <v>24.75155279503106</v>
      </c>
      <c r="S24" s="40">
        <f t="shared" si="22"/>
        <v>25.487012987012989</v>
      </c>
    </row>
    <row r="25" spans="2:43" s="36" customFormat="1">
      <c r="D25" s="38" t="s">
        <v>71</v>
      </c>
      <c r="E25" s="7">
        <f t="shared" ref="E25" si="23">+((E23/F23)-1)*100</f>
        <v>16.50485436893203</v>
      </c>
      <c r="F25" s="42">
        <f t="shared" ref="F25:R25" si="24">+((F23/G23)-1)*100</f>
        <v>64.01273885350318</v>
      </c>
      <c r="G25" s="42">
        <f t="shared" si="24"/>
        <v>-14.324693042291948</v>
      </c>
      <c r="H25" s="42">
        <f t="shared" si="24"/>
        <v>-13.967136150234749</v>
      </c>
      <c r="I25" s="42">
        <f t="shared" si="24"/>
        <v>-3.8374717832956984</v>
      </c>
      <c r="J25" s="38">
        <f t="shared" si="24"/>
        <v>17.819148936170205</v>
      </c>
      <c r="K25" s="38">
        <f t="shared" si="24"/>
        <v>-20.423280423280421</v>
      </c>
      <c r="L25" s="38">
        <f t="shared" si="24"/>
        <v>-12.5</v>
      </c>
      <c r="M25" s="38">
        <f t="shared" si="24"/>
        <v>-4.0000000000000036</v>
      </c>
      <c r="N25" s="38">
        <f t="shared" si="24"/>
        <v>33.769322235434004</v>
      </c>
      <c r="O25" s="38">
        <f t="shared" si="24"/>
        <v>-6.4516129032258229</v>
      </c>
      <c r="P25" s="38">
        <f t="shared" si="24"/>
        <v>-0.11111111111110628</v>
      </c>
      <c r="Q25" s="38">
        <f t="shared" si="24"/>
        <v>12.923462986198242</v>
      </c>
      <c r="R25" s="38">
        <f t="shared" si="24"/>
        <v>1.5286624203821653</v>
      </c>
    </row>
    <row r="26" spans="2:43" s="36" customFormat="1">
      <c r="D26" s="38" t="s">
        <v>72</v>
      </c>
      <c r="E26" s="7">
        <f t="shared" ref="E26" si="25">+((E23/I23)-1)*100</f>
        <v>40.845070422535201</v>
      </c>
      <c r="F26" s="42">
        <f t="shared" ref="F26:O26" si="26">+((F23/J23)-1)*100</f>
        <v>16.252821670428897</v>
      </c>
      <c r="G26" s="42">
        <f t="shared" si="26"/>
        <v>-16.48936170212767</v>
      </c>
      <c r="H26" s="42">
        <f t="shared" si="26"/>
        <v>-22.433862433862441</v>
      </c>
      <c r="I26" s="42">
        <f t="shared" si="26"/>
        <v>-21.111111111111114</v>
      </c>
      <c r="J26" s="38">
        <f t="shared" si="26"/>
        <v>-21.244444444444454</v>
      </c>
      <c r="K26" s="38">
        <f t="shared" si="26"/>
        <v>-10.582639714625442</v>
      </c>
      <c r="L26" s="38">
        <f t="shared" si="26"/>
        <v>5.116796440489435</v>
      </c>
      <c r="M26" s="38">
        <f t="shared" si="26"/>
        <v>19.999999999999996</v>
      </c>
      <c r="N26" s="38">
        <f t="shared" si="26"/>
        <v>41.1543287327478</v>
      </c>
      <c r="O26" s="38">
        <f t="shared" si="26"/>
        <v>7.1337579617834379</v>
      </c>
    </row>
    <row r="27" spans="2:43" s="36" customFormat="1">
      <c r="D27" s="38" t="s">
        <v>130</v>
      </c>
      <c r="E27" s="6" t="str">
        <f t="shared" ref="E27" si="27">IF(OR(E24&gt;15,E21&lt;15,E20&lt;4),"NA",(IF(E24&lt;4,3,IF(E24&lt;6,2,IF(E24&lt;10,1,0)))+IF(E21&gt;80,3,IF(E21&gt;40,2,IF(E21&gt;20,1,0)))+IF(E20&gt;20,3,IF(E20&gt;10,2,IF(E20&gt;5,1,0)))))</f>
        <v>NA</v>
      </c>
      <c r="F27" s="39">
        <f t="shared" ref="F27:S27" si="28">IF(OR(F24&gt;15,F21&lt;15,F20&lt;4),"NA",(IF(F24&lt;4,3,IF(F24&lt;6,2,IF(F24&lt;10,1,0)))+IF(F21&gt;80,3,IF(F21&gt;40,2,IF(F21&gt;20,1,0)))+IF(F20&gt;20,3,IF(F20&gt;10,2,IF(F20&gt;5,1,0)))))</f>
        <v>9</v>
      </c>
      <c r="G27" s="39">
        <f t="shared" si="28"/>
        <v>5</v>
      </c>
      <c r="H27" s="39" t="str">
        <f t="shared" si="28"/>
        <v>NA</v>
      </c>
      <c r="I27" s="39">
        <f t="shared" si="28"/>
        <v>5</v>
      </c>
      <c r="J27" s="36">
        <f t="shared" si="28"/>
        <v>5</v>
      </c>
      <c r="K27" s="36">
        <f t="shared" si="28"/>
        <v>7</v>
      </c>
      <c r="L27" s="36">
        <f t="shared" si="28"/>
        <v>5</v>
      </c>
      <c r="M27" s="36">
        <f t="shared" si="28"/>
        <v>6</v>
      </c>
      <c r="N27" s="36">
        <f t="shared" si="28"/>
        <v>7</v>
      </c>
      <c r="O27" s="36">
        <f t="shared" si="28"/>
        <v>6</v>
      </c>
      <c r="P27" s="36">
        <f t="shared" si="28"/>
        <v>6</v>
      </c>
      <c r="Q27" s="36" t="str">
        <f t="shared" si="28"/>
        <v>NA</v>
      </c>
      <c r="R27" s="36" t="str">
        <f t="shared" si="28"/>
        <v>NA</v>
      </c>
      <c r="S27" s="36" t="str">
        <f t="shared" si="28"/>
        <v>NA</v>
      </c>
    </row>
    <row r="29" spans="2:43" s="6" customFormat="1">
      <c r="B29" s="6" t="s">
        <v>93</v>
      </c>
      <c r="C29" s="6" t="s">
        <v>82</v>
      </c>
      <c r="D29" s="11" t="s">
        <v>2</v>
      </c>
      <c r="E29" s="11"/>
      <c r="F29" s="11" t="s">
        <v>232</v>
      </c>
      <c r="G29" s="11" t="s">
        <v>202</v>
      </c>
      <c r="H29" s="11" t="s">
        <v>199</v>
      </c>
      <c r="I29" s="11" t="s">
        <v>196</v>
      </c>
      <c r="J29" s="11" t="s">
        <v>185</v>
      </c>
      <c r="K29" s="11" t="s">
        <v>177</v>
      </c>
      <c r="L29" s="11" t="s">
        <v>149</v>
      </c>
      <c r="M29" s="11" t="s">
        <v>139</v>
      </c>
      <c r="N29" s="11" t="s">
        <v>3</v>
      </c>
      <c r="O29" s="11" t="s">
        <v>4</v>
      </c>
      <c r="P29" s="11" t="s">
        <v>5</v>
      </c>
      <c r="Q29" s="11" t="s">
        <v>6</v>
      </c>
      <c r="R29" s="11" t="s">
        <v>7</v>
      </c>
      <c r="S29" s="11" t="s">
        <v>8</v>
      </c>
      <c r="T29" s="11" t="s">
        <v>9</v>
      </c>
      <c r="U29" s="11" t="s">
        <v>10</v>
      </c>
      <c r="V29" s="11" t="s">
        <v>11</v>
      </c>
      <c r="W29" s="11" t="s">
        <v>12</v>
      </c>
      <c r="X29" s="11" t="s">
        <v>13</v>
      </c>
      <c r="Y29" s="11" t="s">
        <v>14</v>
      </c>
      <c r="Z29" s="11" t="s">
        <v>15</v>
      </c>
      <c r="AA29" s="11" t="s">
        <v>16</v>
      </c>
      <c r="AB29" s="11" t="s">
        <v>17</v>
      </c>
      <c r="AC29" s="11" t="s">
        <v>18</v>
      </c>
      <c r="AD29" s="11" t="s">
        <v>19</v>
      </c>
      <c r="AE29" s="11" t="s">
        <v>20</v>
      </c>
      <c r="AF29" s="11" t="s">
        <v>21</v>
      </c>
      <c r="AG29" s="11" t="s">
        <v>22</v>
      </c>
      <c r="AH29" s="11" t="s">
        <v>23</v>
      </c>
      <c r="AI29" s="11" t="s">
        <v>24</v>
      </c>
      <c r="AJ29" s="11" t="s">
        <v>25</v>
      </c>
      <c r="AK29" s="11" t="s">
        <v>26</v>
      </c>
      <c r="AL29" s="11" t="s">
        <v>27</v>
      </c>
      <c r="AM29" s="11" t="s">
        <v>28</v>
      </c>
      <c r="AN29" s="11" t="s">
        <v>29</v>
      </c>
      <c r="AO29" s="11" t="s">
        <v>30</v>
      </c>
      <c r="AP29" s="11" t="s">
        <v>31</v>
      </c>
    </row>
    <row r="30" spans="2:43" s="6" customFormat="1">
      <c r="B30" s="6" t="s">
        <v>32</v>
      </c>
      <c r="C30" s="6" t="s">
        <v>33</v>
      </c>
      <c r="D30" s="6" t="s">
        <v>34</v>
      </c>
      <c r="F30" s="6">
        <v>11.7</v>
      </c>
      <c r="G30" s="6">
        <v>3.27</v>
      </c>
      <c r="H30" s="6">
        <v>-3.6</v>
      </c>
      <c r="I30" s="6">
        <v>-1.53</v>
      </c>
      <c r="J30" s="6">
        <v>2.82</v>
      </c>
      <c r="K30" s="6">
        <v>1.85</v>
      </c>
      <c r="L30" s="6">
        <v>-0.09</v>
      </c>
      <c r="M30" s="6">
        <v>0.41</v>
      </c>
      <c r="N30" s="6">
        <v>3.65</v>
      </c>
      <c r="O30" s="6">
        <v>3.65</v>
      </c>
      <c r="P30" s="6">
        <v>0.74</v>
      </c>
      <c r="Q30" s="6">
        <v>1.68</v>
      </c>
      <c r="R30" s="6">
        <v>1.44</v>
      </c>
      <c r="S30" s="6">
        <v>3.05</v>
      </c>
      <c r="T30" s="6">
        <v>0.79</v>
      </c>
      <c r="U30" s="6">
        <v>-0.13</v>
      </c>
      <c r="V30" s="6">
        <v>3.6</v>
      </c>
    </row>
    <row r="31" spans="2:43" s="6" customFormat="1">
      <c r="B31" s="6" t="s">
        <v>144</v>
      </c>
      <c r="D31" s="6" t="s">
        <v>128</v>
      </c>
      <c r="J31" s="6">
        <v>2.7</v>
      </c>
      <c r="K31" s="6">
        <v>1.85</v>
      </c>
      <c r="L31" s="6">
        <v>-0.09</v>
      </c>
      <c r="M31" s="6">
        <v>0.41</v>
      </c>
      <c r="N31" s="6">
        <v>2.56</v>
      </c>
      <c r="O31" s="6">
        <v>3.65</v>
      </c>
      <c r="P31" s="6">
        <v>0.74</v>
      </c>
      <c r="Q31" s="6">
        <v>1.68</v>
      </c>
      <c r="R31" s="6">
        <v>1.44</v>
      </c>
      <c r="S31" s="6">
        <v>3.05</v>
      </c>
      <c r="T31" s="6">
        <v>0.79</v>
      </c>
      <c r="U31" s="6">
        <v>-0.13</v>
      </c>
      <c r="V31" s="6">
        <v>3.6</v>
      </c>
      <c r="W31" s="6">
        <v>6.54</v>
      </c>
      <c r="X31" s="6">
        <v>0.48</v>
      </c>
      <c r="Y31" s="6">
        <v>1.1100000000000001</v>
      </c>
      <c r="Z31" s="6">
        <v>0.69</v>
      </c>
    </row>
    <row r="32" spans="2:43" s="6" customFormat="1">
      <c r="B32" s="6">
        <v>11</v>
      </c>
      <c r="C32" s="6" t="s">
        <v>76</v>
      </c>
      <c r="D32" s="6" t="s">
        <v>35</v>
      </c>
      <c r="F32" s="6">
        <f t="shared" ref="F32:U33" si="29">+F30+G30+H30+I30</f>
        <v>9.84</v>
      </c>
      <c r="G32" s="6">
        <f t="shared" si="29"/>
        <v>0.95999999999999974</v>
      </c>
      <c r="H32" s="6">
        <f t="shared" si="29"/>
        <v>-0.45999999999999996</v>
      </c>
      <c r="I32" s="6">
        <f t="shared" si="29"/>
        <v>3.05</v>
      </c>
      <c r="J32" s="6">
        <f t="shared" si="29"/>
        <v>4.99</v>
      </c>
      <c r="K32" s="6">
        <f t="shared" si="29"/>
        <v>5.82</v>
      </c>
      <c r="L32" s="6">
        <f t="shared" si="29"/>
        <v>7.6199999999999992</v>
      </c>
      <c r="M32" s="6">
        <f t="shared" si="29"/>
        <v>8.4499999999999993</v>
      </c>
      <c r="N32" s="6">
        <f t="shared" si="29"/>
        <v>9.7199999999999989</v>
      </c>
      <c r="O32" s="6">
        <f t="shared" si="29"/>
        <v>7.51</v>
      </c>
      <c r="P32" s="6">
        <f t="shared" si="29"/>
        <v>6.91</v>
      </c>
      <c r="Q32" s="6">
        <f t="shared" si="29"/>
        <v>6.96</v>
      </c>
      <c r="R32" s="6">
        <f t="shared" si="29"/>
        <v>5.15</v>
      </c>
      <c r="S32" s="6">
        <f t="shared" si="29"/>
        <v>7.3100000000000005</v>
      </c>
    </row>
    <row r="33" spans="2:43" s="6" customFormat="1">
      <c r="B33" s="6">
        <v>0.18</v>
      </c>
      <c r="D33" s="6" t="s">
        <v>129</v>
      </c>
      <c r="J33" s="6">
        <f t="shared" si="29"/>
        <v>4.870000000000001</v>
      </c>
      <c r="K33" s="6">
        <f t="shared" si="29"/>
        <v>4.7300000000000004</v>
      </c>
      <c r="L33" s="6">
        <f t="shared" si="29"/>
        <v>6.5299999999999994</v>
      </c>
      <c r="M33" s="6">
        <f t="shared" si="29"/>
        <v>7.36</v>
      </c>
      <c r="N33" s="6">
        <f t="shared" si="29"/>
        <v>8.6300000000000008</v>
      </c>
      <c r="O33" s="6">
        <f t="shared" si="29"/>
        <v>7.51</v>
      </c>
      <c r="P33" s="6">
        <f t="shared" si="29"/>
        <v>6.91</v>
      </c>
      <c r="Q33" s="6">
        <f t="shared" si="29"/>
        <v>6.96</v>
      </c>
      <c r="R33" s="6">
        <f t="shared" si="29"/>
        <v>5.15</v>
      </c>
      <c r="S33" s="6">
        <f t="shared" si="29"/>
        <v>7.3100000000000005</v>
      </c>
      <c r="T33" s="6">
        <f t="shared" si="29"/>
        <v>10.8</v>
      </c>
      <c r="U33" s="6">
        <f t="shared" si="29"/>
        <v>10.49</v>
      </c>
      <c r="V33" s="6">
        <f t="shared" ref="V33:W33" si="30">+V31+W31+X31+Y31</f>
        <v>11.73</v>
      </c>
      <c r="W33" s="6">
        <f t="shared" si="30"/>
        <v>8.8199999999999985</v>
      </c>
    </row>
    <row r="34" spans="2:43" s="6" customFormat="1">
      <c r="D34" s="7" t="s">
        <v>36</v>
      </c>
      <c r="E34" s="7"/>
      <c r="F34" s="7">
        <f t="shared" ref="F34:S34" si="31">+((F32/(G30+H30+I30+J31))-1)*100</f>
        <v>1071.4285714285713</v>
      </c>
      <c r="G34" s="7">
        <f t="shared" si="31"/>
        <v>-308.695652173913</v>
      </c>
      <c r="H34" s="7">
        <f t="shared" si="31"/>
        <v>-115.08196721311475</v>
      </c>
      <c r="I34" s="7">
        <f t="shared" si="31"/>
        <v>-38.877755511022052</v>
      </c>
      <c r="J34" s="7">
        <f t="shared" si="31"/>
        <v>5.4968287526427018</v>
      </c>
      <c r="K34" s="7">
        <f t="shared" si="31"/>
        <v>-23.622047244094478</v>
      </c>
      <c r="L34" s="7">
        <f t="shared" si="31"/>
        <v>-9.8224852071005948</v>
      </c>
      <c r="M34" s="7">
        <f t="shared" si="31"/>
        <v>-13.065843621399175</v>
      </c>
      <c r="N34" s="7">
        <f t="shared" si="31"/>
        <v>29.42743009320905</v>
      </c>
      <c r="O34" s="7">
        <f t="shared" si="31"/>
        <v>8.6830680173661356</v>
      </c>
      <c r="P34" s="7">
        <f t="shared" si="31"/>
        <v>-0.71839080459770166</v>
      </c>
      <c r="Q34" s="7">
        <f t="shared" si="31"/>
        <v>35.145631067961162</v>
      </c>
      <c r="R34" s="7">
        <f t="shared" si="31"/>
        <v>-29.548563611491108</v>
      </c>
      <c r="S34" s="7">
        <f t="shared" si="31"/>
        <v>-32.314814814814817</v>
      </c>
      <c r="T34" s="7"/>
      <c r="U34" s="7"/>
      <c r="V34" s="7"/>
    </row>
    <row r="35" spans="2:43" s="6" customFormat="1">
      <c r="D35" s="7" t="s">
        <v>37</v>
      </c>
      <c r="E35" s="7"/>
      <c r="F35" s="7">
        <f t="shared" ref="F35:S35" si="32">+((F32/J33)-1)*100</f>
        <v>102.05338809034905</v>
      </c>
      <c r="G35" s="7">
        <f t="shared" si="32"/>
        <v>-79.704016913319236</v>
      </c>
      <c r="H35" s="7">
        <f t="shared" si="32"/>
        <v>-107.04441041347626</v>
      </c>
      <c r="I35" s="7">
        <f t="shared" si="32"/>
        <v>-58.559782608695656</v>
      </c>
      <c r="J35" s="7">
        <f t="shared" si="32"/>
        <v>-42.178447276940915</v>
      </c>
      <c r="K35" s="7">
        <f t="shared" si="32"/>
        <v>-22.503328894806916</v>
      </c>
      <c r="L35" s="7">
        <f t="shared" si="32"/>
        <v>10.27496382054991</v>
      </c>
      <c r="M35" s="7">
        <f t="shared" si="32"/>
        <v>21.40804597701149</v>
      </c>
      <c r="N35" s="7">
        <f t="shared" si="32"/>
        <v>88.737864077669855</v>
      </c>
      <c r="O35" s="7">
        <f t="shared" si="32"/>
        <v>2.735978112175097</v>
      </c>
      <c r="P35" s="7">
        <f t="shared" si="32"/>
        <v>-36.018518518518519</v>
      </c>
      <c r="Q35" s="7">
        <f t="shared" si="32"/>
        <v>-33.651096282173498</v>
      </c>
      <c r="R35" s="7">
        <f t="shared" si="32"/>
        <v>-56.095481670929239</v>
      </c>
      <c r="S35" s="7">
        <f t="shared" si="32"/>
        <v>-17.120181405895675</v>
      </c>
    </row>
    <row r="36" spans="2:43" s="11" customFormat="1">
      <c r="D36" s="11" t="s">
        <v>38</v>
      </c>
      <c r="F36" s="11" t="s">
        <v>233</v>
      </c>
      <c r="G36" s="11" t="s">
        <v>230</v>
      </c>
      <c r="H36" s="11" t="s">
        <v>200</v>
      </c>
      <c r="I36" s="11" t="s">
        <v>197</v>
      </c>
      <c r="J36" s="11" t="s">
        <v>186</v>
      </c>
      <c r="K36" s="11" t="s">
        <v>178</v>
      </c>
      <c r="L36" s="11" t="s">
        <v>150</v>
      </c>
      <c r="M36" s="11" t="s">
        <v>140</v>
      </c>
      <c r="N36" s="11" t="s">
        <v>39</v>
      </c>
      <c r="O36" s="11" t="s">
        <v>40</v>
      </c>
      <c r="P36" s="11" t="s">
        <v>41</v>
      </c>
      <c r="Q36" s="11" t="s">
        <v>42</v>
      </c>
      <c r="R36" s="11" t="s">
        <v>43</v>
      </c>
      <c r="S36" s="11" t="s">
        <v>44</v>
      </c>
      <c r="T36" s="11" t="s">
        <v>45</v>
      </c>
      <c r="U36" s="11" t="s">
        <v>46</v>
      </c>
      <c r="V36" s="11" t="s">
        <v>47</v>
      </c>
      <c r="W36" s="11" t="s">
        <v>48</v>
      </c>
      <c r="X36" s="11" t="s">
        <v>49</v>
      </c>
      <c r="Y36" s="11" t="s">
        <v>50</v>
      </c>
      <c r="Z36" s="11" t="s">
        <v>51</v>
      </c>
      <c r="AA36" s="11" t="s">
        <v>52</v>
      </c>
      <c r="AB36" s="11" t="s">
        <v>53</v>
      </c>
      <c r="AC36" s="11" t="s">
        <v>54</v>
      </c>
      <c r="AD36" s="11" t="s">
        <v>55</v>
      </c>
      <c r="AE36" s="11" t="s">
        <v>56</v>
      </c>
      <c r="AF36" s="11" t="s">
        <v>57</v>
      </c>
      <c r="AG36" s="11" t="s">
        <v>58</v>
      </c>
      <c r="AH36" s="11" t="s">
        <v>59</v>
      </c>
      <c r="AI36" s="11" t="s">
        <v>60</v>
      </c>
      <c r="AJ36" s="11" t="s">
        <v>61</v>
      </c>
      <c r="AK36" s="11" t="s">
        <v>62</v>
      </c>
      <c r="AL36" s="11" t="s">
        <v>63</v>
      </c>
      <c r="AM36" s="11" t="s">
        <v>64</v>
      </c>
      <c r="AN36" s="11" t="s">
        <v>65</v>
      </c>
      <c r="AO36" s="11" t="s">
        <v>66</v>
      </c>
      <c r="AP36" s="11" t="s">
        <v>67</v>
      </c>
      <c r="AQ36" s="11" t="s">
        <v>68</v>
      </c>
    </row>
    <row r="37" spans="2:43" s="6" customFormat="1">
      <c r="D37" s="6" t="s">
        <v>69</v>
      </c>
      <c r="F37" s="6">
        <v>48.1</v>
      </c>
      <c r="G37" s="6">
        <v>31.2</v>
      </c>
      <c r="H37" s="6">
        <v>32</v>
      </c>
      <c r="I37" s="6">
        <v>35.5</v>
      </c>
      <c r="J37" s="6">
        <v>37.4</v>
      </c>
      <c r="K37" s="6">
        <v>30</v>
      </c>
      <c r="L37" s="6">
        <v>34.4</v>
      </c>
      <c r="M37" s="6">
        <v>35</v>
      </c>
      <c r="N37" s="6">
        <v>37.5</v>
      </c>
      <c r="O37" s="6">
        <v>38</v>
      </c>
      <c r="P37" s="6">
        <v>33.5</v>
      </c>
      <c r="Q37" s="6">
        <v>34.299999999999997</v>
      </c>
      <c r="R37" s="6">
        <v>26.3</v>
      </c>
      <c r="S37" s="6">
        <v>29.6</v>
      </c>
    </row>
    <row r="38" spans="2:43" s="6" customFormat="1">
      <c r="D38" s="8" t="s">
        <v>70</v>
      </c>
      <c r="E38" s="8"/>
      <c r="F38" s="8">
        <f t="shared" ref="F38:S38" si="33">+F37/F32</f>
        <v>4.8882113821138216</v>
      </c>
      <c r="G38" s="8">
        <f t="shared" si="33"/>
        <v>32.500000000000007</v>
      </c>
      <c r="H38" s="8">
        <f t="shared" si="33"/>
        <v>-69.565217391304358</v>
      </c>
      <c r="I38" s="8">
        <f t="shared" si="33"/>
        <v>11.639344262295083</v>
      </c>
      <c r="J38" s="8">
        <f t="shared" si="33"/>
        <v>7.4949899799599189</v>
      </c>
      <c r="K38" s="8">
        <f t="shared" si="33"/>
        <v>5.1546391752577314</v>
      </c>
      <c r="L38" s="8">
        <f t="shared" si="33"/>
        <v>4.514435695538058</v>
      </c>
      <c r="M38" s="8">
        <f t="shared" si="33"/>
        <v>4.1420118343195274</v>
      </c>
      <c r="N38" s="8">
        <f t="shared" si="33"/>
        <v>3.8580246913580249</v>
      </c>
      <c r="O38" s="8">
        <f t="shared" si="33"/>
        <v>5.0599201065246335</v>
      </c>
      <c r="P38" s="8">
        <f t="shared" si="33"/>
        <v>4.8480463096960928</v>
      </c>
      <c r="Q38" s="8">
        <f t="shared" si="33"/>
        <v>4.9281609195402298</v>
      </c>
      <c r="R38" s="8">
        <f t="shared" si="33"/>
        <v>5.1067961165048539</v>
      </c>
      <c r="S38" s="8">
        <f t="shared" si="33"/>
        <v>4.0492476060191516</v>
      </c>
    </row>
    <row r="39" spans="2:43" s="6" customFormat="1">
      <c r="D39" s="7" t="s">
        <v>71</v>
      </c>
      <c r="E39" s="7"/>
      <c r="F39" s="7">
        <f t="shared" ref="F39:I39" si="34">+((F37/G37)-1)*100</f>
        <v>54.166666666666671</v>
      </c>
      <c r="G39" s="7">
        <f t="shared" si="34"/>
        <v>-2.5000000000000022</v>
      </c>
      <c r="H39" s="7">
        <f t="shared" si="34"/>
        <v>-9.8591549295774623</v>
      </c>
      <c r="I39" s="7">
        <f t="shared" si="34"/>
        <v>-5.0802139037433136</v>
      </c>
      <c r="J39" s="7">
        <f>+((J37/K37)-1)*100</f>
        <v>24.666666666666657</v>
      </c>
      <c r="K39" s="7">
        <f>+((K37/L37)-1)*100</f>
        <v>-12.790697674418606</v>
      </c>
      <c r="L39" s="7">
        <f>+((L37/M37)-1)*100</f>
        <v>-1.7142857142857237</v>
      </c>
      <c r="M39" s="7">
        <f>+((M37/N37)-1)*100</f>
        <v>-6.6666666666666652</v>
      </c>
      <c r="N39" s="7">
        <f>+((N37/O37)-1)*100</f>
        <v>-1.3157894736842146</v>
      </c>
      <c r="O39" s="7">
        <f t="shared" ref="O39:R39" si="35">+((O37/P37)-1)*100</f>
        <v>13.432835820895516</v>
      </c>
      <c r="P39" s="7">
        <f t="shared" si="35"/>
        <v>-2.3323615160349753</v>
      </c>
      <c r="Q39" s="7">
        <f t="shared" si="35"/>
        <v>30.418250950570336</v>
      </c>
      <c r="R39" s="7">
        <f t="shared" si="35"/>
        <v>-11.148648648648651</v>
      </c>
    </row>
    <row r="40" spans="2:43" s="6" customFormat="1">
      <c r="D40" s="7" t="s">
        <v>72</v>
      </c>
      <c r="E40" s="7"/>
      <c r="F40" s="7">
        <f t="shared" ref="F40:O40" si="36">+((F37/J37)-1)*100</f>
        <v>28.609625668449201</v>
      </c>
      <c r="G40" s="7">
        <f t="shared" si="36"/>
        <v>4.0000000000000036</v>
      </c>
      <c r="H40" s="7">
        <f t="shared" si="36"/>
        <v>-6.9767441860465134</v>
      </c>
      <c r="I40" s="7">
        <f t="shared" si="36"/>
        <v>1.4285714285714235</v>
      </c>
      <c r="J40" s="7">
        <f t="shared" si="36"/>
        <v>-0.2666666666666706</v>
      </c>
      <c r="K40" s="7">
        <f t="shared" si="36"/>
        <v>-21.052631578947366</v>
      </c>
      <c r="L40" s="7">
        <f t="shared" si="36"/>
        <v>2.6865671641790989</v>
      </c>
      <c r="M40" s="7">
        <f t="shared" si="36"/>
        <v>2.0408163265306145</v>
      </c>
      <c r="N40" s="7">
        <f t="shared" si="36"/>
        <v>42.585551330798467</v>
      </c>
      <c r="O40" s="7">
        <f t="shared" si="36"/>
        <v>28.378378378378379</v>
      </c>
    </row>
    <row r="41" spans="2:43" s="6" customFormat="1">
      <c r="D41" s="7" t="s">
        <v>130</v>
      </c>
      <c r="E41" s="7"/>
      <c r="F41" s="6">
        <f t="shared" ref="F41:I41" si="37">IF(OR(F38&gt;15,F35&lt;15,F34&lt;4),"NA",(IF(F38&lt;4,3,IF(F38&lt;6,2,IF(F38&lt;10,1,0)))+IF(F35&gt;80,3,IF(F35&gt;40,2,IF(F35&gt;20,1,0)))+IF(F34&gt;20,3,IF(F34&gt;10,2,IF(F34&gt;5,1,0)))))</f>
        <v>8</v>
      </c>
      <c r="G41" s="6" t="str">
        <f t="shared" si="37"/>
        <v>NA</v>
      </c>
      <c r="H41" s="6" t="str">
        <f t="shared" si="37"/>
        <v>NA</v>
      </c>
      <c r="I41" s="6" t="str">
        <f t="shared" si="37"/>
        <v>NA</v>
      </c>
      <c r="J41" s="6" t="str">
        <f>IF(OR(J38&gt;15,J35&lt;15,J34&lt;4),"NA",(IF(J38&lt;4,3,IF(J38&lt;6,2,IF(J38&lt;10,1,0)))+IF(J35&gt;80,3,IF(J35&gt;40,2,IF(J35&gt;20,1,0)))+IF(J34&gt;20,3,IF(J34&gt;10,2,IF(J34&gt;5,1,0)))))</f>
        <v>NA</v>
      </c>
      <c r="K41" s="6" t="str">
        <f>IF(OR(K38&gt;15,K35&lt;15,K34&lt;4),"NA",(IF(K38&lt;4,3,IF(K38&lt;6,2,IF(K38&lt;10,1,0)))+IF(K35&gt;80,3,IF(K35&gt;40,2,IF(K35&gt;20,1,0)))+IF(K34&gt;20,3,IF(K34&gt;10,2,IF(K34&gt;5,1,0)))))</f>
        <v>NA</v>
      </c>
      <c r="L41" s="6" t="str">
        <f>IF(OR(L38&gt;15,L35&lt;15,L34&lt;4),"NA",(IF(L38&lt;4,3,IF(L38&lt;6,2,IF(L38&lt;10,1,0)))+IF(L35&gt;80,3,IF(L35&gt;40,2,IF(L35&gt;20,1,0)))+IF(L34&gt;20,3,IF(L34&gt;10,2,IF(L34&gt;5,1,0)))))</f>
        <v>NA</v>
      </c>
      <c r="M41" s="6" t="str">
        <f>IF(OR(M38&gt;15,M35&lt;15,M34&lt;4),"NA",(IF(M38&lt;4,3,IF(M38&lt;6,2,IF(M38&lt;10,1,0)))+IF(M35&gt;80,3,IF(M35&gt;40,2,IF(M35&gt;20,1,0)))+IF(M34&gt;20,3,IF(M34&gt;10,2,IF(M34&gt;5,1,0)))))</f>
        <v>NA</v>
      </c>
      <c r="N41" s="6">
        <f>IF(OR(N38&gt;15,N35&lt;15,N34&lt;4),"NA",(IF(N38&lt;4,3,IF(N38&lt;6,2,IF(N38&lt;10,1,0)))+IF(N35&gt;80,3,IF(N35&gt;40,2,IF(N35&gt;20,1,0)))+IF(N34&gt;20,3,IF(N34&gt;10,2,IF(N34&gt;5,1,0)))))</f>
        <v>9</v>
      </c>
      <c r="O41" s="6" t="str">
        <f t="shared" ref="O41:S41" si="38">IF(OR(O38&gt;15,O35&lt;15,O34&lt;4),"NA",(IF(O38&lt;4,3,IF(O38&lt;6,2,IF(O38&lt;10,1,0)))+IF(O35&gt;80,3,IF(O35&gt;40,2,IF(O35&gt;20,1,0)))+IF(O34&gt;20,3,IF(O34&gt;10,2,IF(O34&gt;5,1,0)))))</f>
        <v>NA</v>
      </c>
      <c r="P41" s="6" t="str">
        <f t="shared" si="38"/>
        <v>NA</v>
      </c>
      <c r="Q41" s="6" t="str">
        <f t="shared" si="38"/>
        <v>NA</v>
      </c>
      <c r="R41" s="6" t="str">
        <f t="shared" si="38"/>
        <v>NA</v>
      </c>
      <c r="S41" s="6" t="str">
        <f t="shared" si="38"/>
        <v>NA</v>
      </c>
    </row>
    <row r="43" spans="2:43" s="36" customFormat="1">
      <c r="B43" s="36" t="s">
        <v>106</v>
      </c>
      <c r="C43" s="36" t="s">
        <v>1</v>
      </c>
      <c r="D43" s="37" t="s">
        <v>2</v>
      </c>
      <c r="E43" s="1" t="s">
        <v>242</v>
      </c>
      <c r="F43" s="37" t="s">
        <v>232</v>
      </c>
      <c r="G43" s="37" t="s">
        <v>202</v>
      </c>
      <c r="H43" s="37" t="s">
        <v>199</v>
      </c>
      <c r="I43" s="37" t="s">
        <v>196</v>
      </c>
      <c r="J43" s="37" t="s">
        <v>185</v>
      </c>
      <c r="K43" s="37" t="s">
        <v>177</v>
      </c>
      <c r="L43" s="37" t="s">
        <v>149</v>
      </c>
      <c r="M43" s="37" t="s">
        <v>139</v>
      </c>
      <c r="N43" s="37" t="s">
        <v>3</v>
      </c>
      <c r="O43" s="37" t="s">
        <v>4</v>
      </c>
      <c r="P43" s="37" t="s">
        <v>5</v>
      </c>
      <c r="Q43" s="37" t="s">
        <v>6</v>
      </c>
      <c r="R43" s="37" t="s">
        <v>7</v>
      </c>
      <c r="S43" s="37" t="s">
        <v>8</v>
      </c>
      <c r="T43" s="37" t="s">
        <v>9</v>
      </c>
      <c r="U43" s="37" t="s">
        <v>10</v>
      </c>
      <c r="V43" s="37" t="s">
        <v>11</v>
      </c>
      <c r="W43" s="37" t="s">
        <v>12</v>
      </c>
      <c r="X43" s="37" t="s">
        <v>13</v>
      </c>
      <c r="Y43" s="37" t="s">
        <v>14</v>
      </c>
      <c r="Z43" s="37" t="s">
        <v>15</v>
      </c>
      <c r="AA43" s="37" t="s">
        <v>16</v>
      </c>
      <c r="AB43" s="37" t="s">
        <v>17</v>
      </c>
      <c r="AC43" s="37" t="s">
        <v>18</v>
      </c>
      <c r="AD43" s="37" t="s">
        <v>19</v>
      </c>
      <c r="AE43" s="37" t="s">
        <v>20</v>
      </c>
      <c r="AF43" s="37" t="s">
        <v>21</v>
      </c>
      <c r="AG43" s="37" t="s">
        <v>22</v>
      </c>
      <c r="AH43" s="37" t="s">
        <v>23</v>
      </c>
      <c r="AI43" s="37" t="s">
        <v>24</v>
      </c>
      <c r="AJ43" s="37" t="s">
        <v>25</v>
      </c>
      <c r="AK43" s="37" t="s">
        <v>26</v>
      </c>
      <c r="AL43" s="37" t="s">
        <v>27</v>
      </c>
      <c r="AM43" s="37" t="s">
        <v>28</v>
      </c>
      <c r="AN43" s="37" t="s">
        <v>29</v>
      </c>
      <c r="AO43" s="37" t="s">
        <v>30</v>
      </c>
      <c r="AP43" s="37" t="s">
        <v>31</v>
      </c>
    </row>
    <row r="44" spans="2:43" s="36" customFormat="1">
      <c r="B44" s="36" t="s">
        <v>32</v>
      </c>
      <c r="C44" s="36" t="s">
        <v>33</v>
      </c>
      <c r="D44" s="36" t="s">
        <v>34</v>
      </c>
      <c r="E44">
        <v>1.71</v>
      </c>
      <c r="F44" s="36">
        <v>1.65</v>
      </c>
      <c r="G44" s="36">
        <v>1.54</v>
      </c>
      <c r="H44" s="36">
        <v>1.61</v>
      </c>
      <c r="I44" s="36">
        <v>1.53</v>
      </c>
      <c r="J44" s="36">
        <v>2.92</v>
      </c>
      <c r="K44" s="36">
        <v>2.0099999999999998</v>
      </c>
      <c r="L44" s="36">
        <v>1.38</v>
      </c>
      <c r="M44" s="36">
        <v>1.08</v>
      </c>
      <c r="N44" s="36">
        <v>1.51</v>
      </c>
      <c r="O44" s="36">
        <v>1.63</v>
      </c>
      <c r="P44" s="36">
        <v>2.31</v>
      </c>
      <c r="Q44" s="36">
        <v>0.14000000000000001</v>
      </c>
      <c r="R44" s="36">
        <v>1.5</v>
      </c>
      <c r="S44" s="36">
        <v>1.07</v>
      </c>
      <c r="T44" s="36">
        <v>0.94</v>
      </c>
      <c r="U44" s="36">
        <v>0.98</v>
      </c>
      <c r="V44" s="36">
        <v>1.73</v>
      </c>
    </row>
    <row r="45" spans="2:43" s="36" customFormat="1">
      <c r="B45" s="36">
        <v>9</v>
      </c>
      <c r="D45" s="36" t="s">
        <v>128</v>
      </c>
      <c r="E45"/>
      <c r="I45">
        <v>1.5275000000000001</v>
      </c>
      <c r="J45" s="36">
        <v>-2.37</v>
      </c>
      <c r="K45" s="36">
        <v>2.0099999999999998</v>
      </c>
      <c r="L45" s="36">
        <v>1.38</v>
      </c>
      <c r="M45" s="36">
        <v>1.08</v>
      </c>
      <c r="N45" s="36">
        <v>1.51</v>
      </c>
      <c r="O45" s="36">
        <v>1.63</v>
      </c>
      <c r="P45" s="36">
        <v>2.31</v>
      </c>
      <c r="Q45" s="36">
        <v>0.14000000000000001</v>
      </c>
      <c r="R45" s="36">
        <v>1.45</v>
      </c>
      <c r="S45" s="36">
        <v>1.07</v>
      </c>
      <c r="T45" s="36">
        <v>0.94</v>
      </c>
      <c r="U45" s="36">
        <v>0.98</v>
      </c>
      <c r="V45" s="36">
        <v>1.17</v>
      </c>
      <c r="W45" s="36">
        <v>1.53</v>
      </c>
      <c r="X45" s="36">
        <v>1.24</v>
      </c>
      <c r="Y45" s="36">
        <v>0.43</v>
      </c>
      <c r="Z45" s="36">
        <v>0.68</v>
      </c>
    </row>
    <row r="46" spans="2:43" s="36" customFormat="1">
      <c r="B46" s="36">
        <v>9</v>
      </c>
      <c r="C46" s="36">
        <v>4</v>
      </c>
      <c r="D46" s="36" t="s">
        <v>35</v>
      </c>
      <c r="E46">
        <f t="shared" ref="E46" si="39">+E44+F44+G44+H44</f>
        <v>6.5100000000000007</v>
      </c>
      <c r="F46" s="36">
        <f t="shared" ref="F46:U47" si="40">+F44+G44+H44+I44</f>
        <v>6.33</v>
      </c>
      <c r="G46" s="36">
        <f t="shared" si="40"/>
        <v>7.6000000000000005</v>
      </c>
      <c r="H46" s="36">
        <f t="shared" si="40"/>
        <v>8.07</v>
      </c>
      <c r="I46" s="36">
        <f t="shared" si="40"/>
        <v>7.84</v>
      </c>
      <c r="J46" s="36">
        <f t="shared" si="40"/>
        <v>7.39</v>
      </c>
      <c r="K46" s="36">
        <f t="shared" si="40"/>
        <v>5.9799999999999995</v>
      </c>
      <c r="L46" s="36">
        <f t="shared" si="40"/>
        <v>5.6</v>
      </c>
      <c r="M46" s="36">
        <f t="shared" si="40"/>
        <v>6.5299999999999994</v>
      </c>
      <c r="N46" s="36">
        <f t="shared" si="40"/>
        <v>5.589999999999999</v>
      </c>
      <c r="O46" s="36">
        <f t="shared" si="40"/>
        <v>5.58</v>
      </c>
      <c r="P46" s="36">
        <f t="shared" si="40"/>
        <v>5.0200000000000005</v>
      </c>
      <c r="Q46" s="36">
        <f t="shared" si="40"/>
        <v>3.65</v>
      </c>
      <c r="R46" s="36">
        <f t="shared" si="40"/>
        <v>4.49</v>
      </c>
      <c r="S46" s="36">
        <f t="shared" si="40"/>
        <v>4.72</v>
      </c>
    </row>
    <row r="47" spans="2:43" s="36" customFormat="1">
      <c r="B47" s="36">
        <v>9</v>
      </c>
      <c r="D47" s="36" t="s">
        <v>129</v>
      </c>
      <c r="E47"/>
      <c r="I47" s="36">
        <f t="shared" si="40"/>
        <v>2.5474999999999994</v>
      </c>
      <c r="J47" s="36">
        <f t="shared" si="40"/>
        <v>2.0999999999999996</v>
      </c>
      <c r="K47" s="36">
        <f t="shared" si="40"/>
        <v>5.9799999999999995</v>
      </c>
      <c r="L47" s="36">
        <f t="shared" si="40"/>
        <v>5.6</v>
      </c>
      <c r="M47" s="36">
        <f t="shared" si="40"/>
        <v>6.5299999999999994</v>
      </c>
      <c r="N47" s="36">
        <f t="shared" si="40"/>
        <v>5.589999999999999</v>
      </c>
      <c r="O47" s="36">
        <f t="shared" si="40"/>
        <v>5.53</v>
      </c>
      <c r="P47" s="36">
        <f t="shared" si="40"/>
        <v>4.9700000000000006</v>
      </c>
      <c r="Q47" s="36">
        <f t="shared" si="40"/>
        <v>3.6</v>
      </c>
      <c r="R47" s="36">
        <f t="shared" si="40"/>
        <v>4.4399999999999995</v>
      </c>
      <c r="S47" s="36">
        <f t="shared" si="40"/>
        <v>4.16</v>
      </c>
      <c r="T47" s="36">
        <f t="shared" si="40"/>
        <v>4.62</v>
      </c>
      <c r="U47" s="36">
        <f t="shared" si="40"/>
        <v>4.92</v>
      </c>
      <c r="V47" s="36">
        <f t="shared" ref="V47:W47" si="41">+V45+W45+X45+Y45</f>
        <v>4.37</v>
      </c>
      <c r="W47" s="36">
        <f t="shared" si="41"/>
        <v>3.8800000000000003</v>
      </c>
    </row>
    <row r="48" spans="2:43" s="36" customFormat="1">
      <c r="D48" s="38" t="s">
        <v>36</v>
      </c>
      <c r="E48" s="2">
        <f t="shared" ref="E48" si="42">+((E46/(F44+G44+H44+I45))-1)*100</f>
        <v>2.8842354800474368</v>
      </c>
      <c r="F48" s="38">
        <f t="shared" ref="F48:S48" si="43">+((F46/(G44+H44+I44+J45))-1)*100</f>
        <v>174.02597402597397</v>
      </c>
      <c r="G48" s="38">
        <f t="shared" si="43"/>
        <v>-5.8240396530359284</v>
      </c>
      <c r="H48" s="38">
        <f t="shared" si="43"/>
        <v>2.9336734693877542</v>
      </c>
      <c r="I48" s="38">
        <f t="shared" si="43"/>
        <v>6.0893098782138111</v>
      </c>
      <c r="J48" s="38">
        <f t="shared" si="43"/>
        <v>23.57859531772575</v>
      </c>
      <c r="K48" s="38">
        <f t="shared" si="43"/>
        <v>6.7857142857142838</v>
      </c>
      <c r="L48" s="38">
        <f t="shared" si="43"/>
        <v>-14.241960183767223</v>
      </c>
      <c r="M48" s="38">
        <f t="shared" si="43"/>
        <v>16.815742397137747</v>
      </c>
      <c r="N48" s="38">
        <f t="shared" si="43"/>
        <v>1.0849909584086603</v>
      </c>
      <c r="O48" s="38">
        <f t="shared" si="43"/>
        <v>11.155378486055767</v>
      </c>
      <c r="P48" s="38">
        <f t="shared" si="43"/>
        <v>37.534246575342479</v>
      </c>
      <c r="Q48" s="38">
        <f t="shared" si="43"/>
        <v>-18.70824053452116</v>
      </c>
      <c r="R48" s="38">
        <f t="shared" si="43"/>
        <v>7.9326923076923128</v>
      </c>
      <c r="S48" s="38">
        <f t="shared" si="43"/>
        <v>-8.8803088803088848</v>
      </c>
      <c r="T48" s="38"/>
      <c r="U48" s="38"/>
      <c r="V48" s="38"/>
    </row>
    <row r="49" spans="2:43" s="36" customFormat="1">
      <c r="D49" s="38" t="s">
        <v>37</v>
      </c>
      <c r="E49" s="2">
        <f t="shared" ref="E49" si="44">+((E46/I47)-1)*100</f>
        <v>155.5446516192346</v>
      </c>
      <c r="F49" s="38">
        <f t="shared" ref="F49:S49" si="45">+((F46/J47)-1)*100</f>
        <v>201.42857142857147</v>
      </c>
      <c r="G49" s="38">
        <f t="shared" si="45"/>
        <v>27.090301003344507</v>
      </c>
      <c r="H49" s="38">
        <f t="shared" si="45"/>
        <v>44.107142857142875</v>
      </c>
      <c r="I49" s="38">
        <f t="shared" si="45"/>
        <v>20.06125574272588</v>
      </c>
      <c r="J49" s="38">
        <f t="shared" si="45"/>
        <v>32.200357781753141</v>
      </c>
      <c r="K49" s="38">
        <f t="shared" si="45"/>
        <v>8.1374321880650857</v>
      </c>
      <c r="L49" s="38">
        <f t="shared" si="45"/>
        <v>12.676056338028152</v>
      </c>
      <c r="M49" s="38">
        <f t="shared" si="45"/>
        <v>81.388888888888872</v>
      </c>
      <c r="N49" s="38">
        <f t="shared" si="45"/>
        <v>25.900900900900893</v>
      </c>
      <c r="O49" s="38">
        <f t="shared" si="45"/>
        <v>34.134615384615373</v>
      </c>
      <c r="P49" s="38">
        <f t="shared" si="45"/>
        <v>8.6580086580086757</v>
      </c>
      <c r="Q49" s="38">
        <f t="shared" si="45"/>
        <v>-25.813008130081304</v>
      </c>
      <c r="R49" s="38">
        <f t="shared" si="45"/>
        <v>2.7459954233409745</v>
      </c>
      <c r="S49" s="38">
        <f t="shared" si="45"/>
        <v>21.649484536082465</v>
      </c>
    </row>
    <row r="50" spans="2:43" s="37" customFormat="1">
      <c r="D50" s="37" t="s">
        <v>38</v>
      </c>
      <c r="E50" s="1" t="s">
        <v>243</v>
      </c>
      <c r="F50" s="37" t="s">
        <v>233</v>
      </c>
      <c r="G50" s="37" t="s">
        <v>230</v>
      </c>
      <c r="H50" s="37" t="s">
        <v>200</v>
      </c>
      <c r="I50" s="37" t="s">
        <v>197</v>
      </c>
      <c r="J50" s="37" t="s">
        <v>186</v>
      </c>
      <c r="K50" s="37" t="s">
        <v>178</v>
      </c>
      <c r="L50" s="37" t="s">
        <v>150</v>
      </c>
      <c r="M50" s="37" t="s">
        <v>141</v>
      </c>
      <c r="N50" s="37" t="s">
        <v>39</v>
      </c>
      <c r="O50" s="37" t="s">
        <v>40</v>
      </c>
      <c r="P50" s="37" t="s">
        <v>41</v>
      </c>
      <c r="Q50" s="37" t="s">
        <v>42</v>
      </c>
      <c r="R50" s="37" t="s">
        <v>43</v>
      </c>
      <c r="S50" s="37" t="s">
        <v>44</v>
      </c>
      <c r="T50" s="37" t="s">
        <v>45</v>
      </c>
      <c r="U50" s="37" t="s">
        <v>46</v>
      </c>
      <c r="V50" s="37" t="s">
        <v>47</v>
      </c>
      <c r="W50" s="37" t="s">
        <v>48</v>
      </c>
      <c r="X50" s="37" t="s">
        <v>49</v>
      </c>
      <c r="Y50" s="37" t="s">
        <v>50</v>
      </c>
      <c r="Z50" s="37" t="s">
        <v>51</v>
      </c>
      <c r="AA50" s="37" t="s">
        <v>52</v>
      </c>
      <c r="AB50" s="37" t="s">
        <v>53</v>
      </c>
      <c r="AC50" s="37" t="s">
        <v>54</v>
      </c>
      <c r="AD50" s="37" t="s">
        <v>55</v>
      </c>
      <c r="AE50" s="37" t="s">
        <v>56</v>
      </c>
      <c r="AF50" s="37" t="s">
        <v>57</v>
      </c>
      <c r="AG50" s="37" t="s">
        <v>58</v>
      </c>
      <c r="AH50" s="37" t="s">
        <v>59</v>
      </c>
      <c r="AI50" s="37" t="s">
        <v>60</v>
      </c>
      <c r="AJ50" s="37" t="s">
        <v>61</v>
      </c>
      <c r="AK50" s="37" t="s">
        <v>62</v>
      </c>
      <c r="AL50" s="37" t="s">
        <v>63</v>
      </c>
      <c r="AM50" s="37" t="s">
        <v>64</v>
      </c>
      <c r="AN50" s="37" t="s">
        <v>65</v>
      </c>
      <c r="AO50" s="37" t="s">
        <v>66</v>
      </c>
      <c r="AP50" s="37" t="s">
        <v>67</v>
      </c>
      <c r="AQ50" s="37" t="s">
        <v>68</v>
      </c>
    </row>
    <row r="51" spans="2:43" s="36" customFormat="1">
      <c r="D51" s="36" t="s">
        <v>69</v>
      </c>
      <c r="E51"/>
      <c r="F51" s="36">
        <v>35</v>
      </c>
      <c r="G51" s="36">
        <v>30.2</v>
      </c>
      <c r="H51" s="36">
        <v>34</v>
      </c>
      <c r="I51" s="39">
        <v>42</v>
      </c>
      <c r="J51" s="36">
        <v>43.4</v>
      </c>
      <c r="K51" s="36">
        <v>42.4</v>
      </c>
      <c r="L51" s="36">
        <v>50</v>
      </c>
      <c r="M51" s="36">
        <v>58</v>
      </c>
      <c r="N51" s="36">
        <v>52.6</v>
      </c>
      <c r="O51" s="36">
        <v>39.5</v>
      </c>
      <c r="P51" s="36">
        <v>41</v>
      </c>
      <c r="Q51" s="36">
        <v>39.6</v>
      </c>
      <c r="R51" s="36">
        <v>37</v>
      </c>
      <c r="S51" s="36">
        <v>31.9</v>
      </c>
    </row>
    <row r="52" spans="2:43" s="36" customFormat="1">
      <c r="D52" s="40" t="s">
        <v>70</v>
      </c>
      <c r="E52" s="3"/>
      <c r="F52" s="41">
        <f t="shared" ref="F52:S52" si="46">+F51/F46</f>
        <v>5.5292259083728279</v>
      </c>
      <c r="G52" s="41">
        <f t="shared" si="46"/>
        <v>3.9736842105263155</v>
      </c>
      <c r="H52" s="41">
        <f t="shared" si="46"/>
        <v>4.2131350681536555</v>
      </c>
      <c r="I52" s="41">
        <f t="shared" si="46"/>
        <v>5.3571428571428577</v>
      </c>
      <c r="J52" s="40">
        <f t="shared" si="46"/>
        <v>5.8728010825439787</v>
      </c>
      <c r="K52" s="40">
        <f t="shared" si="46"/>
        <v>7.0903010033444822</v>
      </c>
      <c r="L52" s="40">
        <f t="shared" si="46"/>
        <v>8.9285714285714288</v>
      </c>
      <c r="M52" s="40">
        <f t="shared" si="46"/>
        <v>8.8820826952526808</v>
      </c>
      <c r="N52" s="40">
        <f t="shared" si="46"/>
        <v>9.4096601073345276</v>
      </c>
      <c r="O52" s="40">
        <f t="shared" si="46"/>
        <v>7.0788530465949817</v>
      </c>
      <c r="P52" s="40">
        <f t="shared" si="46"/>
        <v>8.1673306772908365</v>
      </c>
      <c r="Q52" s="40">
        <f t="shared" si="46"/>
        <v>10.849315068493151</v>
      </c>
      <c r="R52" s="40">
        <f t="shared" si="46"/>
        <v>8.2405345211581285</v>
      </c>
      <c r="S52" s="40">
        <f t="shared" si="46"/>
        <v>6.7584745762711869</v>
      </c>
    </row>
    <row r="53" spans="2:43" s="36" customFormat="1">
      <c r="D53" s="38" t="s">
        <v>71</v>
      </c>
      <c r="E53" s="2"/>
      <c r="F53" s="42">
        <f t="shared" ref="F53:R53" si="47">+((F51/G51)-1)*100</f>
        <v>15.89403973509933</v>
      </c>
      <c r="G53" s="42">
        <f t="shared" si="47"/>
        <v>-11.176470588235299</v>
      </c>
      <c r="H53" s="42">
        <f t="shared" si="47"/>
        <v>-19.047619047619047</v>
      </c>
      <c r="I53" s="42">
        <f t="shared" si="47"/>
        <v>-3.2258064516129004</v>
      </c>
      <c r="J53" s="38">
        <f t="shared" si="47"/>
        <v>2.3584905660377409</v>
      </c>
      <c r="K53" s="38">
        <f t="shared" si="47"/>
        <v>-15.200000000000003</v>
      </c>
      <c r="L53" s="38">
        <f t="shared" si="47"/>
        <v>-13.793103448275868</v>
      </c>
      <c r="M53" s="38">
        <f t="shared" si="47"/>
        <v>10.266159695817478</v>
      </c>
      <c r="N53" s="38">
        <f t="shared" si="47"/>
        <v>33.164556962025316</v>
      </c>
      <c r="O53" s="38">
        <f t="shared" si="47"/>
        <v>-3.6585365853658569</v>
      </c>
      <c r="P53" s="38">
        <f t="shared" si="47"/>
        <v>3.5353535353535248</v>
      </c>
      <c r="Q53" s="38">
        <f t="shared" si="47"/>
        <v>7.0270270270270219</v>
      </c>
      <c r="R53" s="38">
        <f t="shared" si="47"/>
        <v>15.987460815047028</v>
      </c>
    </row>
    <row r="54" spans="2:43" s="36" customFormat="1">
      <c r="D54" s="38" t="s">
        <v>72</v>
      </c>
      <c r="E54" s="2"/>
      <c r="F54" s="42">
        <f t="shared" ref="F54:O54" si="48">+((F51/J51)-1)*100</f>
        <v>-19.354838709677413</v>
      </c>
      <c r="G54" s="42">
        <f t="shared" si="48"/>
        <v>-28.773584905660378</v>
      </c>
      <c r="H54" s="42">
        <f t="shared" si="48"/>
        <v>-31.999999999999996</v>
      </c>
      <c r="I54" s="42">
        <f t="shared" si="48"/>
        <v>-27.586206896551722</v>
      </c>
      <c r="J54" s="38">
        <f t="shared" si="48"/>
        <v>-17.490494296577953</v>
      </c>
      <c r="K54" s="38">
        <f t="shared" si="48"/>
        <v>7.3417721518987289</v>
      </c>
      <c r="L54" s="38">
        <f t="shared" si="48"/>
        <v>21.95121951219512</v>
      </c>
      <c r="M54" s="38">
        <f t="shared" si="48"/>
        <v>46.464646464646449</v>
      </c>
      <c r="N54" s="38">
        <f t="shared" si="48"/>
        <v>42.162162162162176</v>
      </c>
      <c r="O54" s="38">
        <f t="shared" si="48"/>
        <v>23.82445141065832</v>
      </c>
      <c r="P54" s="38"/>
      <c r="Q54" s="38"/>
    </row>
    <row r="55" spans="2:43" s="36" customFormat="1">
      <c r="D55" s="38" t="s">
        <v>130</v>
      </c>
      <c r="E55" s="2"/>
      <c r="F55" s="39">
        <f t="shared" ref="F55:S55" si="49">IF(OR(F52&gt;15,F49&lt;15,F48&lt;4),"NA",(IF(F52&lt;4,3,IF(F52&lt;6,2,IF(F52&lt;10,1,0)))+IF(F49&gt;80,3,IF(F49&gt;40,2,IF(F49&gt;20,1,0)))+IF(F48&gt;20,3,IF(F48&gt;10,2,IF(F48&gt;5,1,0)))))</f>
        <v>8</v>
      </c>
      <c r="G55" s="39" t="str">
        <f t="shared" si="49"/>
        <v>NA</v>
      </c>
      <c r="H55" s="39" t="str">
        <f t="shared" si="49"/>
        <v>NA</v>
      </c>
      <c r="I55" s="39">
        <f t="shared" si="49"/>
        <v>4</v>
      </c>
      <c r="J55" s="36">
        <f t="shared" si="49"/>
        <v>6</v>
      </c>
      <c r="K55" s="36" t="str">
        <f t="shared" si="49"/>
        <v>NA</v>
      </c>
      <c r="L55" s="36" t="str">
        <f t="shared" si="49"/>
        <v>NA</v>
      </c>
      <c r="M55" s="36">
        <f t="shared" si="49"/>
        <v>6</v>
      </c>
      <c r="N55" s="36" t="str">
        <f t="shared" si="49"/>
        <v>NA</v>
      </c>
      <c r="O55" s="36">
        <f t="shared" si="49"/>
        <v>4</v>
      </c>
      <c r="P55" s="36" t="str">
        <f t="shared" si="49"/>
        <v>NA</v>
      </c>
      <c r="Q55" s="36" t="str">
        <f t="shared" si="49"/>
        <v>NA</v>
      </c>
      <c r="R55" s="36" t="str">
        <f t="shared" si="49"/>
        <v>NA</v>
      </c>
      <c r="S55" s="36" t="str">
        <f t="shared" si="49"/>
        <v>NA</v>
      </c>
    </row>
    <row r="57" spans="2:43" s="6" customFormat="1">
      <c r="B57" s="43" t="s">
        <v>158</v>
      </c>
      <c r="C57" s="6" t="s">
        <v>1</v>
      </c>
      <c r="D57" s="11" t="s">
        <v>2</v>
      </c>
      <c r="E57" s="11"/>
      <c r="F57" s="11" t="s">
        <v>232</v>
      </c>
      <c r="G57" s="11" t="s">
        <v>202</v>
      </c>
      <c r="H57" s="11" t="s">
        <v>199</v>
      </c>
      <c r="I57" s="11" t="s">
        <v>196</v>
      </c>
      <c r="J57" s="11" t="s">
        <v>185</v>
      </c>
      <c r="K57" s="11" t="s">
        <v>177</v>
      </c>
      <c r="L57" s="11" t="s">
        <v>149</v>
      </c>
      <c r="M57" s="11" t="s">
        <v>139</v>
      </c>
      <c r="N57" s="11" t="s">
        <v>3</v>
      </c>
      <c r="O57" s="11" t="s">
        <v>4</v>
      </c>
      <c r="P57" s="11" t="s">
        <v>5</v>
      </c>
      <c r="Q57" s="11" t="s">
        <v>6</v>
      </c>
      <c r="R57" s="11" t="s">
        <v>7</v>
      </c>
      <c r="S57" s="11" t="s">
        <v>8</v>
      </c>
      <c r="T57" s="11" t="s">
        <v>9</v>
      </c>
      <c r="U57" s="11" t="s">
        <v>10</v>
      </c>
      <c r="V57" s="11" t="s">
        <v>11</v>
      </c>
      <c r="W57" s="11" t="s">
        <v>12</v>
      </c>
      <c r="X57" s="11" t="s">
        <v>13</v>
      </c>
      <c r="Y57" s="11" t="s">
        <v>14</v>
      </c>
      <c r="Z57" s="11" t="s">
        <v>15</v>
      </c>
      <c r="AA57" s="11" t="s">
        <v>16</v>
      </c>
      <c r="AB57" s="11" t="s">
        <v>17</v>
      </c>
      <c r="AC57" s="11" t="s">
        <v>18</v>
      </c>
      <c r="AD57" s="11" t="s">
        <v>19</v>
      </c>
      <c r="AE57" s="11" t="s">
        <v>20</v>
      </c>
      <c r="AF57" s="11" t="s">
        <v>21</v>
      </c>
      <c r="AG57" s="11" t="s">
        <v>22</v>
      </c>
      <c r="AH57" s="11" t="s">
        <v>23</v>
      </c>
      <c r="AI57" s="11" t="s">
        <v>24</v>
      </c>
      <c r="AJ57" s="11" t="s">
        <v>25</v>
      </c>
      <c r="AK57" s="11" t="s">
        <v>26</v>
      </c>
      <c r="AL57" s="11" t="s">
        <v>27</v>
      </c>
      <c r="AM57" s="11" t="s">
        <v>28</v>
      </c>
      <c r="AN57" s="11" t="s">
        <v>29</v>
      </c>
      <c r="AO57" s="11" t="s">
        <v>30</v>
      </c>
      <c r="AP57" s="11" t="s">
        <v>31</v>
      </c>
    </row>
    <row r="58" spans="2:43" s="6" customFormat="1">
      <c r="B58" s="6">
        <v>5</v>
      </c>
      <c r="D58" s="6" t="s">
        <v>34</v>
      </c>
      <c r="F58" s="6">
        <v>8.4700000000000006</v>
      </c>
      <c r="G58" s="6">
        <v>-0.53</v>
      </c>
      <c r="H58" s="6">
        <v>2.57</v>
      </c>
      <c r="I58" s="6">
        <v>1.08</v>
      </c>
      <c r="J58" s="6">
        <v>-2.2400000000000002</v>
      </c>
      <c r="K58" s="6">
        <v>0.85</v>
      </c>
      <c r="L58" s="6">
        <v>4.95</v>
      </c>
      <c r="M58" s="6">
        <v>2.2400000000000002</v>
      </c>
      <c r="N58" s="6">
        <v>0.05</v>
      </c>
      <c r="O58" s="6">
        <v>4.66</v>
      </c>
      <c r="P58" s="6">
        <v>6.37</v>
      </c>
      <c r="Q58" s="6">
        <v>6.11</v>
      </c>
      <c r="R58" s="6">
        <v>10.25</v>
      </c>
      <c r="S58" s="6">
        <v>5.16</v>
      </c>
      <c r="T58" s="6">
        <v>0.56000000000000005</v>
      </c>
      <c r="U58" s="6">
        <v>3.68</v>
      </c>
      <c r="V58" s="6">
        <v>14.99</v>
      </c>
    </row>
    <row r="59" spans="2:43" s="6" customFormat="1">
      <c r="B59" s="6">
        <v>20</v>
      </c>
      <c r="D59" s="6" t="s">
        <v>128</v>
      </c>
      <c r="J59" s="6">
        <v>-2.2400000000000002</v>
      </c>
      <c r="K59" s="6">
        <v>0.85</v>
      </c>
      <c r="L59" s="6">
        <v>4.95</v>
      </c>
      <c r="M59" s="6">
        <v>2.2200000000000002</v>
      </c>
      <c r="N59" s="6">
        <v>0.03</v>
      </c>
      <c r="O59" s="6">
        <v>4.6100000000000003</v>
      </c>
      <c r="P59" s="6">
        <v>6.3</v>
      </c>
      <c r="Q59" s="6">
        <v>6.15</v>
      </c>
      <c r="R59" s="6">
        <v>4.8899999999999997</v>
      </c>
      <c r="S59" s="6">
        <v>4.03</v>
      </c>
      <c r="T59" s="6">
        <v>2.72</v>
      </c>
      <c r="U59" s="6">
        <v>2.87</v>
      </c>
      <c r="V59" s="6">
        <v>14.99</v>
      </c>
      <c r="W59" s="6">
        <v>1.82</v>
      </c>
      <c r="X59" s="6">
        <v>3.72</v>
      </c>
      <c r="Y59" s="6">
        <v>-0.77</v>
      </c>
      <c r="Z59" s="6">
        <v>1.51</v>
      </c>
    </row>
    <row r="60" spans="2:43" s="6" customFormat="1">
      <c r="B60" s="6">
        <v>3</v>
      </c>
      <c r="D60" s="6" t="s">
        <v>35</v>
      </c>
      <c r="F60" s="6">
        <f t="shared" ref="F60:U61" si="50">+F58+G58+H58+I58</f>
        <v>11.59</v>
      </c>
      <c r="G60" s="6">
        <f t="shared" si="50"/>
        <v>0.87999999999999989</v>
      </c>
      <c r="H60" s="6">
        <f t="shared" si="50"/>
        <v>2.2599999999999998</v>
      </c>
      <c r="I60" s="6">
        <f t="shared" si="50"/>
        <v>4.6399999999999997</v>
      </c>
      <c r="J60" s="6">
        <f t="shared" si="50"/>
        <v>5.8000000000000007</v>
      </c>
      <c r="K60" s="6">
        <f t="shared" si="50"/>
        <v>8.09</v>
      </c>
      <c r="L60" s="6">
        <f t="shared" si="50"/>
        <v>11.9</v>
      </c>
      <c r="M60" s="6">
        <f t="shared" si="50"/>
        <v>13.32</v>
      </c>
      <c r="N60" s="6">
        <f t="shared" si="50"/>
        <v>17.190000000000001</v>
      </c>
      <c r="O60" s="6">
        <f t="shared" si="50"/>
        <v>27.39</v>
      </c>
      <c r="P60" s="6">
        <f t="shared" si="50"/>
        <v>27.89</v>
      </c>
      <c r="Q60" s="6">
        <f t="shared" si="50"/>
        <v>22.08</v>
      </c>
      <c r="R60" s="6">
        <f t="shared" si="50"/>
        <v>19.650000000000002</v>
      </c>
      <c r="S60" s="6">
        <f t="shared" si="50"/>
        <v>24.39</v>
      </c>
    </row>
    <row r="61" spans="2:43" s="6" customFormat="1">
      <c r="D61" s="6" t="s">
        <v>129</v>
      </c>
      <c r="J61" s="6">
        <f t="shared" si="50"/>
        <v>5.78</v>
      </c>
      <c r="K61" s="6">
        <f t="shared" si="50"/>
        <v>8.0499999999999989</v>
      </c>
      <c r="L61" s="6">
        <f t="shared" si="50"/>
        <v>11.81</v>
      </c>
      <c r="M61" s="6">
        <f t="shared" si="50"/>
        <v>13.16</v>
      </c>
      <c r="N61" s="6">
        <f t="shared" si="50"/>
        <v>17.090000000000003</v>
      </c>
      <c r="O61" s="6">
        <f t="shared" si="50"/>
        <v>21.950000000000003</v>
      </c>
      <c r="P61" s="6">
        <f t="shared" si="50"/>
        <v>21.37</v>
      </c>
      <c r="Q61" s="6">
        <f t="shared" si="50"/>
        <v>17.79</v>
      </c>
      <c r="R61" s="6">
        <f t="shared" si="50"/>
        <v>14.510000000000002</v>
      </c>
      <c r="S61" s="6">
        <f t="shared" si="50"/>
        <v>24.61</v>
      </c>
      <c r="T61" s="6">
        <f t="shared" si="50"/>
        <v>22.4</v>
      </c>
      <c r="U61" s="6">
        <f t="shared" si="50"/>
        <v>23.4</v>
      </c>
      <c r="V61" s="6">
        <f t="shared" ref="V61:W61" si="51">+V59+W59+X59+Y59</f>
        <v>19.759999999999998</v>
      </c>
      <c r="W61" s="6">
        <f t="shared" si="51"/>
        <v>6.2799999999999994</v>
      </c>
    </row>
    <row r="62" spans="2:43" s="6" customFormat="1">
      <c r="D62" s="7" t="s">
        <v>36</v>
      </c>
      <c r="E62" s="7"/>
      <c r="F62" s="7">
        <f t="shared" ref="F62:S62" si="52">+((F60/(G58+H58+I58+J59))-1)*100</f>
        <v>1217.0454545454547</v>
      </c>
      <c r="G62" s="7">
        <f t="shared" si="52"/>
        <v>-61.061946902654874</v>
      </c>
      <c r="H62" s="7">
        <f t="shared" si="52"/>
        <v>-51.293103448275865</v>
      </c>
      <c r="I62" s="7">
        <f t="shared" si="52"/>
        <v>-19.723183391003474</v>
      </c>
      <c r="J62" s="7">
        <f t="shared" si="52"/>
        <v>-28.12887236679056</v>
      </c>
      <c r="K62" s="7">
        <f t="shared" si="52"/>
        <v>-31.729957805907183</v>
      </c>
      <c r="L62" s="7">
        <f t="shared" si="52"/>
        <v>-10.188679245283016</v>
      </c>
      <c r="M62" s="7">
        <f t="shared" si="52"/>
        <v>-22.692977365060941</v>
      </c>
      <c r="N62" s="7">
        <f t="shared" si="52"/>
        <v>-21.970040853381747</v>
      </c>
      <c r="O62" s="7">
        <f t="shared" si="52"/>
        <v>2.3542600896860888</v>
      </c>
      <c r="P62" s="7">
        <f t="shared" si="52"/>
        <v>15.057755775577576</v>
      </c>
      <c r="Q62" s="7">
        <f t="shared" si="52"/>
        <v>17.197452229299358</v>
      </c>
      <c r="R62" s="7">
        <f t="shared" si="52"/>
        <v>-19.43419434194341</v>
      </c>
      <c r="S62" s="7">
        <f t="shared" si="52"/>
        <v>15.866983372921606</v>
      </c>
    </row>
    <row r="63" spans="2:43" s="6" customFormat="1">
      <c r="D63" s="7" t="s">
        <v>37</v>
      </c>
      <c r="E63" s="7"/>
      <c r="F63" s="7">
        <f t="shared" ref="F63:S63" si="53">+((F60/J61)-1)*100</f>
        <v>100.51903114186848</v>
      </c>
      <c r="G63" s="7">
        <f t="shared" si="53"/>
        <v>-89.068322981366464</v>
      </c>
      <c r="H63" s="7">
        <f t="shared" si="53"/>
        <v>-80.863674851820491</v>
      </c>
      <c r="I63" s="7">
        <f t="shared" si="53"/>
        <v>-64.741641337386028</v>
      </c>
      <c r="J63" s="7">
        <f t="shared" si="53"/>
        <v>-66.062024575775297</v>
      </c>
      <c r="K63" s="7">
        <f t="shared" si="53"/>
        <v>-63.143507972665148</v>
      </c>
      <c r="L63" s="7">
        <f t="shared" si="53"/>
        <v>-44.314459522695373</v>
      </c>
      <c r="M63" s="7">
        <f t="shared" si="53"/>
        <v>-25.1264755480607</v>
      </c>
      <c r="N63" s="7">
        <f t="shared" si="53"/>
        <v>18.47002067539627</v>
      </c>
      <c r="O63" s="7">
        <f t="shared" si="53"/>
        <v>11.296221048354326</v>
      </c>
      <c r="P63" s="7">
        <f t="shared" si="53"/>
        <v>24.508928571428591</v>
      </c>
      <c r="Q63" s="7">
        <f t="shared" si="53"/>
        <v>-5.6410256410256432</v>
      </c>
      <c r="R63" s="7">
        <f t="shared" si="53"/>
        <v>-0.5566801619433015</v>
      </c>
      <c r="S63" s="7">
        <f t="shared" si="53"/>
        <v>288.37579617834399</v>
      </c>
    </row>
    <row r="64" spans="2:43" s="11" customFormat="1">
      <c r="D64" s="11" t="s">
        <v>38</v>
      </c>
      <c r="F64" s="11" t="s">
        <v>233</v>
      </c>
      <c r="G64" s="11" t="s">
        <v>230</v>
      </c>
      <c r="H64" s="11" t="s">
        <v>200</v>
      </c>
      <c r="I64" s="11" t="s">
        <v>197</v>
      </c>
      <c r="J64" s="11" t="s">
        <v>186</v>
      </c>
      <c r="K64" s="11" t="s">
        <v>178</v>
      </c>
      <c r="L64" s="11" t="s">
        <v>150</v>
      </c>
      <c r="M64" s="11" t="s">
        <v>141</v>
      </c>
      <c r="N64" s="11" t="s">
        <v>39</v>
      </c>
      <c r="O64" s="11" t="s">
        <v>40</v>
      </c>
      <c r="P64" s="11" t="s">
        <v>41</v>
      </c>
      <c r="Q64" s="11" t="s">
        <v>42</v>
      </c>
      <c r="R64" s="11" t="s">
        <v>43</v>
      </c>
      <c r="S64" s="11" t="s">
        <v>44</v>
      </c>
      <c r="T64" s="11" t="s">
        <v>45</v>
      </c>
      <c r="U64" s="11" t="s">
        <v>46</v>
      </c>
      <c r="V64" s="11" t="s">
        <v>47</v>
      </c>
      <c r="W64" s="11" t="s">
        <v>48</v>
      </c>
      <c r="X64" s="11" t="s">
        <v>49</v>
      </c>
      <c r="Y64" s="11" t="s">
        <v>50</v>
      </c>
      <c r="Z64" s="11" t="s">
        <v>51</v>
      </c>
      <c r="AA64" s="11" t="s">
        <v>52</v>
      </c>
      <c r="AB64" s="11" t="s">
        <v>53</v>
      </c>
      <c r="AC64" s="11" t="s">
        <v>54</v>
      </c>
      <c r="AD64" s="11" t="s">
        <v>55</v>
      </c>
      <c r="AE64" s="11" t="s">
        <v>56</v>
      </c>
      <c r="AF64" s="11" t="s">
        <v>57</v>
      </c>
      <c r="AG64" s="11" t="s">
        <v>58</v>
      </c>
      <c r="AH64" s="11" t="s">
        <v>59</v>
      </c>
      <c r="AI64" s="11" t="s">
        <v>60</v>
      </c>
      <c r="AJ64" s="11" t="s">
        <v>61</v>
      </c>
      <c r="AK64" s="11" t="s">
        <v>62</v>
      </c>
      <c r="AL64" s="11" t="s">
        <v>63</v>
      </c>
      <c r="AM64" s="11" t="s">
        <v>64</v>
      </c>
      <c r="AN64" s="11" t="s">
        <v>65</v>
      </c>
      <c r="AO64" s="11" t="s">
        <v>66</v>
      </c>
      <c r="AP64" s="11" t="s">
        <v>67</v>
      </c>
      <c r="AQ64" s="11" t="s">
        <v>68</v>
      </c>
    </row>
    <row r="65" spans="2:43" s="6" customFormat="1">
      <c r="D65" s="6" t="s">
        <v>69</v>
      </c>
      <c r="F65" s="6">
        <v>108</v>
      </c>
      <c r="G65" s="6">
        <v>98</v>
      </c>
      <c r="H65" s="6">
        <v>106</v>
      </c>
      <c r="I65" s="6">
        <v>130</v>
      </c>
      <c r="J65" s="6">
        <v>150</v>
      </c>
      <c r="K65" s="6">
        <v>134</v>
      </c>
      <c r="L65" s="6">
        <v>172</v>
      </c>
      <c r="M65" s="6">
        <v>186</v>
      </c>
      <c r="N65" s="6">
        <v>186</v>
      </c>
      <c r="O65" s="6">
        <v>190</v>
      </c>
      <c r="P65" s="6">
        <v>193</v>
      </c>
      <c r="Q65" s="6">
        <v>193</v>
      </c>
      <c r="R65" s="6">
        <v>185</v>
      </c>
      <c r="S65" s="6">
        <v>185</v>
      </c>
    </row>
    <row r="66" spans="2:43" s="6" customFormat="1">
      <c r="D66" s="8" t="s">
        <v>70</v>
      </c>
      <c r="E66" s="8"/>
      <c r="F66" s="8">
        <f t="shared" ref="F66:S66" si="54">+F65/F60</f>
        <v>9.3183779119930978</v>
      </c>
      <c r="G66" s="8">
        <f t="shared" si="54"/>
        <v>111.36363636363637</v>
      </c>
      <c r="H66" s="8">
        <f t="shared" si="54"/>
        <v>46.902654867256643</v>
      </c>
      <c r="I66" s="8">
        <f t="shared" si="54"/>
        <v>28.017241379310345</v>
      </c>
      <c r="J66" s="8">
        <f t="shared" si="54"/>
        <v>25.862068965517238</v>
      </c>
      <c r="K66" s="8">
        <f t="shared" si="54"/>
        <v>16.563658838071692</v>
      </c>
      <c r="L66" s="8">
        <f t="shared" si="54"/>
        <v>14.453781512605042</v>
      </c>
      <c r="M66" s="8">
        <f t="shared" si="54"/>
        <v>13.963963963963964</v>
      </c>
      <c r="N66" s="8">
        <f t="shared" si="54"/>
        <v>10.820244328097731</v>
      </c>
      <c r="O66" s="8">
        <f t="shared" si="54"/>
        <v>6.9368382621394664</v>
      </c>
      <c r="P66" s="8">
        <f t="shared" si="54"/>
        <v>6.9200430261742563</v>
      </c>
      <c r="Q66" s="8">
        <f t="shared" si="54"/>
        <v>8.7409420289855078</v>
      </c>
      <c r="R66" s="8">
        <f t="shared" si="54"/>
        <v>9.4147582697201013</v>
      </c>
      <c r="S66" s="8">
        <f t="shared" si="54"/>
        <v>7.585075850758507</v>
      </c>
    </row>
    <row r="67" spans="2:43" s="6" customFormat="1">
      <c r="D67" s="7" t="s">
        <v>71</v>
      </c>
      <c r="E67" s="7"/>
      <c r="F67" s="7">
        <f t="shared" ref="F67:I67" si="55">+((F65/G65)-1)*100</f>
        <v>10.20408163265305</v>
      </c>
      <c r="G67" s="7">
        <f t="shared" si="55"/>
        <v>-7.547169811320753</v>
      </c>
      <c r="H67" s="7">
        <f t="shared" si="55"/>
        <v>-18.461538461538463</v>
      </c>
      <c r="I67" s="7">
        <f t="shared" si="55"/>
        <v>-13.33333333333333</v>
      </c>
      <c r="J67" s="7">
        <f>+((J65/K65)-1)*100</f>
        <v>11.940298507462677</v>
      </c>
      <c r="K67" s="7">
        <f>+((K65/L65)-1)*100</f>
        <v>-22.093023255813947</v>
      </c>
      <c r="L67" s="7">
        <f>+((L65/M65)-1)*100</f>
        <v>-7.5268817204301115</v>
      </c>
      <c r="M67" s="7">
        <f t="shared" ref="M67:R67" si="56">+((M65/N65)-1)*100</f>
        <v>0</v>
      </c>
      <c r="N67" s="7">
        <f t="shared" si="56"/>
        <v>-2.1052631578947323</v>
      </c>
      <c r="O67" s="7">
        <f t="shared" si="56"/>
        <v>-1.5544041450777257</v>
      </c>
      <c r="P67" s="7">
        <f t="shared" si="56"/>
        <v>0</v>
      </c>
      <c r="Q67" s="7">
        <f t="shared" si="56"/>
        <v>4.3243243243243246</v>
      </c>
      <c r="R67" s="7">
        <f t="shared" si="56"/>
        <v>0</v>
      </c>
    </row>
    <row r="68" spans="2:43" s="6" customFormat="1">
      <c r="D68" s="7" t="s">
        <v>72</v>
      </c>
      <c r="E68" s="7"/>
      <c r="F68" s="7">
        <f t="shared" ref="F68:I68" si="57">+((F65/J65)-1)*100</f>
        <v>-28.000000000000004</v>
      </c>
      <c r="G68" s="7">
        <f t="shared" si="57"/>
        <v>-26.865671641791046</v>
      </c>
      <c r="H68" s="7">
        <f t="shared" si="57"/>
        <v>-38.372093023255815</v>
      </c>
      <c r="I68" s="7">
        <f t="shared" si="57"/>
        <v>-30.107526881720425</v>
      </c>
      <c r="J68" s="7">
        <f>+((J65/N65)-1)*100</f>
        <v>-19.354838709677423</v>
      </c>
      <c r="K68" s="7">
        <f>+((K65/O65)-1)*100</f>
        <v>-29.473684210526319</v>
      </c>
      <c r="L68" s="7">
        <f>+((L65/P65)-1)*100</f>
        <v>-10.880829015544046</v>
      </c>
      <c r="M68" s="7">
        <f t="shared" ref="M68:O68" si="58">+((M65/Q65)-1)*100</f>
        <v>-3.6269430051813489</v>
      </c>
      <c r="N68" s="7">
        <f t="shared" si="58"/>
        <v>0.54054054054053502</v>
      </c>
      <c r="O68" s="7">
        <f t="shared" si="58"/>
        <v>2.7027027027026973</v>
      </c>
    </row>
    <row r="69" spans="2:43" s="6" customFormat="1">
      <c r="D69" s="7" t="s">
        <v>130</v>
      </c>
      <c r="E69" s="7"/>
      <c r="F69" s="6">
        <f t="shared" ref="F69:I69" si="59">IF(OR(F66&gt;15,F63&lt;15,F62&lt;4),"NA",(IF(F66&lt;4,3,IF(F66&lt;6,2,IF(F66&lt;10,1,0)))+IF(F63&gt;80,3,IF(F63&gt;40,2,IF(F63&gt;20,1,0)))+IF(F62&gt;20,3,IF(F62&gt;10,2,IF(F62&gt;5,1,0)))))</f>
        <v>7</v>
      </c>
      <c r="G69" s="6" t="str">
        <f t="shared" si="59"/>
        <v>NA</v>
      </c>
      <c r="H69" s="6" t="str">
        <f t="shared" si="59"/>
        <v>NA</v>
      </c>
      <c r="I69" s="6" t="str">
        <f t="shared" si="59"/>
        <v>NA</v>
      </c>
      <c r="J69" s="6" t="str">
        <f>IF(OR(J66&gt;15,J63&lt;15,J62&lt;4),"NA",(IF(J66&lt;4,3,IF(J66&lt;6,2,IF(J66&lt;10,1,0)))+IF(J63&gt;80,3,IF(J63&gt;40,2,IF(J63&gt;20,1,0)))+IF(J62&gt;20,3,IF(J62&gt;10,2,IF(J62&gt;5,1,0)))))</f>
        <v>NA</v>
      </c>
      <c r="K69" s="6" t="str">
        <f>IF(OR(K66&gt;15,K63&lt;15,K62&lt;4),"NA",(IF(K66&lt;4,3,IF(K66&lt;6,2,IF(K66&lt;10,1,0)))+IF(K63&gt;80,3,IF(K63&gt;40,2,IF(K63&gt;20,1,0)))+IF(K62&gt;20,3,IF(K62&gt;10,2,IF(K62&gt;5,1,0)))))</f>
        <v>NA</v>
      </c>
      <c r="L69" s="6" t="str">
        <f>IF(OR(L66&gt;15,L63&lt;15,L62&lt;4),"NA",(IF(L66&lt;4,3,IF(L66&lt;6,2,IF(L66&lt;10,1,0)))+IF(L63&gt;80,3,IF(L63&gt;40,2,IF(L63&gt;20,1,0)))+IF(L62&gt;20,3,IF(L62&gt;10,2,IF(L62&gt;5,1,0)))))</f>
        <v>NA</v>
      </c>
      <c r="M69" s="6" t="str">
        <f t="shared" ref="M69:S69" si="60">IF(OR(M66&gt;15,M63&lt;15,M62&lt;4),"NA",(IF(M66&lt;4,3,IF(M66&lt;6,2,IF(M66&lt;10,1,0)))+IF(M63&gt;80,3,IF(M63&gt;40,2,IF(M63&gt;20,1,0)))+IF(M62&gt;20,3,IF(M62&gt;10,2,IF(M62&gt;5,1,0)))))</f>
        <v>NA</v>
      </c>
      <c r="N69" s="6" t="str">
        <f t="shared" si="60"/>
        <v>NA</v>
      </c>
      <c r="O69" s="6" t="str">
        <f t="shared" si="60"/>
        <v>NA</v>
      </c>
      <c r="P69" s="6">
        <f t="shared" si="60"/>
        <v>4</v>
      </c>
      <c r="Q69" s="6" t="str">
        <f t="shared" si="60"/>
        <v>NA</v>
      </c>
      <c r="R69" s="6" t="str">
        <f t="shared" si="60"/>
        <v>NA</v>
      </c>
      <c r="S69" s="6">
        <f t="shared" si="60"/>
        <v>6</v>
      </c>
    </row>
    <row r="71" spans="2:43" s="36" customFormat="1">
      <c r="B71" s="36" t="s">
        <v>73</v>
      </c>
      <c r="C71" s="36" t="s">
        <v>1</v>
      </c>
      <c r="D71" s="37" t="s">
        <v>2</v>
      </c>
      <c r="E71" s="1" t="s">
        <v>242</v>
      </c>
      <c r="F71" s="37" t="s">
        <v>232</v>
      </c>
      <c r="G71" s="37" t="s">
        <v>202</v>
      </c>
      <c r="H71" s="37" t="s">
        <v>199</v>
      </c>
      <c r="I71" s="37" t="s">
        <v>196</v>
      </c>
      <c r="J71" s="37" t="s">
        <v>185</v>
      </c>
      <c r="K71" s="37" t="s">
        <v>177</v>
      </c>
      <c r="L71" s="37" t="s">
        <v>149</v>
      </c>
      <c r="M71" s="37" t="s">
        <v>139</v>
      </c>
      <c r="N71" s="37" t="s">
        <v>3</v>
      </c>
      <c r="O71" s="37" t="s">
        <v>4</v>
      </c>
      <c r="P71" s="37" t="s">
        <v>5</v>
      </c>
      <c r="Q71" s="37" t="s">
        <v>6</v>
      </c>
      <c r="R71" s="37" t="s">
        <v>7</v>
      </c>
      <c r="S71" s="37" t="s">
        <v>8</v>
      </c>
      <c r="T71" s="37" t="s">
        <v>9</v>
      </c>
      <c r="U71" s="37" t="s">
        <v>10</v>
      </c>
      <c r="V71" s="37" t="s">
        <v>11</v>
      </c>
      <c r="W71" s="37" t="s">
        <v>12</v>
      </c>
      <c r="X71" s="37" t="s">
        <v>13</v>
      </c>
      <c r="Y71" s="37" t="s">
        <v>14</v>
      </c>
      <c r="Z71" s="37" t="s">
        <v>15</v>
      </c>
      <c r="AA71" s="37" t="s">
        <v>16</v>
      </c>
      <c r="AB71" s="37" t="s">
        <v>17</v>
      </c>
      <c r="AC71" s="37" t="s">
        <v>18</v>
      </c>
      <c r="AD71" s="37" t="s">
        <v>19</v>
      </c>
      <c r="AE71" s="37" t="s">
        <v>20</v>
      </c>
      <c r="AF71" s="37" t="s">
        <v>21</v>
      </c>
      <c r="AG71" s="37" t="s">
        <v>22</v>
      </c>
      <c r="AH71" s="37" t="s">
        <v>23</v>
      </c>
      <c r="AI71" s="37" t="s">
        <v>24</v>
      </c>
      <c r="AJ71" s="37" t="s">
        <v>25</v>
      </c>
      <c r="AK71" s="37" t="s">
        <v>26</v>
      </c>
      <c r="AL71" s="37" t="s">
        <v>27</v>
      </c>
      <c r="AM71" s="37" t="s">
        <v>28</v>
      </c>
      <c r="AN71" s="37" t="s">
        <v>29</v>
      </c>
      <c r="AO71" s="37" t="s">
        <v>30</v>
      </c>
      <c r="AP71" s="37" t="s">
        <v>31</v>
      </c>
    </row>
    <row r="72" spans="2:43" s="36" customFormat="1">
      <c r="B72" s="36" t="s">
        <v>32</v>
      </c>
      <c r="C72" s="36" t="s">
        <v>33</v>
      </c>
      <c r="D72" s="36" t="s">
        <v>34</v>
      </c>
      <c r="E72">
        <v>1.28</v>
      </c>
      <c r="F72" s="36">
        <v>4.5599999999999996</v>
      </c>
      <c r="G72" s="36">
        <v>3.78</v>
      </c>
      <c r="H72" s="36">
        <v>3.31</v>
      </c>
      <c r="I72" s="36">
        <v>2.61</v>
      </c>
      <c r="J72" s="36">
        <v>2.99</v>
      </c>
      <c r="K72" s="36">
        <v>4.29</v>
      </c>
      <c r="L72" s="36">
        <v>2.4</v>
      </c>
      <c r="M72" s="36">
        <v>0.98</v>
      </c>
      <c r="N72" s="36">
        <v>3.17</v>
      </c>
      <c r="O72" s="36">
        <v>2.52</v>
      </c>
      <c r="P72" s="36">
        <v>2.0099999999999998</v>
      </c>
      <c r="Q72" s="36">
        <v>0.77</v>
      </c>
      <c r="R72" s="36">
        <v>2.72</v>
      </c>
      <c r="S72" s="36">
        <v>0.79</v>
      </c>
      <c r="T72" s="36">
        <v>0.52</v>
      </c>
      <c r="U72" s="36">
        <v>-0.04</v>
      </c>
      <c r="V72" s="36">
        <v>1.97</v>
      </c>
      <c r="W72" s="36">
        <v>-0.45</v>
      </c>
      <c r="X72" s="36">
        <v>0.08</v>
      </c>
      <c r="Y72" s="36">
        <v>-0.65</v>
      </c>
      <c r="Z72" s="36">
        <v>1.44</v>
      </c>
      <c r="AA72" s="36">
        <v>0.31</v>
      </c>
      <c r="AB72" s="36">
        <v>-0.09</v>
      </c>
      <c r="AC72" s="36">
        <v>-0.82</v>
      </c>
      <c r="AD72" s="36">
        <v>-0.17</v>
      </c>
      <c r="AE72" s="36">
        <v>2.19</v>
      </c>
      <c r="AF72" s="36">
        <v>-1.39</v>
      </c>
      <c r="AG72" s="36">
        <v>0.08</v>
      </c>
      <c r="AH72" s="36">
        <v>-0.25</v>
      </c>
    </row>
    <row r="73" spans="2:43" s="36" customFormat="1">
      <c r="D73" s="36" t="s">
        <v>128</v>
      </c>
      <c r="E73"/>
      <c r="I73">
        <v>2.61</v>
      </c>
      <c r="J73" s="36">
        <v>2.99</v>
      </c>
      <c r="K73" s="36">
        <v>4.29</v>
      </c>
      <c r="L73" s="36">
        <v>2.4</v>
      </c>
      <c r="M73" s="36">
        <v>0.98</v>
      </c>
      <c r="N73" s="36">
        <v>3.17</v>
      </c>
      <c r="O73" s="36">
        <v>2.52</v>
      </c>
      <c r="P73" s="36">
        <v>2.0099999999999998</v>
      </c>
      <c r="Q73" s="36">
        <v>0.77</v>
      </c>
      <c r="R73" s="36">
        <v>2.72</v>
      </c>
      <c r="S73" s="36">
        <v>0.79</v>
      </c>
      <c r="T73" s="36">
        <v>0.52</v>
      </c>
      <c r="U73" s="36">
        <v>-0.04</v>
      </c>
      <c r="V73" s="36">
        <v>0.37</v>
      </c>
      <c r="W73" s="36">
        <v>-0.45</v>
      </c>
      <c r="X73" s="36">
        <v>0.08</v>
      </c>
      <c r="Y73" s="36">
        <v>-0.65</v>
      </c>
      <c r="Z73" s="36">
        <v>0.92</v>
      </c>
      <c r="AA73" s="36">
        <v>0.31</v>
      </c>
      <c r="AB73" s="36">
        <v>-0.09</v>
      </c>
      <c r="AC73" s="36">
        <v>-0.82</v>
      </c>
      <c r="AD73" s="36">
        <v>0.04</v>
      </c>
      <c r="AE73" s="36">
        <v>0.88</v>
      </c>
      <c r="AF73" s="36">
        <v>-1.39</v>
      </c>
      <c r="AG73" s="36">
        <v>0.08</v>
      </c>
      <c r="AH73" s="36">
        <v>-0.25</v>
      </c>
      <c r="AI73" s="36">
        <v>-0.94</v>
      </c>
      <c r="AJ73" s="36">
        <v>-0.71</v>
      </c>
      <c r="AK73" s="36">
        <v>-0.15</v>
      </c>
      <c r="AL73" s="36">
        <v>-0.13</v>
      </c>
    </row>
    <row r="74" spans="2:43" s="36" customFormat="1">
      <c r="B74" s="36">
        <v>5</v>
      </c>
      <c r="C74" s="36">
        <v>8</v>
      </c>
      <c r="D74" s="36" t="s">
        <v>35</v>
      </c>
      <c r="E74">
        <f t="shared" ref="E74" si="61">+E72+F72+G72+H72</f>
        <v>12.93</v>
      </c>
      <c r="F74" s="36">
        <f t="shared" ref="F74:AE75" si="62">+F72+G72+H72+I72</f>
        <v>14.26</v>
      </c>
      <c r="G74" s="36">
        <f t="shared" si="62"/>
        <v>12.69</v>
      </c>
      <c r="H74" s="36">
        <f t="shared" si="62"/>
        <v>13.2</v>
      </c>
      <c r="I74" s="36">
        <f t="shared" si="62"/>
        <v>12.290000000000001</v>
      </c>
      <c r="J74" s="36">
        <f t="shared" si="62"/>
        <v>10.66</v>
      </c>
      <c r="K74" s="36">
        <f t="shared" si="62"/>
        <v>10.84</v>
      </c>
      <c r="L74" s="36">
        <f t="shared" si="62"/>
        <v>9.07</v>
      </c>
      <c r="M74" s="36">
        <f t="shared" si="62"/>
        <v>8.68</v>
      </c>
      <c r="N74" s="36">
        <f t="shared" si="62"/>
        <v>8.4699999999999989</v>
      </c>
      <c r="O74" s="36">
        <f t="shared" si="62"/>
        <v>8.02</v>
      </c>
      <c r="P74" s="36">
        <f t="shared" si="62"/>
        <v>6.29</v>
      </c>
      <c r="Q74" s="36">
        <f t="shared" si="62"/>
        <v>4.8000000000000007</v>
      </c>
      <c r="R74" s="36">
        <f t="shared" si="62"/>
        <v>3.99</v>
      </c>
      <c r="S74" s="36">
        <f t="shared" si="62"/>
        <v>3.24</v>
      </c>
      <c r="T74" s="36">
        <f t="shared" si="62"/>
        <v>2</v>
      </c>
      <c r="U74" s="36">
        <f t="shared" si="62"/>
        <v>1.56</v>
      </c>
      <c r="V74" s="36">
        <f t="shared" si="62"/>
        <v>0.95000000000000007</v>
      </c>
      <c r="W74" s="36">
        <f t="shared" si="62"/>
        <v>0.41999999999999993</v>
      </c>
      <c r="X74" s="36">
        <f t="shared" si="62"/>
        <v>1.18</v>
      </c>
      <c r="Y74" s="36">
        <f t="shared" si="62"/>
        <v>1.0099999999999998</v>
      </c>
      <c r="Z74" s="36">
        <f t="shared" si="62"/>
        <v>0.84</v>
      </c>
      <c r="AA74" s="36">
        <f t="shared" si="62"/>
        <v>-0.77</v>
      </c>
      <c r="AB74" s="36">
        <f t="shared" si="62"/>
        <v>1.1100000000000001</v>
      </c>
      <c r="AC74" s="36">
        <f t="shared" si="62"/>
        <v>-0.18999999999999995</v>
      </c>
      <c r="AD74" s="36">
        <f t="shared" si="62"/>
        <v>0.71000000000000008</v>
      </c>
      <c r="AE74" s="36">
        <f t="shared" si="62"/>
        <v>0.63</v>
      </c>
    </row>
    <row r="75" spans="2:43" s="36" customFormat="1">
      <c r="D75" s="36" t="s">
        <v>129</v>
      </c>
      <c r="E75"/>
      <c r="I75" s="36">
        <f t="shared" si="62"/>
        <v>12.290000000000001</v>
      </c>
      <c r="J75" s="36">
        <f t="shared" si="62"/>
        <v>10.66</v>
      </c>
      <c r="K75" s="36">
        <f t="shared" si="62"/>
        <v>10.84</v>
      </c>
      <c r="L75" s="36">
        <f t="shared" si="62"/>
        <v>9.07</v>
      </c>
      <c r="M75" s="36">
        <f t="shared" si="62"/>
        <v>8.68</v>
      </c>
      <c r="N75" s="36">
        <f t="shared" si="62"/>
        <v>8.4699999999999989</v>
      </c>
      <c r="O75" s="36">
        <f t="shared" si="62"/>
        <v>8.02</v>
      </c>
      <c r="P75" s="36">
        <f t="shared" si="62"/>
        <v>6.29</v>
      </c>
      <c r="Q75" s="36">
        <f t="shared" si="62"/>
        <v>4.8000000000000007</v>
      </c>
      <c r="R75" s="36">
        <f t="shared" si="62"/>
        <v>3.99</v>
      </c>
      <c r="S75" s="36">
        <f t="shared" si="62"/>
        <v>1.6400000000000001</v>
      </c>
      <c r="T75" s="36">
        <f t="shared" si="62"/>
        <v>0.40000000000000008</v>
      </c>
      <c r="U75" s="36">
        <f t="shared" si="62"/>
        <v>-3.9999999999999994E-2</v>
      </c>
      <c r="V75" s="36">
        <f t="shared" si="62"/>
        <v>-0.65</v>
      </c>
      <c r="W75" s="36">
        <f t="shared" si="62"/>
        <v>-9.9999999999999978E-2</v>
      </c>
      <c r="X75" s="36">
        <f t="shared" si="62"/>
        <v>0.65999999999999992</v>
      </c>
      <c r="Y75" s="36">
        <f t="shared" si="62"/>
        <v>0.4900000000000001</v>
      </c>
      <c r="Z75" s="36">
        <f t="shared" si="62"/>
        <v>0.31999999999999995</v>
      </c>
      <c r="AA75" s="36">
        <f t="shared" si="62"/>
        <v>-0.55999999999999994</v>
      </c>
      <c r="AB75" s="36">
        <f t="shared" si="62"/>
        <v>1.000000000000012E-2</v>
      </c>
      <c r="AC75" s="36">
        <f t="shared" si="62"/>
        <v>-1.2899999999999998</v>
      </c>
      <c r="AD75" s="36">
        <f t="shared" si="62"/>
        <v>-0.38999999999999985</v>
      </c>
      <c r="AE75" s="36">
        <f t="shared" si="62"/>
        <v>-0.67999999999999994</v>
      </c>
      <c r="AF75" s="36">
        <f t="shared" ref="AF75:AI75" si="63">+AF73+AG73+AH73+AI73</f>
        <v>-2.5</v>
      </c>
      <c r="AG75" s="36">
        <f t="shared" si="63"/>
        <v>-1.8199999999999998</v>
      </c>
      <c r="AH75" s="36">
        <f t="shared" si="63"/>
        <v>-2.0499999999999998</v>
      </c>
      <c r="AI75" s="36">
        <f t="shared" si="63"/>
        <v>-1.9299999999999997</v>
      </c>
    </row>
    <row r="76" spans="2:43" s="36" customFormat="1">
      <c r="D76" s="38" t="s">
        <v>36</v>
      </c>
      <c r="E76" s="2">
        <f t="shared" ref="E76" si="64">+((E74/(F72+G72+H72+I73))-1)*100</f>
        <v>-9.3267882187938245</v>
      </c>
      <c r="F76" s="38">
        <f t="shared" ref="F76:AE76" si="65">+((F74/(G72+H72+I72+J73))-1)*100</f>
        <v>12.371946414499613</v>
      </c>
      <c r="G76" s="38">
        <f t="shared" si="65"/>
        <v>-3.863636363636358</v>
      </c>
      <c r="H76" s="38">
        <f t="shared" si="65"/>
        <v>7.4043938161106437</v>
      </c>
      <c r="I76" s="38">
        <f t="shared" si="65"/>
        <v>15.290806754221386</v>
      </c>
      <c r="J76" s="38">
        <f t="shared" si="65"/>
        <v>-1.6605166051660514</v>
      </c>
      <c r="K76" s="38">
        <f t="shared" si="65"/>
        <v>19.514884233737597</v>
      </c>
      <c r="L76" s="38">
        <f t="shared" si="65"/>
        <v>4.4930875576036922</v>
      </c>
      <c r="M76" s="38">
        <f t="shared" si="65"/>
        <v>2.4793388429752206</v>
      </c>
      <c r="N76" s="38">
        <f t="shared" si="65"/>
        <v>5.6109725685785428</v>
      </c>
      <c r="O76" s="38">
        <f t="shared" si="65"/>
        <v>27.503974562798096</v>
      </c>
      <c r="P76" s="38">
        <f t="shared" si="65"/>
        <v>31.041666666666657</v>
      </c>
      <c r="Q76" s="38">
        <f t="shared" si="65"/>
        <v>20.300751879699263</v>
      </c>
      <c r="R76" s="38">
        <f t="shared" si="65"/>
        <v>143.29268292682929</v>
      </c>
      <c r="S76" s="38">
        <f t="shared" si="65"/>
        <v>62.000000000000014</v>
      </c>
      <c r="T76" s="38">
        <f t="shared" si="65"/>
        <v>28.205128205128194</v>
      </c>
      <c r="U76" s="38">
        <f t="shared" si="65"/>
        <v>64.21052631578948</v>
      </c>
      <c r="V76" s="38">
        <f t="shared" si="65"/>
        <v>-1050.0000000000005</v>
      </c>
      <c r="W76" s="38">
        <f t="shared" si="65"/>
        <v>-64.406779661016955</v>
      </c>
      <c r="X76" s="38">
        <f t="shared" si="65"/>
        <v>16.831683168316847</v>
      </c>
      <c r="Y76" s="38">
        <f t="shared" si="65"/>
        <v>20.238095238095212</v>
      </c>
      <c r="Z76" s="38">
        <f t="shared" si="65"/>
        <v>-250</v>
      </c>
      <c r="AA76" s="38">
        <f t="shared" si="65"/>
        <v>285.00000000000034</v>
      </c>
      <c r="AB76" s="38">
        <f t="shared" si="65"/>
        <v>-684.21052631578959</v>
      </c>
      <c r="AC76" s="38">
        <f t="shared" si="65"/>
        <v>-126.76056338028168</v>
      </c>
      <c r="AD76" s="38">
        <f t="shared" si="65"/>
        <v>12.698412698412721</v>
      </c>
      <c r="AE76" s="38">
        <f t="shared" si="65"/>
        <v>-125.2</v>
      </c>
    </row>
    <row r="77" spans="2:43" s="36" customFormat="1">
      <c r="D77" s="38" t="s">
        <v>37</v>
      </c>
      <c r="E77" s="2">
        <f t="shared" ref="E77" si="66">+((E74/I75)-1)*100</f>
        <v>5.2074857607811165</v>
      </c>
      <c r="F77" s="38">
        <f t="shared" ref="F77:AE77" si="67">+((F74/J75)-1)*100</f>
        <v>33.771106941838646</v>
      </c>
      <c r="G77" s="38">
        <f t="shared" si="67"/>
        <v>17.06642066420665</v>
      </c>
      <c r="H77" s="38">
        <f t="shared" si="67"/>
        <v>45.534729878721045</v>
      </c>
      <c r="I77" s="38">
        <f t="shared" si="67"/>
        <v>41.589861751152092</v>
      </c>
      <c r="J77" s="38">
        <f t="shared" si="67"/>
        <v>25.855962219598606</v>
      </c>
      <c r="K77" s="38">
        <f t="shared" si="67"/>
        <v>35.16209476309227</v>
      </c>
      <c r="L77" s="38">
        <f t="shared" si="67"/>
        <v>44.197138314785377</v>
      </c>
      <c r="M77" s="38">
        <f t="shared" si="67"/>
        <v>80.833333333333286</v>
      </c>
      <c r="N77" s="38">
        <f t="shared" si="67"/>
        <v>112.28070175438592</v>
      </c>
      <c r="O77" s="38">
        <f t="shared" si="67"/>
        <v>389.02439024390236</v>
      </c>
      <c r="P77" s="38">
        <f t="shared" si="67"/>
        <v>1472.4999999999998</v>
      </c>
      <c r="Q77" s="38">
        <f t="shared" si="67"/>
        <v>-12100.000000000004</v>
      </c>
      <c r="R77" s="38">
        <f t="shared" si="67"/>
        <v>-713.84615384615392</v>
      </c>
      <c r="S77" s="38">
        <f t="shared" si="67"/>
        <v>-3340.0000000000014</v>
      </c>
      <c r="T77" s="38">
        <f t="shared" si="67"/>
        <v>203.03030303030306</v>
      </c>
      <c r="U77" s="38">
        <f t="shared" si="67"/>
        <v>218.36734693877546</v>
      </c>
      <c r="V77" s="38">
        <f t="shared" si="67"/>
        <v>196.87500000000006</v>
      </c>
      <c r="W77" s="38">
        <f t="shared" si="67"/>
        <v>-175</v>
      </c>
      <c r="X77" s="38">
        <f t="shared" si="67"/>
        <v>11699.999999999858</v>
      </c>
      <c r="Y77" s="38">
        <f t="shared" si="67"/>
        <v>-178.29457364341087</v>
      </c>
      <c r="Z77" s="38">
        <f t="shared" si="67"/>
        <v>-315.38461538461547</v>
      </c>
      <c r="AA77" s="38">
        <f t="shared" si="67"/>
        <v>13.235294117647079</v>
      </c>
      <c r="AB77" s="38">
        <f t="shared" si="67"/>
        <v>-144.4</v>
      </c>
      <c r="AC77" s="38">
        <f t="shared" si="67"/>
        <v>-89.560439560439562</v>
      </c>
      <c r="AD77" s="38">
        <f t="shared" si="67"/>
        <v>-134.63414634146343</v>
      </c>
      <c r="AE77" s="38">
        <f t="shared" si="67"/>
        <v>-132.64248704663214</v>
      </c>
    </row>
    <row r="78" spans="2:43" s="37" customFormat="1">
      <c r="D78" s="37" t="s">
        <v>38</v>
      </c>
      <c r="E78" s="1" t="s">
        <v>243</v>
      </c>
      <c r="F78" s="37" t="s">
        <v>233</v>
      </c>
      <c r="G78" s="37" t="s">
        <v>230</v>
      </c>
      <c r="H78" s="37" t="s">
        <v>200</v>
      </c>
      <c r="I78" s="37" t="s">
        <v>197</v>
      </c>
      <c r="J78" s="37" t="s">
        <v>186</v>
      </c>
      <c r="K78" s="37" t="s">
        <v>178</v>
      </c>
      <c r="L78" s="37" t="s">
        <v>150</v>
      </c>
      <c r="M78" s="37" t="s">
        <v>140</v>
      </c>
      <c r="N78" s="37" t="s">
        <v>39</v>
      </c>
      <c r="O78" s="37" t="s">
        <v>40</v>
      </c>
      <c r="P78" s="37" t="s">
        <v>41</v>
      </c>
      <c r="Q78" s="37" t="s">
        <v>42</v>
      </c>
      <c r="R78" s="37" t="s">
        <v>43</v>
      </c>
      <c r="S78" s="37" t="s">
        <v>44</v>
      </c>
      <c r="T78" s="37" t="s">
        <v>45</v>
      </c>
      <c r="U78" s="37" t="s">
        <v>46</v>
      </c>
      <c r="V78" s="37" t="s">
        <v>47</v>
      </c>
      <c r="W78" s="37" t="s">
        <v>48</v>
      </c>
      <c r="X78" s="37" t="s">
        <v>49</v>
      </c>
      <c r="Y78" s="37" t="s">
        <v>50</v>
      </c>
      <c r="Z78" s="37" t="s">
        <v>51</v>
      </c>
      <c r="AA78" s="37" t="s">
        <v>52</v>
      </c>
      <c r="AB78" s="37" t="s">
        <v>53</v>
      </c>
      <c r="AC78" s="37" t="s">
        <v>54</v>
      </c>
      <c r="AD78" s="37" t="s">
        <v>55</v>
      </c>
      <c r="AE78" s="37" t="s">
        <v>56</v>
      </c>
      <c r="AF78" s="37" t="s">
        <v>57</v>
      </c>
      <c r="AG78" s="37" t="s">
        <v>58</v>
      </c>
      <c r="AH78" s="37" t="s">
        <v>59</v>
      </c>
      <c r="AI78" s="37" t="s">
        <v>60</v>
      </c>
      <c r="AJ78" s="37" t="s">
        <v>61</v>
      </c>
      <c r="AK78" s="37" t="s">
        <v>62</v>
      </c>
      <c r="AL78" s="37" t="s">
        <v>63</v>
      </c>
      <c r="AM78" s="37" t="s">
        <v>64</v>
      </c>
      <c r="AN78" s="37" t="s">
        <v>65</v>
      </c>
      <c r="AO78" s="37" t="s">
        <v>66</v>
      </c>
      <c r="AP78" s="37" t="s">
        <v>67</v>
      </c>
      <c r="AQ78" s="37" t="s">
        <v>68</v>
      </c>
    </row>
    <row r="79" spans="2:43" s="36" customFormat="1">
      <c r="D79" s="36" t="s">
        <v>69</v>
      </c>
      <c r="E79" s="6">
        <v>69</v>
      </c>
      <c r="F79" s="39">
        <v>74.3</v>
      </c>
      <c r="G79" s="36">
        <v>68.900000000000006</v>
      </c>
      <c r="H79" s="44">
        <v>69</v>
      </c>
      <c r="I79" s="39">
        <v>70</v>
      </c>
      <c r="J79" s="36">
        <v>64.2</v>
      </c>
      <c r="K79" s="39">
        <v>55</v>
      </c>
      <c r="L79" s="36">
        <v>60</v>
      </c>
      <c r="M79" s="36">
        <v>56.9</v>
      </c>
      <c r="N79" s="36">
        <v>64.2</v>
      </c>
      <c r="O79" s="36">
        <v>46.9</v>
      </c>
      <c r="P79" s="36">
        <v>36.4</v>
      </c>
      <c r="Q79" s="36">
        <v>26.5</v>
      </c>
      <c r="R79" s="36">
        <v>21.7</v>
      </c>
      <c r="S79" s="36">
        <v>20.100000000000001</v>
      </c>
      <c r="T79" s="36">
        <v>17</v>
      </c>
      <c r="U79" s="36">
        <v>16.5</v>
      </c>
      <c r="V79" s="36">
        <v>15.6</v>
      </c>
      <c r="W79" s="36">
        <v>12.2</v>
      </c>
      <c r="X79" s="36">
        <v>12.7</v>
      </c>
      <c r="Y79" s="36">
        <v>16.399999999999999</v>
      </c>
      <c r="Z79" s="36">
        <v>11.3</v>
      </c>
      <c r="AA79" s="36">
        <v>16.100000000000001</v>
      </c>
      <c r="AB79" s="36">
        <v>22</v>
      </c>
      <c r="AC79" s="36">
        <v>24</v>
      </c>
      <c r="AD79" s="36">
        <v>27.1</v>
      </c>
      <c r="AE79" s="36">
        <v>24</v>
      </c>
    </row>
    <row r="80" spans="2:43" s="36" customFormat="1">
      <c r="D80" s="40" t="s">
        <v>70</v>
      </c>
      <c r="E80" s="8">
        <f t="shared" ref="E80" si="68">+E79/E74</f>
        <v>5.3364269141531322</v>
      </c>
      <c r="F80" s="45">
        <f t="shared" ref="F80:AE80" si="69">+F79/F74</f>
        <v>5.2103786816269286</v>
      </c>
      <c r="G80" s="45">
        <f t="shared" si="69"/>
        <v>5.4294720252167066</v>
      </c>
      <c r="H80" s="45">
        <f t="shared" si="69"/>
        <v>5.2272727272727275</v>
      </c>
      <c r="I80" s="41">
        <f t="shared" si="69"/>
        <v>5.6956875508543527</v>
      </c>
      <c r="J80" s="41">
        <f t="shared" si="69"/>
        <v>6.0225140712945588</v>
      </c>
      <c r="K80" s="41">
        <f t="shared" si="69"/>
        <v>5.07380073800738</v>
      </c>
      <c r="L80" s="40">
        <f t="shared" si="69"/>
        <v>6.6152149944873209</v>
      </c>
      <c r="M80" s="40">
        <f t="shared" si="69"/>
        <v>6.5552995391705071</v>
      </c>
      <c r="N80" s="40">
        <f t="shared" si="69"/>
        <v>7.5796930342384901</v>
      </c>
      <c r="O80" s="40">
        <f t="shared" si="69"/>
        <v>5.8478802992518704</v>
      </c>
      <c r="P80" s="40">
        <f t="shared" si="69"/>
        <v>5.7869634340222573</v>
      </c>
      <c r="Q80" s="40">
        <f t="shared" si="69"/>
        <v>5.5208333333333321</v>
      </c>
      <c r="R80" s="40">
        <f t="shared" si="69"/>
        <v>5.4385964912280693</v>
      </c>
      <c r="S80" s="40">
        <f t="shared" si="69"/>
        <v>6.2037037037037042</v>
      </c>
      <c r="T80" s="40">
        <f t="shared" si="69"/>
        <v>8.5</v>
      </c>
      <c r="U80" s="40">
        <f t="shared" si="69"/>
        <v>10.576923076923077</v>
      </c>
      <c r="V80" s="40">
        <f t="shared" si="69"/>
        <v>16.421052631578945</v>
      </c>
      <c r="W80" s="40">
        <f t="shared" si="69"/>
        <v>29.047619047619051</v>
      </c>
      <c r="X80" s="40">
        <f t="shared" si="69"/>
        <v>10.76271186440678</v>
      </c>
      <c r="Y80" s="40">
        <f t="shared" si="69"/>
        <v>16.237623762376241</v>
      </c>
      <c r="Z80" s="40">
        <f t="shared" si="69"/>
        <v>13.452380952380954</v>
      </c>
      <c r="AA80" s="40">
        <f t="shared" si="69"/>
        <v>-20.90909090909091</v>
      </c>
      <c r="AB80" s="40">
        <f t="shared" si="69"/>
        <v>19.819819819819816</v>
      </c>
      <c r="AC80" s="40">
        <f t="shared" si="69"/>
        <v>-126.31578947368425</v>
      </c>
      <c r="AD80" s="40">
        <f t="shared" si="69"/>
        <v>38.16901408450704</v>
      </c>
      <c r="AE80" s="40">
        <f t="shared" si="69"/>
        <v>38.095238095238095</v>
      </c>
    </row>
    <row r="81" spans="2:43" s="36" customFormat="1">
      <c r="D81" s="38" t="s">
        <v>71</v>
      </c>
      <c r="E81" s="7">
        <f t="shared" ref="E81" si="70">+((E79/F79)-1)*100</f>
        <v>-7.1332436069986516</v>
      </c>
      <c r="F81" s="46">
        <f t="shared" ref="F81:AD81" si="71">+((F79/G79)-1)*100</f>
        <v>7.8374455732946213</v>
      </c>
      <c r="G81" s="46">
        <f t="shared" si="71"/>
        <v>-0.14492753623187582</v>
      </c>
      <c r="H81" s="46">
        <f t="shared" si="71"/>
        <v>-1.4285714285714235</v>
      </c>
      <c r="I81" s="42">
        <f t="shared" si="71"/>
        <v>9.0342679127725756</v>
      </c>
      <c r="J81" s="42">
        <f t="shared" si="71"/>
        <v>16.727272727272723</v>
      </c>
      <c r="K81" s="42">
        <f t="shared" si="71"/>
        <v>-8.3333333333333375</v>
      </c>
      <c r="L81" s="38">
        <f t="shared" si="71"/>
        <v>5.4481546572934914</v>
      </c>
      <c r="M81" s="38">
        <f t="shared" si="71"/>
        <v>-11.370716510903433</v>
      </c>
      <c r="N81" s="38">
        <f t="shared" si="71"/>
        <v>36.886993603411526</v>
      </c>
      <c r="O81" s="38">
        <f t="shared" si="71"/>
        <v>28.846153846153854</v>
      </c>
      <c r="P81" s="38">
        <f t="shared" si="71"/>
        <v>37.35849056603773</v>
      </c>
      <c r="Q81" s="38">
        <f t="shared" si="71"/>
        <v>22.119815668202758</v>
      </c>
      <c r="R81" s="38">
        <f t="shared" si="71"/>
        <v>7.9601990049751103</v>
      </c>
      <c r="S81" s="38">
        <f t="shared" si="71"/>
        <v>18.235294117647062</v>
      </c>
      <c r="T81" s="38">
        <f t="shared" si="71"/>
        <v>3.0303030303030276</v>
      </c>
      <c r="U81" s="38">
        <f t="shared" si="71"/>
        <v>5.7692307692307709</v>
      </c>
      <c r="V81" s="38">
        <f t="shared" si="71"/>
        <v>27.868852459016402</v>
      </c>
      <c r="W81" s="38">
        <f t="shared" si="71"/>
        <v>-3.9370078740157521</v>
      </c>
      <c r="X81" s="38">
        <f t="shared" si="71"/>
        <v>-22.560975609756095</v>
      </c>
      <c r="Y81" s="38">
        <f t="shared" si="71"/>
        <v>45.132743362831839</v>
      </c>
      <c r="Z81" s="38">
        <f t="shared" si="71"/>
        <v>-29.813664596273291</v>
      </c>
      <c r="AA81" s="38">
        <f t="shared" si="71"/>
        <v>-26.818181818181806</v>
      </c>
      <c r="AB81" s="38">
        <f t="shared" si="71"/>
        <v>-8.3333333333333375</v>
      </c>
      <c r="AC81" s="38">
        <f t="shared" si="71"/>
        <v>-11.439114391143912</v>
      </c>
      <c r="AD81" s="38">
        <f t="shared" si="71"/>
        <v>12.916666666666664</v>
      </c>
    </row>
    <row r="82" spans="2:43" s="36" customFormat="1">
      <c r="D82" s="38" t="s">
        <v>72</v>
      </c>
      <c r="E82" s="7">
        <f t="shared" ref="E82" si="72">+((E79/I79)-1)*100</f>
        <v>-1.4285714285714235</v>
      </c>
      <c r="F82" s="46">
        <f t="shared" ref="F82:AA82" si="73">+((F79/J79)-1)*100</f>
        <v>15.732087227414326</v>
      </c>
      <c r="G82" s="46">
        <f t="shared" si="73"/>
        <v>25.272727272727291</v>
      </c>
      <c r="H82" s="46">
        <f t="shared" si="73"/>
        <v>14.999999999999991</v>
      </c>
      <c r="I82" s="42">
        <f t="shared" si="73"/>
        <v>23.022847100175746</v>
      </c>
      <c r="J82" s="42">
        <f t="shared" si="73"/>
        <v>0</v>
      </c>
      <c r="K82" s="42">
        <f t="shared" si="73"/>
        <v>17.27078891257996</v>
      </c>
      <c r="L82" s="38">
        <f t="shared" si="73"/>
        <v>64.835164835164846</v>
      </c>
      <c r="M82" s="38">
        <f t="shared" si="73"/>
        <v>114.71698113207545</v>
      </c>
      <c r="N82" s="38">
        <f t="shared" si="73"/>
        <v>195.85253456221201</v>
      </c>
      <c r="O82" s="38">
        <f t="shared" si="73"/>
        <v>133.33333333333331</v>
      </c>
      <c r="P82" s="38">
        <f t="shared" si="73"/>
        <v>114.11764705882352</v>
      </c>
      <c r="Q82" s="38">
        <f t="shared" si="73"/>
        <v>60.606060606060595</v>
      </c>
      <c r="R82" s="38">
        <f t="shared" si="73"/>
        <v>39.102564102564095</v>
      </c>
      <c r="S82" s="38">
        <f t="shared" si="73"/>
        <v>64.75409836065576</v>
      </c>
      <c r="T82" s="38">
        <f t="shared" si="73"/>
        <v>33.858267716535437</v>
      </c>
      <c r="U82" s="38">
        <f t="shared" si="73"/>
        <v>0.60975609756097615</v>
      </c>
      <c r="V82" s="38">
        <f t="shared" si="73"/>
        <v>38.053097345132734</v>
      </c>
      <c r="W82" s="38">
        <f t="shared" si="73"/>
        <v>-24.22360248447206</v>
      </c>
      <c r="X82" s="38">
        <f t="shared" si="73"/>
        <v>-42.272727272727273</v>
      </c>
      <c r="Y82" s="38">
        <f t="shared" si="73"/>
        <v>-31.666666666666675</v>
      </c>
      <c r="Z82" s="38">
        <f t="shared" si="73"/>
        <v>-58.302583025830259</v>
      </c>
      <c r="AA82" s="38">
        <f t="shared" si="73"/>
        <v>-32.916666666666657</v>
      </c>
    </row>
    <row r="83" spans="2:43" s="36" customFormat="1">
      <c r="D83" s="38" t="s">
        <v>130</v>
      </c>
      <c r="E83" s="6" t="str">
        <f t="shared" ref="E83" si="74">IF(OR(E80&gt;15,E77&lt;15,E76&lt;4),"NA",(IF(E80&lt;4,3,IF(E80&lt;6,2,IF(E80&lt;10,1,0)))+IF(E77&gt;80,3,IF(E77&gt;40,2,IF(E77&gt;20,1,0)))+IF(E76&gt;20,3,IF(E76&gt;10,2,IF(E76&gt;5,1,0)))))</f>
        <v>NA</v>
      </c>
      <c r="F83" s="44">
        <f t="shared" ref="F83:AE83" si="75">IF(OR(F80&gt;15,F77&lt;15,F76&lt;4),"NA",(IF(F80&lt;4,3,IF(F80&lt;6,2,IF(F80&lt;10,1,0)))+IF(F77&gt;80,3,IF(F77&gt;40,2,IF(F77&gt;20,1,0)))+IF(F76&gt;20,3,IF(F76&gt;10,2,IF(F76&gt;5,1,0)))))</f>
        <v>5</v>
      </c>
      <c r="G83" s="44" t="str">
        <f t="shared" si="75"/>
        <v>NA</v>
      </c>
      <c r="H83" s="44">
        <f t="shared" si="75"/>
        <v>5</v>
      </c>
      <c r="I83" s="39">
        <f t="shared" si="75"/>
        <v>6</v>
      </c>
      <c r="J83" s="39" t="str">
        <f t="shared" si="75"/>
        <v>NA</v>
      </c>
      <c r="K83" s="39">
        <f t="shared" si="75"/>
        <v>5</v>
      </c>
      <c r="L83" s="36">
        <f t="shared" si="75"/>
        <v>3</v>
      </c>
      <c r="M83" s="36" t="str">
        <f t="shared" si="75"/>
        <v>NA</v>
      </c>
      <c r="N83" s="36">
        <f t="shared" si="75"/>
        <v>5</v>
      </c>
      <c r="O83" s="36">
        <f t="shared" si="75"/>
        <v>8</v>
      </c>
      <c r="P83" s="36">
        <f t="shared" si="75"/>
        <v>8</v>
      </c>
      <c r="Q83" s="36" t="str">
        <f t="shared" si="75"/>
        <v>NA</v>
      </c>
      <c r="R83" s="36" t="str">
        <f t="shared" si="75"/>
        <v>NA</v>
      </c>
      <c r="S83" s="36" t="str">
        <f t="shared" si="75"/>
        <v>NA</v>
      </c>
      <c r="T83" s="36">
        <f t="shared" si="75"/>
        <v>7</v>
      </c>
      <c r="U83" s="36">
        <f t="shared" si="75"/>
        <v>6</v>
      </c>
      <c r="V83" s="36" t="str">
        <f t="shared" si="75"/>
        <v>NA</v>
      </c>
      <c r="W83" s="36" t="str">
        <f t="shared" si="75"/>
        <v>NA</v>
      </c>
      <c r="X83" s="36">
        <f t="shared" si="75"/>
        <v>5</v>
      </c>
      <c r="Y83" s="36" t="str">
        <f t="shared" si="75"/>
        <v>NA</v>
      </c>
      <c r="Z83" s="36" t="str">
        <f t="shared" si="75"/>
        <v>NA</v>
      </c>
      <c r="AA83" s="36" t="str">
        <f t="shared" si="75"/>
        <v>NA</v>
      </c>
      <c r="AB83" s="36" t="str">
        <f t="shared" si="75"/>
        <v>NA</v>
      </c>
      <c r="AC83" s="36" t="str">
        <f t="shared" si="75"/>
        <v>NA</v>
      </c>
      <c r="AD83" s="36" t="str">
        <f t="shared" si="75"/>
        <v>NA</v>
      </c>
      <c r="AE83" s="36" t="str">
        <f t="shared" si="75"/>
        <v>NA</v>
      </c>
    </row>
    <row r="85" spans="2:43" s="36" customFormat="1">
      <c r="B85" s="36" t="s">
        <v>92</v>
      </c>
      <c r="C85" s="36" t="s">
        <v>82</v>
      </c>
      <c r="D85" s="37" t="s">
        <v>2</v>
      </c>
      <c r="E85" s="1" t="s">
        <v>242</v>
      </c>
      <c r="F85" s="37" t="s">
        <v>232</v>
      </c>
      <c r="G85" s="37" t="s">
        <v>202</v>
      </c>
      <c r="H85" s="37" t="s">
        <v>199</v>
      </c>
      <c r="I85" s="37" t="s">
        <v>196</v>
      </c>
      <c r="J85" s="37" t="s">
        <v>185</v>
      </c>
      <c r="K85" s="37" t="s">
        <v>177</v>
      </c>
      <c r="L85" s="37" t="s">
        <v>149</v>
      </c>
      <c r="M85" s="37" t="s">
        <v>139</v>
      </c>
      <c r="N85" s="37" t="s">
        <v>3</v>
      </c>
      <c r="O85" s="37" t="s">
        <v>4</v>
      </c>
      <c r="P85" s="37" t="s">
        <v>5</v>
      </c>
      <c r="Q85" s="37" t="s">
        <v>6</v>
      </c>
      <c r="R85" s="37" t="s">
        <v>7</v>
      </c>
      <c r="S85" s="37" t="s">
        <v>8</v>
      </c>
      <c r="T85" s="37" t="s">
        <v>9</v>
      </c>
      <c r="U85" s="37" t="s">
        <v>10</v>
      </c>
      <c r="V85" s="37" t="s">
        <v>11</v>
      </c>
      <c r="W85" s="37" t="s">
        <v>12</v>
      </c>
      <c r="X85" s="37" t="s">
        <v>13</v>
      </c>
      <c r="Y85" s="37" t="s">
        <v>14</v>
      </c>
      <c r="Z85" s="37" t="s">
        <v>15</v>
      </c>
      <c r="AA85" s="37" t="s">
        <v>16</v>
      </c>
      <c r="AB85" s="37" t="s">
        <v>17</v>
      </c>
      <c r="AC85" s="37" t="s">
        <v>18</v>
      </c>
      <c r="AD85" s="37" t="s">
        <v>19</v>
      </c>
      <c r="AE85" s="37" t="s">
        <v>20</v>
      </c>
      <c r="AF85" s="37" t="s">
        <v>21</v>
      </c>
      <c r="AG85" s="37" t="s">
        <v>22</v>
      </c>
      <c r="AH85" s="37" t="s">
        <v>23</v>
      </c>
      <c r="AI85" s="37" t="s">
        <v>24</v>
      </c>
      <c r="AJ85" s="37" t="s">
        <v>25</v>
      </c>
      <c r="AK85" s="37" t="s">
        <v>26</v>
      </c>
      <c r="AL85" s="37" t="s">
        <v>27</v>
      </c>
      <c r="AM85" s="37" t="s">
        <v>28</v>
      </c>
      <c r="AN85" s="37" t="s">
        <v>29</v>
      </c>
      <c r="AO85" s="37" t="s">
        <v>30</v>
      </c>
      <c r="AP85" s="37" t="s">
        <v>31</v>
      </c>
    </row>
    <row r="86" spans="2:43" s="36" customFormat="1">
      <c r="B86" s="36" t="s">
        <v>32</v>
      </c>
      <c r="C86" s="36" t="s">
        <v>33</v>
      </c>
      <c r="D86" s="36" t="s">
        <v>34</v>
      </c>
      <c r="E86">
        <v>18.72</v>
      </c>
      <c r="F86" s="36">
        <v>12.81</v>
      </c>
      <c r="G86" s="36">
        <v>14.44</v>
      </c>
      <c r="H86" s="36">
        <v>14.65</v>
      </c>
      <c r="I86" s="36">
        <v>14.16</v>
      </c>
      <c r="J86" s="36">
        <v>10.69</v>
      </c>
      <c r="K86" s="36">
        <v>8.91</v>
      </c>
      <c r="L86" s="36">
        <v>10.92</v>
      </c>
      <c r="M86" s="36">
        <v>9.4499999999999993</v>
      </c>
      <c r="N86" s="36">
        <v>9.4</v>
      </c>
      <c r="O86" s="36">
        <v>7.94</v>
      </c>
      <c r="P86" s="36">
        <v>6.625</v>
      </c>
      <c r="Q86" s="36">
        <v>9.1920000000000002</v>
      </c>
      <c r="R86" s="36">
        <v>7.5990000000000002</v>
      </c>
      <c r="S86" s="36">
        <v>6.37</v>
      </c>
      <c r="T86" s="36">
        <v>5.12</v>
      </c>
      <c r="U86" s="36">
        <v>3.89</v>
      </c>
      <c r="V86" s="36">
        <v>6.49</v>
      </c>
    </row>
    <row r="87" spans="2:43" s="36" customFormat="1">
      <c r="D87" s="36" t="s">
        <v>128</v>
      </c>
      <c r="E87"/>
      <c r="I87">
        <v>13.46</v>
      </c>
      <c r="J87" s="36">
        <v>9.89</v>
      </c>
      <c r="K87" s="36">
        <v>8.91</v>
      </c>
      <c r="L87" s="36">
        <v>10.63</v>
      </c>
      <c r="M87" s="36">
        <v>9.1999999999999993</v>
      </c>
      <c r="N87" s="36">
        <v>9.16</v>
      </c>
      <c r="O87" s="36">
        <v>7.74</v>
      </c>
      <c r="P87" s="36">
        <v>6.46</v>
      </c>
      <c r="Q87" s="36">
        <v>8.9600000000000009</v>
      </c>
      <c r="R87" s="36">
        <v>7.6</v>
      </c>
      <c r="S87" s="36">
        <v>6.46</v>
      </c>
      <c r="T87" s="36">
        <v>5.093</v>
      </c>
      <c r="U87" s="36">
        <v>3.8559999999999999</v>
      </c>
      <c r="V87" s="36">
        <v>6.266</v>
      </c>
      <c r="W87" s="36">
        <v>9.4</v>
      </c>
      <c r="X87" s="36">
        <v>6.38</v>
      </c>
      <c r="Y87" s="36">
        <v>7.59</v>
      </c>
      <c r="Z87" s="36">
        <v>9.5399999999999991</v>
      </c>
    </row>
    <row r="88" spans="2:43" s="36" customFormat="1">
      <c r="D88" s="36" t="s">
        <v>35</v>
      </c>
      <c r="E88">
        <f t="shared" ref="E88" si="76">+E86+F86+G86+H86</f>
        <v>60.62</v>
      </c>
      <c r="F88" s="36">
        <f t="shared" ref="F88:U89" si="77">+F86+G86+H86+I86</f>
        <v>56.06</v>
      </c>
      <c r="G88" s="36">
        <f t="shared" si="77"/>
        <v>53.94</v>
      </c>
      <c r="H88" s="36">
        <f t="shared" si="77"/>
        <v>48.41</v>
      </c>
      <c r="I88" s="36">
        <f t="shared" si="77"/>
        <v>44.680000000000007</v>
      </c>
      <c r="J88" s="36">
        <f t="shared" si="77"/>
        <v>39.97</v>
      </c>
      <c r="K88" s="36">
        <f t="shared" si="77"/>
        <v>38.68</v>
      </c>
      <c r="L88" s="36">
        <f t="shared" si="77"/>
        <v>37.709999999999994</v>
      </c>
      <c r="M88" s="36">
        <f t="shared" si="77"/>
        <v>33.415000000000006</v>
      </c>
      <c r="N88" s="36">
        <f t="shared" si="77"/>
        <v>33.156999999999996</v>
      </c>
      <c r="O88" s="36">
        <f t="shared" si="77"/>
        <v>31.356000000000002</v>
      </c>
      <c r="P88" s="36">
        <f t="shared" si="77"/>
        <v>29.786000000000001</v>
      </c>
      <c r="Q88" s="36">
        <f t="shared" si="77"/>
        <v>28.281000000000002</v>
      </c>
      <c r="R88" s="36">
        <f t="shared" si="77"/>
        <v>22.979000000000003</v>
      </c>
      <c r="S88" s="36">
        <f t="shared" si="77"/>
        <v>21.87</v>
      </c>
    </row>
    <row r="89" spans="2:43" s="36" customFormat="1">
      <c r="D89" s="36" t="s">
        <v>129</v>
      </c>
      <c r="E89"/>
      <c r="I89" s="36">
        <f t="shared" si="77"/>
        <v>42.890000000000008</v>
      </c>
      <c r="J89" s="36">
        <f t="shared" si="77"/>
        <v>38.629999999999995</v>
      </c>
      <c r="K89" s="36">
        <f t="shared" si="77"/>
        <v>37.9</v>
      </c>
      <c r="L89" s="36">
        <f t="shared" si="77"/>
        <v>36.729999999999997</v>
      </c>
      <c r="M89" s="36">
        <f t="shared" si="77"/>
        <v>32.56</v>
      </c>
      <c r="N89" s="36">
        <f t="shared" si="77"/>
        <v>32.32</v>
      </c>
      <c r="O89" s="36">
        <f t="shared" si="77"/>
        <v>30.759999999999998</v>
      </c>
      <c r="P89" s="36">
        <f t="shared" si="77"/>
        <v>29.480000000000004</v>
      </c>
      <c r="Q89" s="36">
        <f t="shared" si="77"/>
        <v>28.113000000000003</v>
      </c>
      <c r="R89" s="36">
        <f t="shared" si="77"/>
        <v>23.009</v>
      </c>
      <c r="S89" s="36">
        <f t="shared" si="77"/>
        <v>21.675000000000001</v>
      </c>
      <c r="T89" s="36">
        <f t="shared" si="77"/>
        <v>24.615000000000002</v>
      </c>
      <c r="U89" s="36">
        <f t="shared" si="77"/>
        <v>25.901999999999997</v>
      </c>
      <c r="V89" s="36">
        <f t="shared" ref="V89:W89" si="78">+V87+W87+X87+Y87</f>
        <v>29.635999999999999</v>
      </c>
      <c r="W89" s="36">
        <f t="shared" si="78"/>
        <v>32.909999999999997</v>
      </c>
    </row>
    <row r="90" spans="2:43" s="36" customFormat="1">
      <c r="D90" s="38" t="s">
        <v>36</v>
      </c>
      <c r="E90" s="2">
        <f t="shared" ref="E90" si="79">+((E88/(F86+G86+H86+I87))-1)*100</f>
        <v>9.5014450867052069</v>
      </c>
      <c r="F90" s="38">
        <f t="shared" ref="F90:S90" si="80">+((F88/(G86+H86+I86+J87))-1)*100</f>
        <v>5.4949190816710569</v>
      </c>
      <c r="G90" s="38">
        <f t="shared" si="80"/>
        <v>11.423259657095652</v>
      </c>
      <c r="H90" s="38">
        <f t="shared" si="80"/>
        <v>9.0560937148006069</v>
      </c>
      <c r="I90" s="38">
        <f t="shared" si="80"/>
        <v>12.487411883182297</v>
      </c>
      <c r="J90" s="38">
        <f t="shared" si="80"/>
        <v>3.9802289281998027</v>
      </c>
      <c r="K90" s="38">
        <f t="shared" si="80"/>
        <v>3.1191682218075334</v>
      </c>
      <c r="L90" s="38">
        <f t="shared" si="80"/>
        <v>13.413533834586456</v>
      </c>
      <c r="M90" s="38">
        <f t="shared" si="80"/>
        <v>1.4882308276386036</v>
      </c>
      <c r="N90" s="38">
        <f t="shared" si="80"/>
        <v>5.7403450585196136</v>
      </c>
      <c r="O90" s="38">
        <f t="shared" si="80"/>
        <v>4.9538090775204102</v>
      </c>
      <c r="P90" s="38">
        <f t="shared" si="80"/>
        <v>5.4222410986055181</v>
      </c>
      <c r="Q90" s="38">
        <f t="shared" si="80"/>
        <v>23.255611244279816</v>
      </c>
      <c r="R90" s="38">
        <f t="shared" si="80"/>
        <v>6.1581816501894204</v>
      </c>
      <c r="S90" s="38">
        <f t="shared" si="80"/>
        <v>-12.168674698795169</v>
      </c>
      <c r="T90" s="38"/>
      <c r="U90" s="38"/>
      <c r="V90" s="38"/>
    </row>
    <row r="91" spans="2:43" s="36" customFormat="1">
      <c r="D91" s="38" t="s">
        <v>37</v>
      </c>
      <c r="E91" s="2">
        <f t="shared" ref="E91" si="81">+((E88/I89)-1)*100</f>
        <v>41.338307297738375</v>
      </c>
      <c r="F91" s="38">
        <f t="shared" ref="F91:S91" si="82">+((F88/J89)-1)*100</f>
        <v>45.120372767279335</v>
      </c>
      <c r="G91" s="38">
        <f t="shared" si="82"/>
        <v>42.321899736147749</v>
      </c>
      <c r="H91" s="38">
        <f t="shared" si="82"/>
        <v>31.79961884018514</v>
      </c>
      <c r="I91" s="38">
        <f t="shared" si="82"/>
        <v>37.223587223587231</v>
      </c>
      <c r="J91" s="38">
        <f t="shared" si="82"/>
        <v>23.669554455445542</v>
      </c>
      <c r="K91" s="38">
        <f t="shared" si="82"/>
        <v>25.747724317295194</v>
      </c>
      <c r="L91" s="38">
        <f t="shared" si="82"/>
        <v>27.917232021709594</v>
      </c>
      <c r="M91" s="38">
        <f t="shared" si="82"/>
        <v>18.859602319211753</v>
      </c>
      <c r="N91" s="38">
        <f t="shared" si="82"/>
        <v>44.104480855317462</v>
      </c>
      <c r="O91" s="38">
        <f t="shared" si="82"/>
        <v>44.664359861591699</v>
      </c>
      <c r="P91" s="38">
        <f t="shared" si="82"/>
        <v>21.007515742433469</v>
      </c>
      <c r="Q91" s="38">
        <f t="shared" si="82"/>
        <v>9.1846189483437701</v>
      </c>
      <c r="R91" s="38">
        <f t="shared" si="82"/>
        <v>-22.46254555270616</v>
      </c>
      <c r="S91" s="38">
        <f t="shared" si="82"/>
        <v>-33.546034639927072</v>
      </c>
    </row>
    <row r="92" spans="2:43" s="37" customFormat="1">
      <c r="D92" s="37" t="s">
        <v>38</v>
      </c>
      <c r="E92" s="1" t="s">
        <v>243</v>
      </c>
      <c r="F92" s="37" t="s">
        <v>233</v>
      </c>
      <c r="G92" s="37" t="s">
        <v>230</v>
      </c>
      <c r="H92" s="37" t="s">
        <v>200</v>
      </c>
      <c r="I92" s="37" t="s">
        <v>197</v>
      </c>
      <c r="J92" s="37" t="s">
        <v>186</v>
      </c>
      <c r="K92" s="37" t="s">
        <v>178</v>
      </c>
      <c r="L92" s="37" t="s">
        <v>150</v>
      </c>
      <c r="M92" s="37" t="s">
        <v>140</v>
      </c>
      <c r="N92" s="37" t="s">
        <v>39</v>
      </c>
      <c r="O92" s="37" t="s">
        <v>40</v>
      </c>
      <c r="P92" s="37" t="s">
        <v>41</v>
      </c>
      <c r="Q92" s="37" t="s">
        <v>42</v>
      </c>
      <c r="R92" s="37" t="s">
        <v>43</v>
      </c>
      <c r="S92" s="37" t="s">
        <v>44</v>
      </c>
      <c r="T92" s="37" t="s">
        <v>45</v>
      </c>
      <c r="U92" s="37" t="s">
        <v>46</v>
      </c>
      <c r="V92" s="37" t="s">
        <v>47</v>
      </c>
      <c r="W92" s="37" t="s">
        <v>48</v>
      </c>
      <c r="X92" s="37" t="s">
        <v>49</v>
      </c>
      <c r="Y92" s="37" t="s">
        <v>50</v>
      </c>
      <c r="Z92" s="37" t="s">
        <v>51</v>
      </c>
      <c r="AA92" s="37" t="s">
        <v>52</v>
      </c>
      <c r="AB92" s="37" t="s">
        <v>53</v>
      </c>
      <c r="AC92" s="37" t="s">
        <v>54</v>
      </c>
      <c r="AD92" s="37" t="s">
        <v>55</v>
      </c>
      <c r="AE92" s="37" t="s">
        <v>56</v>
      </c>
      <c r="AF92" s="37" t="s">
        <v>57</v>
      </c>
      <c r="AG92" s="37" t="s">
        <v>58</v>
      </c>
      <c r="AH92" s="37" t="s">
        <v>59</v>
      </c>
      <c r="AI92" s="37" t="s">
        <v>60</v>
      </c>
      <c r="AJ92" s="37" t="s">
        <v>61</v>
      </c>
      <c r="AK92" s="37" t="s">
        <v>62</v>
      </c>
      <c r="AL92" s="37" t="s">
        <v>63</v>
      </c>
      <c r="AM92" s="37" t="s">
        <v>64</v>
      </c>
      <c r="AN92" s="37" t="s">
        <v>65</v>
      </c>
      <c r="AO92" s="37" t="s">
        <v>66</v>
      </c>
      <c r="AP92" s="37" t="s">
        <v>67</v>
      </c>
      <c r="AQ92" s="37" t="s">
        <v>68</v>
      </c>
    </row>
    <row r="93" spans="2:43" s="36" customFormat="1">
      <c r="D93" s="36" t="s">
        <v>69</v>
      </c>
      <c r="E93" s="6">
        <v>296</v>
      </c>
      <c r="F93" s="36">
        <v>292</v>
      </c>
      <c r="G93" s="36">
        <v>284</v>
      </c>
      <c r="H93" s="39">
        <v>254</v>
      </c>
      <c r="I93" s="39">
        <v>253</v>
      </c>
      <c r="J93" s="39">
        <v>230</v>
      </c>
      <c r="K93" s="36">
        <v>229</v>
      </c>
      <c r="L93" s="36">
        <v>252</v>
      </c>
      <c r="M93" s="36">
        <v>263</v>
      </c>
      <c r="N93" s="36">
        <v>268</v>
      </c>
      <c r="O93" s="36">
        <v>269</v>
      </c>
      <c r="P93" s="36">
        <v>229</v>
      </c>
      <c r="Q93" s="36">
        <v>230</v>
      </c>
      <c r="R93" s="36">
        <v>190</v>
      </c>
      <c r="S93" s="36">
        <v>174</v>
      </c>
    </row>
    <row r="94" spans="2:43" s="36" customFormat="1">
      <c r="D94" s="40" t="s">
        <v>70</v>
      </c>
      <c r="E94" s="8">
        <f t="shared" ref="E94" si="83">+E93/E88</f>
        <v>4.8828769383041903</v>
      </c>
      <c r="F94" s="41">
        <f t="shared" ref="F94:S94" si="84">+F93/F88</f>
        <v>5.2087049589725289</v>
      </c>
      <c r="G94" s="41">
        <f t="shared" si="84"/>
        <v>5.2651093807934748</v>
      </c>
      <c r="H94" s="41">
        <f t="shared" si="84"/>
        <v>5.2468498244164437</v>
      </c>
      <c r="I94" s="41">
        <f t="shared" si="84"/>
        <v>5.6624888093106529</v>
      </c>
      <c r="J94" s="40">
        <f t="shared" si="84"/>
        <v>5.7543157368026021</v>
      </c>
      <c r="K94" s="40">
        <f t="shared" si="84"/>
        <v>5.9203722854188214</v>
      </c>
      <c r="L94" s="40">
        <f t="shared" si="84"/>
        <v>6.6825775656324593</v>
      </c>
      <c r="M94" s="40">
        <f t="shared" si="84"/>
        <v>7.8707167439772538</v>
      </c>
      <c r="N94" s="40">
        <f t="shared" si="84"/>
        <v>8.082757788702235</v>
      </c>
      <c r="O94" s="40">
        <f t="shared" si="84"/>
        <v>8.5789003699451456</v>
      </c>
      <c r="P94" s="40">
        <f t="shared" si="84"/>
        <v>7.6881756529913376</v>
      </c>
      <c r="Q94" s="40">
        <f t="shared" si="84"/>
        <v>8.13266857607581</v>
      </c>
      <c r="R94" s="40">
        <f t="shared" si="84"/>
        <v>8.2684189912528829</v>
      </c>
      <c r="S94" s="40">
        <f t="shared" si="84"/>
        <v>7.9561042524005483</v>
      </c>
    </row>
    <row r="95" spans="2:43" s="36" customFormat="1">
      <c r="D95" s="38" t="s">
        <v>71</v>
      </c>
      <c r="E95" s="7">
        <f t="shared" ref="E95" si="85">+((E93/F93)-1)*100</f>
        <v>1.3698630136986356</v>
      </c>
      <c r="F95" s="42">
        <f t="shared" ref="F95:R95" si="86">+((F93/G93)-1)*100</f>
        <v>2.8169014084507005</v>
      </c>
      <c r="G95" s="42">
        <f t="shared" si="86"/>
        <v>11.811023622047244</v>
      </c>
      <c r="H95" s="42">
        <f t="shared" si="86"/>
        <v>0.39525691699604515</v>
      </c>
      <c r="I95" s="42">
        <f t="shared" si="86"/>
        <v>10.000000000000009</v>
      </c>
      <c r="J95" s="38">
        <f t="shared" si="86"/>
        <v>0.4366812227074135</v>
      </c>
      <c r="K95" s="38">
        <f t="shared" si="86"/>
        <v>-9.1269841269841283</v>
      </c>
      <c r="L95" s="38">
        <f t="shared" si="86"/>
        <v>-4.1825095057034245</v>
      </c>
      <c r="M95" s="38">
        <f t="shared" si="86"/>
        <v>-1.8656716417910446</v>
      </c>
      <c r="N95" s="38">
        <f t="shared" si="86"/>
        <v>-0.37174721189591198</v>
      </c>
      <c r="O95" s="38">
        <f t="shared" si="86"/>
        <v>17.467248908296938</v>
      </c>
      <c r="P95" s="38">
        <f t="shared" si="86"/>
        <v>-0.43478260869564966</v>
      </c>
      <c r="Q95" s="38">
        <f t="shared" si="86"/>
        <v>21.052631578947366</v>
      </c>
      <c r="R95" s="38">
        <f t="shared" si="86"/>
        <v>9.1954022988505848</v>
      </c>
    </row>
    <row r="96" spans="2:43" s="36" customFormat="1">
      <c r="D96" s="38" t="s">
        <v>72</v>
      </c>
      <c r="E96" s="7">
        <f t="shared" ref="E96" si="87">+((E93/I93)-1)*100</f>
        <v>16.996047430830032</v>
      </c>
      <c r="F96" s="42">
        <f t="shared" ref="F96:O96" si="88">+((F93/J93)-1)*100</f>
        <v>26.956521739130434</v>
      </c>
      <c r="G96" s="42">
        <f t="shared" si="88"/>
        <v>24.017467248908297</v>
      </c>
      <c r="H96" s="42">
        <f t="shared" si="88"/>
        <v>0.79365079365079083</v>
      </c>
      <c r="I96" s="42">
        <f t="shared" si="88"/>
        <v>-3.802281368821292</v>
      </c>
      <c r="J96" s="38">
        <f t="shared" si="88"/>
        <v>-14.179104477611936</v>
      </c>
      <c r="K96" s="38">
        <f t="shared" si="88"/>
        <v>-14.869888475836435</v>
      </c>
      <c r="L96" s="38">
        <f t="shared" si="88"/>
        <v>10.043668122270732</v>
      </c>
      <c r="M96" s="38">
        <f t="shared" si="88"/>
        <v>14.347826086956527</v>
      </c>
      <c r="N96" s="38">
        <f t="shared" si="88"/>
        <v>41.052631578947363</v>
      </c>
      <c r="O96" s="38">
        <f t="shared" si="88"/>
        <v>54.597701149425284</v>
      </c>
    </row>
    <row r="97" spans="4:19" s="36" customFormat="1">
      <c r="D97" s="38" t="s">
        <v>130</v>
      </c>
      <c r="E97" s="6">
        <f t="shared" ref="E97" si="89">IF(OR(E94&gt;15,E91&lt;15,E90&lt;4),"NA",(IF(E94&lt;4,3,IF(E94&lt;6,2,IF(E94&lt;10,1,0)))+IF(E91&gt;80,3,IF(E91&gt;40,2,IF(E91&gt;20,1,0)))+IF(E90&gt;20,3,IF(E90&gt;10,2,IF(E90&gt;5,1,0)))))</f>
        <v>5</v>
      </c>
      <c r="F97" s="39">
        <f t="shared" ref="F97:S97" si="90">IF(OR(F94&gt;15,F91&lt;15,F90&lt;4),"NA",(IF(F94&lt;4,3,IF(F94&lt;6,2,IF(F94&lt;10,1,0)))+IF(F91&gt;80,3,IF(F91&gt;40,2,IF(F91&gt;20,1,0)))+IF(F90&gt;20,3,IF(F90&gt;10,2,IF(F90&gt;5,1,0)))))</f>
        <v>5</v>
      </c>
      <c r="G97" s="39">
        <f t="shared" si="90"/>
        <v>6</v>
      </c>
      <c r="H97" s="39">
        <f t="shared" si="90"/>
        <v>4</v>
      </c>
      <c r="I97" s="39">
        <f t="shared" si="90"/>
        <v>5</v>
      </c>
      <c r="J97" s="36" t="str">
        <f t="shared" si="90"/>
        <v>NA</v>
      </c>
      <c r="K97" s="36" t="str">
        <f t="shared" si="90"/>
        <v>NA</v>
      </c>
      <c r="L97" s="36">
        <f t="shared" si="90"/>
        <v>4</v>
      </c>
      <c r="M97" s="36" t="str">
        <f t="shared" si="90"/>
        <v>NA</v>
      </c>
      <c r="N97" s="36">
        <f t="shared" si="90"/>
        <v>4</v>
      </c>
      <c r="O97" s="36">
        <f t="shared" si="90"/>
        <v>3</v>
      </c>
      <c r="P97" s="36">
        <f t="shared" si="90"/>
        <v>3</v>
      </c>
      <c r="Q97" s="36" t="str">
        <f t="shared" si="90"/>
        <v>NA</v>
      </c>
      <c r="R97" s="36" t="str">
        <f t="shared" si="90"/>
        <v>NA</v>
      </c>
      <c r="S97" s="36" t="str">
        <f t="shared" si="90"/>
        <v>NA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topLeftCell="A4" workbookViewId="0">
      <selection activeCell="H65" sqref="H65"/>
    </sheetView>
  </sheetViews>
  <sheetFormatPr defaultRowHeight="14.4"/>
  <sheetData>
    <row r="1" spans="1:6" s="1" customFormat="1">
      <c r="A1" s="1" t="s">
        <v>132</v>
      </c>
      <c r="B1" s="1" t="s">
        <v>131</v>
      </c>
      <c r="F1" s="1" t="s">
        <v>229</v>
      </c>
    </row>
    <row r="2" spans="1:6">
      <c r="A2">
        <v>1</v>
      </c>
      <c r="B2" t="s">
        <v>0</v>
      </c>
      <c r="C2" t="s">
        <v>133</v>
      </c>
      <c r="F2" t="s">
        <v>112</v>
      </c>
    </row>
    <row r="3" spans="1:6">
      <c r="A3">
        <v>2</v>
      </c>
      <c r="B3" t="s">
        <v>73</v>
      </c>
      <c r="C3" t="s">
        <v>133</v>
      </c>
      <c r="F3" t="s">
        <v>91</v>
      </c>
    </row>
    <row r="4" spans="1:6">
      <c r="A4">
        <v>3</v>
      </c>
      <c r="B4" t="s">
        <v>74</v>
      </c>
      <c r="C4" t="s">
        <v>133</v>
      </c>
      <c r="F4" t="s">
        <v>164</v>
      </c>
    </row>
    <row r="5" spans="1:6">
      <c r="A5">
        <v>4</v>
      </c>
      <c r="B5" t="s">
        <v>75</v>
      </c>
      <c r="C5" t="s">
        <v>133</v>
      </c>
      <c r="F5" t="s">
        <v>99</v>
      </c>
    </row>
    <row r="6" spans="1:6">
      <c r="A6">
        <v>5</v>
      </c>
      <c r="B6" t="s">
        <v>77</v>
      </c>
      <c r="C6" t="s">
        <v>133</v>
      </c>
      <c r="F6" t="s">
        <v>100</v>
      </c>
    </row>
    <row r="7" spans="1:6">
      <c r="A7">
        <v>6</v>
      </c>
      <c r="B7" t="s">
        <v>78</v>
      </c>
      <c r="C7" t="s">
        <v>133</v>
      </c>
      <c r="F7" s="12" t="s">
        <v>153</v>
      </c>
    </row>
    <row r="8" spans="1:6">
      <c r="A8">
        <v>7</v>
      </c>
      <c r="B8" t="s">
        <v>79</v>
      </c>
      <c r="C8" t="s">
        <v>133</v>
      </c>
      <c r="F8" s="12" t="s">
        <v>156</v>
      </c>
    </row>
    <row r="9" spans="1:6">
      <c r="A9">
        <v>8</v>
      </c>
      <c r="B9" t="s">
        <v>80</v>
      </c>
      <c r="C9" t="s">
        <v>133</v>
      </c>
      <c r="F9" t="s">
        <v>97</v>
      </c>
    </row>
    <row r="10" spans="1:6">
      <c r="A10">
        <v>9</v>
      </c>
      <c r="B10" t="s">
        <v>81</v>
      </c>
      <c r="C10" t="s">
        <v>133</v>
      </c>
      <c r="F10" t="s">
        <v>114</v>
      </c>
    </row>
    <row r="11" spans="1:6">
      <c r="A11">
        <v>10</v>
      </c>
      <c r="B11" t="s">
        <v>83</v>
      </c>
      <c r="C11" t="s">
        <v>133</v>
      </c>
      <c r="F11" s="12" t="s">
        <v>154</v>
      </c>
    </row>
    <row r="12" spans="1:6">
      <c r="A12">
        <v>11</v>
      </c>
      <c r="B12" t="s">
        <v>84</v>
      </c>
      <c r="C12" t="s">
        <v>133</v>
      </c>
      <c r="F12" t="s">
        <v>77</v>
      </c>
    </row>
    <row r="13" spans="1:6">
      <c r="A13">
        <v>12</v>
      </c>
      <c r="B13" t="s">
        <v>85</v>
      </c>
      <c r="C13" t="s">
        <v>133</v>
      </c>
      <c r="F13" t="s">
        <v>83</v>
      </c>
    </row>
    <row r="14" spans="1:6">
      <c r="A14">
        <v>13</v>
      </c>
      <c r="B14" t="s">
        <v>86</v>
      </c>
      <c r="C14" t="s">
        <v>133</v>
      </c>
      <c r="F14" t="s">
        <v>94</v>
      </c>
    </row>
    <row r="15" spans="1:6">
      <c r="A15">
        <v>14</v>
      </c>
      <c r="B15" t="s">
        <v>87</v>
      </c>
      <c r="C15" t="s">
        <v>133</v>
      </c>
      <c r="F15" t="s">
        <v>115</v>
      </c>
    </row>
    <row r="16" spans="1:6">
      <c r="A16">
        <v>15</v>
      </c>
      <c r="B16" t="s">
        <v>88</v>
      </c>
      <c r="C16" t="s">
        <v>133</v>
      </c>
      <c r="F16" t="s">
        <v>86</v>
      </c>
    </row>
    <row r="17" spans="1:6">
      <c r="A17">
        <v>16</v>
      </c>
      <c r="B17" t="s">
        <v>89</v>
      </c>
      <c r="C17" t="s">
        <v>133</v>
      </c>
      <c r="F17" t="s">
        <v>163</v>
      </c>
    </row>
    <row r="18" spans="1:6">
      <c r="A18">
        <v>17</v>
      </c>
      <c r="B18" t="s">
        <v>91</v>
      </c>
      <c r="C18" t="s">
        <v>133</v>
      </c>
      <c r="F18" t="s">
        <v>0</v>
      </c>
    </row>
    <row r="19" spans="1:6">
      <c r="A19">
        <v>18</v>
      </c>
      <c r="B19" t="s">
        <v>92</v>
      </c>
      <c r="C19" t="s">
        <v>133</v>
      </c>
      <c r="F19" t="s">
        <v>102</v>
      </c>
    </row>
    <row r="20" spans="1:6">
      <c r="A20">
        <v>19</v>
      </c>
      <c r="B20" t="s">
        <v>93</v>
      </c>
      <c r="C20" t="s">
        <v>133</v>
      </c>
      <c r="F20" t="s">
        <v>167</v>
      </c>
    </row>
    <row r="21" spans="1:6">
      <c r="A21">
        <v>20</v>
      </c>
      <c r="B21" t="s">
        <v>94</v>
      </c>
      <c r="C21" t="s">
        <v>133</v>
      </c>
      <c r="F21" t="s">
        <v>106</v>
      </c>
    </row>
    <row r="22" spans="1:6">
      <c r="A22">
        <v>21</v>
      </c>
      <c r="B22" t="s">
        <v>95</v>
      </c>
      <c r="C22" t="s">
        <v>133</v>
      </c>
      <c r="F22" t="s">
        <v>159</v>
      </c>
    </row>
    <row r="23" spans="1:6">
      <c r="A23">
        <v>22</v>
      </c>
      <c r="B23" t="s">
        <v>96</v>
      </c>
      <c r="C23" t="s">
        <v>133</v>
      </c>
      <c r="F23" t="s">
        <v>120</v>
      </c>
    </row>
    <row r="24" spans="1:6">
      <c r="A24">
        <v>23</v>
      </c>
      <c r="B24" t="s">
        <v>97</v>
      </c>
      <c r="C24" t="s">
        <v>133</v>
      </c>
      <c r="F24" t="s">
        <v>96</v>
      </c>
    </row>
    <row r="25" spans="1:6">
      <c r="A25">
        <v>24</v>
      </c>
      <c r="B25" t="s">
        <v>98</v>
      </c>
      <c r="C25" t="s">
        <v>133</v>
      </c>
      <c r="F25" t="s">
        <v>87</v>
      </c>
    </row>
    <row r="26" spans="1:6">
      <c r="A26">
        <v>25</v>
      </c>
      <c r="B26" t="s">
        <v>99</v>
      </c>
      <c r="C26" t="s">
        <v>133</v>
      </c>
      <c r="F26" t="s">
        <v>116</v>
      </c>
    </row>
    <row r="27" spans="1:6">
      <c r="A27">
        <v>26</v>
      </c>
      <c r="B27" t="s">
        <v>100</v>
      </c>
      <c r="C27" t="s">
        <v>133</v>
      </c>
      <c r="F27" t="s">
        <v>108</v>
      </c>
    </row>
    <row r="28" spans="1:6">
      <c r="A28">
        <v>27</v>
      </c>
      <c r="B28" t="s">
        <v>101</v>
      </c>
      <c r="C28" t="s">
        <v>133</v>
      </c>
      <c r="F28" s="12" t="s">
        <v>158</v>
      </c>
    </row>
    <row r="29" spans="1:6">
      <c r="A29">
        <v>28</v>
      </c>
      <c r="B29" t="s">
        <v>102</v>
      </c>
      <c r="C29" t="s">
        <v>133</v>
      </c>
      <c r="F29" t="s">
        <v>111</v>
      </c>
    </row>
    <row r="30" spans="1:6">
      <c r="A30">
        <v>29</v>
      </c>
      <c r="B30" t="s">
        <v>104</v>
      </c>
      <c r="C30" t="s">
        <v>133</v>
      </c>
      <c r="F30" t="s">
        <v>101</v>
      </c>
    </row>
    <row r="31" spans="1:6">
      <c r="A31">
        <v>30</v>
      </c>
      <c r="B31" t="s">
        <v>105</v>
      </c>
      <c r="C31" t="s">
        <v>133</v>
      </c>
      <c r="F31" t="s">
        <v>80</v>
      </c>
    </row>
    <row r="32" spans="1:6">
      <c r="A32">
        <v>31</v>
      </c>
      <c r="B32" t="s">
        <v>106</v>
      </c>
      <c r="C32" t="s">
        <v>133</v>
      </c>
      <c r="F32" t="s">
        <v>113</v>
      </c>
    </row>
    <row r="33" spans="1:6">
      <c r="A33">
        <v>32</v>
      </c>
      <c r="B33" t="s">
        <v>107</v>
      </c>
      <c r="C33" t="s">
        <v>133</v>
      </c>
      <c r="F33" t="s">
        <v>161</v>
      </c>
    </row>
    <row r="34" spans="1:6">
      <c r="A34">
        <v>33</v>
      </c>
      <c r="B34" t="s">
        <v>108</v>
      </c>
      <c r="C34" t="s">
        <v>133</v>
      </c>
      <c r="F34" t="s">
        <v>160</v>
      </c>
    </row>
    <row r="35" spans="1:6">
      <c r="A35">
        <v>34</v>
      </c>
      <c r="B35" t="s">
        <v>109</v>
      </c>
      <c r="C35" t="s">
        <v>133</v>
      </c>
      <c r="F35" t="s">
        <v>78</v>
      </c>
    </row>
    <row r="36" spans="1:6">
      <c r="A36">
        <v>35</v>
      </c>
      <c r="B36" t="s">
        <v>110</v>
      </c>
      <c r="C36" t="s">
        <v>133</v>
      </c>
      <c r="F36" t="s">
        <v>74</v>
      </c>
    </row>
    <row r="37" spans="1:6">
      <c r="A37">
        <v>36</v>
      </c>
      <c r="B37" t="s">
        <v>111</v>
      </c>
      <c r="C37" t="s">
        <v>133</v>
      </c>
      <c r="F37" t="s">
        <v>84</v>
      </c>
    </row>
    <row r="38" spans="1:6">
      <c r="A38">
        <v>37</v>
      </c>
      <c r="B38" t="s">
        <v>112</v>
      </c>
      <c r="C38" t="s">
        <v>133</v>
      </c>
      <c r="F38" t="s">
        <v>118</v>
      </c>
    </row>
    <row r="39" spans="1:6">
      <c r="A39">
        <v>38</v>
      </c>
      <c r="B39" t="s">
        <v>113</v>
      </c>
      <c r="C39" t="s">
        <v>133</v>
      </c>
      <c r="F39" s="12" t="s">
        <v>155</v>
      </c>
    </row>
    <row r="40" spans="1:6">
      <c r="A40">
        <v>39</v>
      </c>
      <c r="B40" t="s">
        <v>114</v>
      </c>
      <c r="C40" t="s">
        <v>133</v>
      </c>
      <c r="F40" t="s">
        <v>162</v>
      </c>
    </row>
    <row r="41" spans="1:6">
      <c r="A41">
        <v>40</v>
      </c>
      <c r="B41" t="s">
        <v>115</v>
      </c>
      <c r="C41" t="s">
        <v>133</v>
      </c>
      <c r="F41" t="s">
        <v>117</v>
      </c>
    </row>
    <row r="42" spans="1:6">
      <c r="A42">
        <v>41</v>
      </c>
      <c r="B42" t="s">
        <v>116</v>
      </c>
      <c r="C42" t="s">
        <v>133</v>
      </c>
      <c r="F42" t="s">
        <v>122</v>
      </c>
    </row>
    <row r="43" spans="1:6">
      <c r="A43">
        <v>42</v>
      </c>
      <c r="B43" t="s">
        <v>117</v>
      </c>
      <c r="C43" t="s">
        <v>133</v>
      </c>
      <c r="F43" t="s">
        <v>88</v>
      </c>
    </row>
    <row r="44" spans="1:6">
      <c r="A44">
        <v>43</v>
      </c>
      <c r="B44" t="s">
        <v>118</v>
      </c>
      <c r="C44" t="s">
        <v>133</v>
      </c>
      <c r="F44" t="s">
        <v>85</v>
      </c>
    </row>
    <row r="45" spans="1:6">
      <c r="A45">
        <v>44</v>
      </c>
      <c r="B45" t="s">
        <v>119</v>
      </c>
      <c r="C45" t="s">
        <v>133</v>
      </c>
      <c r="F45" t="s">
        <v>89</v>
      </c>
    </row>
    <row r="46" spans="1:6">
      <c r="A46">
        <v>45</v>
      </c>
      <c r="B46" t="s">
        <v>120</v>
      </c>
      <c r="C46" t="s">
        <v>133</v>
      </c>
      <c r="F46" t="s">
        <v>157</v>
      </c>
    </row>
    <row r="47" spans="1:6">
      <c r="A47">
        <v>46</v>
      </c>
      <c r="B47" t="s">
        <v>121</v>
      </c>
      <c r="C47" t="s">
        <v>133</v>
      </c>
      <c r="F47" t="s">
        <v>119</v>
      </c>
    </row>
    <row r="48" spans="1:6">
      <c r="A48">
        <v>47</v>
      </c>
      <c r="B48" t="s">
        <v>122</v>
      </c>
      <c r="C48" t="s">
        <v>133</v>
      </c>
      <c r="F48" t="s">
        <v>73</v>
      </c>
    </row>
    <row r="49" spans="1:6">
      <c r="A49">
        <v>48</v>
      </c>
      <c r="B49" t="s">
        <v>123</v>
      </c>
      <c r="C49" t="s">
        <v>133</v>
      </c>
      <c r="F49" t="s">
        <v>105</v>
      </c>
    </row>
    <row r="50" spans="1:6">
      <c r="A50">
        <v>49</v>
      </c>
      <c r="B50" s="12" t="s">
        <v>153</v>
      </c>
      <c r="C50" t="s">
        <v>133</v>
      </c>
      <c r="F50" t="s">
        <v>95</v>
      </c>
    </row>
    <row r="51" spans="1:6">
      <c r="A51">
        <v>50</v>
      </c>
      <c r="B51" s="12" t="s">
        <v>154</v>
      </c>
      <c r="C51" t="s">
        <v>133</v>
      </c>
      <c r="F51" t="s">
        <v>98</v>
      </c>
    </row>
    <row r="52" spans="1:6">
      <c r="A52">
        <v>51</v>
      </c>
      <c r="B52" s="12" t="s">
        <v>155</v>
      </c>
      <c r="C52" t="s">
        <v>133</v>
      </c>
      <c r="F52" t="s">
        <v>75</v>
      </c>
    </row>
    <row r="53" spans="1:6">
      <c r="A53">
        <v>52</v>
      </c>
      <c r="B53" s="12" t="s">
        <v>156</v>
      </c>
      <c r="C53" t="s">
        <v>133</v>
      </c>
      <c r="F53" t="s">
        <v>92</v>
      </c>
    </row>
    <row r="54" spans="1:6">
      <c r="A54">
        <v>53</v>
      </c>
      <c r="B54" t="s">
        <v>157</v>
      </c>
      <c r="C54" t="s">
        <v>133</v>
      </c>
      <c r="F54" t="s">
        <v>81</v>
      </c>
    </row>
    <row r="55" spans="1:6">
      <c r="A55">
        <v>54</v>
      </c>
      <c r="B55" s="12" t="s">
        <v>158</v>
      </c>
      <c r="C55" t="s">
        <v>133</v>
      </c>
      <c r="F55" t="s">
        <v>79</v>
      </c>
    </row>
    <row r="56" spans="1:6">
      <c r="A56">
        <v>55</v>
      </c>
      <c r="B56" t="s">
        <v>159</v>
      </c>
      <c r="C56" t="s">
        <v>133</v>
      </c>
      <c r="F56" t="s">
        <v>166</v>
      </c>
    </row>
    <row r="57" spans="1:6">
      <c r="A57">
        <v>56</v>
      </c>
      <c r="B57" t="s">
        <v>160</v>
      </c>
      <c r="C57" t="s">
        <v>133</v>
      </c>
      <c r="F57" t="s">
        <v>121</v>
      </c>
    </row>
    <row r="58" spans="1:6">
      <c r="A58">
        <v>57</v>
      </c>
      <c r="B58" t="s">
        <v>161</v>
      </c>
      <c r="C58" t="s">
        <v>133</v>
      </c>
      <c r="F58" t="s">
        <v>109</v>
      </c>
    </row>
    <row r="59" spans="1:6">
      <c r="A59">
        <v>58</v>
      </c>
      <c r="B59" t="s">
        <v>162</v>
      </c>
      <c r="C59" t="s">
        <v>133</v>
      </c>
      <c r="F59" t="s">
        <v>107</v>
      </c>
    </row>
    <row r="60" spans="1:6">
      <c r="A60">
        <v>59</v>
      </c>
      <c r="B60" t="s">
        <v>163</v>
      </c>
      <c r="C60" t="s">
        <v>133</v>
      </c>
      <c r="F60" t="s">
        <v>165</v>
      </c>
    </row>
    <row r="61" spans="1:6">
      <c r="A61">
        <v>60</v>
      </c>
      <c r="B61" t="s">
        <v>164</v>
      </c>
      <c r="C61" t="s">
        <v>133</v>
      </c>
      <c r="F61" t="s">
        <v>93</v>
      </c>
    </row>
    <row r="62" spans="1:6">
      <c r="A62">
        <v>61</v>
      </c>
      <c r="B62" t="s">
        <v>165</v>
      </c>
      <c r="C62" t="s">
        <v>133</v>
      </c>
      <c r="F62" t="s">
        <v>123</v>
      </c>
    </row>
    <row r="63" spans="1:6">
      <c r="A63">
        <v>62</v>
      </c>
      <c r="B63" t="s">
        <v>166</v>
      </c>
      <c r="C63" t="s">
        <v>133</v>
      </c>
      <c r="F63" t="s">
        <v>110</v>
      </c>
    </row>
    <row r="64" spans="1:6">
      <c r="A64">
        <v>63</v>
      </c>
      <c r="B64" t="s">
        <v>167</v>
      </c>
      <c r="C64" t="s">
        <v>133</v>
      </c>
      <c r="F64" t="s">
        <v>104</v>
      </c>
    </row>
  </sheetData>
  <sortState ref="F2:F64">
    <sortCondition ref="F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B12"/>
  <sheetViews>
    <sheetView workbookViewId="0">
      <selection activeCell="E15" sqref="E15"/>
    </sheetView>
  </sheetViews>
  <sheetFormatPr defaultRowHeight="14.4"/>
  <sheetData>
    <row r="2" spans="1:2">
      <c r="A2">
        <v>1</v>
      </c>
      <c r="B2" t="s">
        <v>145</v>
      </c>
    </row>
    <row r="3" spans="1:2">
      <c r="A3">
        <v>2</v>
      </c>
      <c r="B3" t="s">
        <v>146</v>
      </c>
    </row>
    <row r="4" spans="1:2">
      <c r="A4">
        <v>3</v>
      </c>
      <c r="B4" t="s">
        <v>147</v>
      </c>
    </row>
    <row r="5" spans="1:2">
      <c r="A5">
        <v>4</v>
      </c>
      <c r="B5" t="s">
        <v>231</v>
      </c>
    </row>
    <row r="6" spans="1:2">
      <c r="A6">
        <v>5</v>
      </c>
      <c r="B6" t="s">
        <v>201</v>
      </c>
    </row>
    <row r="8" spans="1:2">
      <c r="A8" t="s">
        <v>187</v>
      </c>
    </row>
    <row r="9" spans="1:2">
      <c r="A9" t="s">
        <v>188</v>
      </c>
    </row>
    <row r="10" spans="1:2">
      <c r="A10" t="s">
        <v>189</v>
      </c>
    </row>
    <row r="11" spans="1:2">
      <c r="A11" t="s">
        <v>190</v>
      </c>
    </row>
    <row r="12" spans="1:2">
      <c r="A12" t="s">
        <v>191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I51"/>
  <sheetViews>
    <sheetView topLeftCell="A23" workbookViewId="0">
      <selection activeCell="P41" sqref="C41:P41"/>
    </sheetView>
  </sheetViews>
  <sheetFormatPr defaultRowHeight="14.4"/>
  <cols>
    <col min="1" max="1" width="17" customWidth="1"/>
    <col min="2" max="4" width="9.33203125" customWidth="1"/>
    <col min="5" max="9" width="9.109375" customWidth="1"/>
  </cols>
  <sheetData>
    <row r="1" spans="1:37">
      <c r="A1" s="1" t="s">
        <v>124</v>
      </c>
      <c r="B1" s="1"/>
      <c r="C1" s="1" t="s">
        <v>242</v>
      </c>
      <c r="D1" s="1" t="s">
        <v>232</v>
      </c>
      <c r="E1" s="1" t="s">
        <v>202</v>
      </c>
      <c r="F1" s="1" t="s">
        <v>199</v>
      </c>
      <c r="G1" s="1" t="s">
        <v>196</v>
      </c>
      <c r="H1" s="1" t="s">
        <v>185</v>
      </c>
      <c r="I1" s="1" t="s">
        <v>177</v>
      </c>
      <c r="J1" s="1" t="s">
        <v>149</v>
      </c>
      <c r="K1" s="1" t="s">
        <v>139</v>
      </c>
      <c r="L1" s="1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12</v>
      </c>
      <c r="V1" s="5" t="s">
        <v>13</v>
      </c>
      <c r="W1" s="5" t="s">
        <v>14</v>
      </c>
      <c r="X1" s="5" t="s">
        <v>15</v>
      </c>
      <c r="Y1" s="5" t="s">
        <v>16</v>
      </c>
      <c r="Z1" s="5" t="s">
        <v>17</v>
      </c>
      <c r="AA1" s="5" t="s">
        <v>18</v>
      </c>
      <c r="AB1" s="5" t="s">
        <v>19</v>
      </c>
      <c r="AC1" s="5" t="s">
        <v>20</v>
      </c>
      <c r="AD1" s="5" t="s">
        <v>21</v>
      </c>
      <c r="AE1" s="5" t="s">
        <v>22</v>
      </c>
      <c r="AF1" s="5" t="s">
        <v>23</v>
      </c>
      <c r="AG1" s="5" t="s">
        <v>24</v>
      </c>
      <c r="AH1" s="5" t="s">
        <v>25</v>
      </c>
      <c r="AI1" s="5" t="s">
        <v>26</v>
      </c>
      <c r="AJ1" s="5" t="s">
        <v>27</v>
      </c>
    </row>
    <row r="2" spans="1:37">
      <c r="C2" s="1" t="s">
        <v>243</v>
      </c>
      <c r="D2" s="1" t="s">
        <v>233</v>
      </c>
      <c r="E2" s="1" t="s">
        <v>230</v>
      </c>
      <c r="F2" s="1" t="s">
        <v>200</v>
      </c>
      <c r="G2" s="1" t="s">
        <v>197</v>
      </c>
      <c r="H2" s="1" t="s">
        <v>186</v>
      </c>
      <c r="I2" s="1" t="s">
        <v>178</v>
      </c>
      <c r="J2" s="1" t="s">
        <v>150</v>
      </c>
      <c r="K2" s="1" t="s">
        <v>141</v>
      </c>
      <c r="L2" s="1" t="s">
        <v>39</v>
      </c>
      <c r="M2" s="1" t="s">
        <v>40</v>
      </c>
      <c r="N2" s="1" t="s">
        <v>41</v>
      </c>
      <c r="O2" s="1" t="s">
        <v>42</v>
      </c>
      <c r="P2" s="1" t="s">
        <v>43</v>
      </c>
      <c r="Q2" s="1" t="s">
        <v>44</v>
      </c>
      <c r="R2" s="1" t="s">
        <v>45</v>
      </c>
      <c r="S2" s="1" t="s">
        <v>46</v>
      </c>
      <c r="T2" s="1" t="s">
        <v>47</v>
      </c>
      <c r="U2" s="1" t="s">
        <v>48</v>
      </c>
      <c r="V2" s="1" t="s">
        <v>49</v>
      </c>
      <c r="W2" s="1" t="s">
        <v>50</v>
      </c>
      <c r="X2" s="1" t="s">
        <v>51</v>
      </c>
      <c r="Y2" s="1" t="s">
        <v>52</v>
      </c>
      <c r="Z2" s="1" t="s">
        <v>53</v>
      </c>
      <c r="AA2" s="1" t="s">
        <v>54</v>
      </c>
      <c r="AB2" s="1" t="s">
        <v>55</v>
      </c>
      <c r="AC2" s="1" t="s">
        <v>56</v>
      </c>
      <c r="AD2" s="1" t="s">
        <v>57</v>
      </c>
      <c r="AE2" s="1" t="s">
        <v>58</v>
      </c>
      <c r="AF2" s="1" t="s">
        <v>59</v>
      </c>
      <c r="AG2" s="1" t="s">
        <v>60</v>
      </c>
      <c r="AH2" s="1" t="s">
        <v>61</v>
      </c>
      <c r="AI2" s="1" t="s">
        <v>62</v>
      </c>
      <c r="AJ2" s="1" t="s">
        <v>63</v>
      </c>
      <c r="AK2" s="1" t="s">
        <v>64</v>
      </c>
    </row>
    <row r="3" spans="1:37">
      <c r="D3" t="s">
        <v>273</v>
      </c>
      <c r="S3" s="1" t="s">
        <v>135</v>
      </c>
      <c r="U3" s="1" t="s">
        <v>203</v>
      </c>
    </row>
    <row r="4" spans="1:37" s="3" customFormat="1">
      <c r="A4" s="3" t="s">
        <v>0</v>
      </c>
      <c r="C4" s="2"/>
      <c r="L4" s="3">
        <v>45.569620253164558</v>
      </c>
      <c r="N4" s="3">
        <v>35.951661631419938</v>
      </c>
      <c r="O4" s="3">
        <v>89.142857142857139</v>
      </c>
      <c r="S4" s="3">
        <f>COUNT(C4:P4)</f>
        <v>3</v>
      </c>
      <c r="T4" s="3" t="s">
        <v>172</v>
      </c>
      <c r="U4" s="3">
        <f>AVERAGE(D4:P4)</f>
        <v>56.88804634248055</v>
      </c>
    </row>
    <row r="5" spans="1:37" s="3" customFormat="1">
      <c r="A5" s="3" t="s">
        <v>73</v>
      </c>
      <c r="C5" s="55">
        <v>-6.0565275908479155</v>
      </c>
      <c r="F5" s="3">
        <v>-1.4285714285714235</v>
      </c>
      <c r="L5" s="3">
        <v>36.886993603411526</v>
      </c>
      <c r="M5" s="3">
        <v>28.846153846153854</v>
      </c>
      <c r="S5" s="3">
        <f t="shared" ref="S5:S33" si="0">COUNT(C5:P5)</f>
        <v>4</v>
      </c>
      <c r="T5" s="3" t="s">
        <v>172</v>
      </c>
      <c r="U5" s="3">
        <f t="shared" ref="U5:U33" si="1">AVERAGE(D5:P5)</f>
        <v>21.43485867366465</v>
      </c>
    </row>
    <row r="6" spans="1:37" s="3" customFormat="1">
      <c r="A6" s="3" t="s">
        <v>74</v>
      </c>
      <c r="C6" s="2"/>
      <c r="K6" s="3">
        <v>29.8</v>
      </c>
      <c r="L6" s="3">
        <v>13.816689466484288</v>
      </c>
      <c r="M6" s="3">
        <v>37.924528301886774</v>
      </c>
      <c r="S6" s="3">
        <f t="shared" si="0"/>
        <v>3</v>
      </c>
      <c r="T6" s="3" t="s">
        <v>172</v>
      </c>
      <c r="U6" s="3">
        <f t="shared" si="1"/>
        <v>27.180405922790356</v>
      </c>
    </row>
    <row r="7" spans="1:37" s="3" customFormat="1">
      <c r="A7" s="3" t="s">
        <v>75</v>
      </c>
      <c r="C7" s="2"/>
      <c r="S7" s="3">
        <f t="shared" si="0"/>
        <v>0</v>
      </c>
      <c r="T7" s="3" t="s">
        <v>172</v>
      </c>
      <c r="U7" s="3" t="e">
        <f t="shared" si="1"/>
        <v>#DIV/0!</v>
      </c>
    </row>
    <row r="8" spans="1:37" s="3" customFormat="1">
      <c r="A8" s="3" t="s">
        <v>79</v>
      </c>
      <c r="C8" s="2"/>
      <c r="S8" s="3">
        <f t="shared" si="0"/>
        <v>0</v>
      </c>
      <c r="T8" s="3" t="s">
        <v>172</v>
      </c>
      <c r="U8" s="3" t="e">
        <f t="shared" si="1"/>
        <v>#DIV/0!</v>
      </c>
    </row>
    <row r="9" spans="1:37" s="3" customFormat="1">
      <c r="A9" s="3" t="s">
        <v>80</v>
      </c>
      <c r="C9" s="2"/>
      <c r="S9" s="3">
        <f t="shared" si="0"/>
        <v>0</v>
      </c>
      <c r="T9" s="3" t="s">
        <v>172</v>
      </c>
      <c r="U9" s="3" t="e">
        <f t="shared" si="1"/>
        <v>#DIV/0!</v>
      </c>
    </row>
    <row r="10" spans="1:37" s="3" customFormat="1">
      <c r="A10" s="3" t="s">
        <v>81</v>
      </c>
      <c r="C10" s="2"/>
      <c r="S10" s="3">
        <f t="shared" si="0"/>
        <v>0</v>
      </c>
      <c r="T10" s="3" t="s">
        <v>172</v>
      </c>
      <c r="U10" s="3" t="e">
        <f t="shared" si="1"/>
        <v>#DIV/0!</v>
      </c>
      <c r="V10" s="2"/>
    </row>
    <row r="11" spans="1:37" s="3" customFormat="1">
      <c r="A11" s="3" t="s">
        <v>84</v>
      </c>
      <c r="C11" s="2"/>
      <c r="G11" s="3">
        <v>-3.8759689922480578</v>
      </c>
      <c r="H11" s="3">
        <v>15.17857142857142</v>
      </c>
      <c r="L11" s="3">
        <v>25.308641975308642</v>
      </c>
      <c r="S11" s="3">
        <f t="shared" si="0"/>
        <v>3</v>
      </c>
      <c r="T11" s="3" t="s">
        <v>172</v>
      </c>
      <c r="U11" s="3">
        <f t="shared" si="1"/>
        <v>12.203748137210667</v>
      </c>
    </row>
    <row r="12" spans="1:37" s="3" customFormat="1">
      <c r="A12" t="s">
        <v>85</v>
      </c>
      <c r="B12"/>
      <c r="C12" s="2"/>
      <c r="D12"/>
      <c r="E12"/>
      <c r="F12"/>
      <c r="G12"/>
      <c r="H12">
        <v>18.899999999999999</v>
      </c>
      <c r="I12"/>
      <c r="J12"/>
      <c r="M12" s="3">
        <v>8.7912087912087813</v>
      </c>
      <c r="N12" s="3">
        <v>-1.0869565217391353</v>
      </c>
      <c r="S12" s="3">
        <f t="shared" si="0"/>
        <v>3</v>
      </c>
      <c r="T12" s="3" t="s">
        <v>172</v>
      </c>
      <c r="U12" s="3">
        <f t="shared" si="1"/>
        <v>8.8680840898232152</v>
      </c>
    </row>
    <row r="13" spans="1:37" s="3" customFormat="1">
      <c r="A13" t="s">
        <v>86</v>
      </c>
      <c r="B13"/>
      <c r="C13" s="2"/>
      <c r="D13"/>
      <c r="E13"/>
      <c r="F13"/>
      <c r="G13"/>
      <c r="H13"/>
      <c r="I13"/>
      <c r="J13">
        <v>7.5</v>
      </c>
      <c r="M13" s="3">
        <v>4.1128084606345539</v>
      </c>
      <c r="S13" s="3">
        <f t="shared" si="0"/>
        <v>2</v>
      </c>
      <c r="T13" s="3" t="s">
        <v>172</v>
      </c>
      <c r="U13" s="3">
        <f t="shared" si="1"/>
        <v>5.8064042303172769</v>
      </c>
    </row>
    <row r="14" spans="1:37" s="3" customFormat="1">
      <c r="A14" t="s">
        <v>87</v>
      </c>
      <c r="B14"/>
      <c r="C14" s="2">
        <v>-5.0104384133611628</v>
      </c>
      <c r="D14"/>
      <c r="E14"/>
      <c r="F14"/>
      <c r="G14"/>
      <c r="H14"/>
      <c r="I14"/>
      <c r="J14"/>
      <c r="S14" s="3">
        <f t="shared" si="0"/>
        <v>1</v>
      </c>
    </row>
    <row r="15" spans="1:37" s="3" customFormat="1">
      <c r="A15" t="s">
        <v>88</v>
      </c>
      <c r="B15"/>
      <c r="C15" s="2">
        <v>16.50485436893203</v>
      </c>
      <c r="D15" s="48"/>
      <c r="E15"/>
      <c r="F15"/>
      <c r="G15"/>
      <c r="H15">
        <v>17.8</v>
      </c>
      <c r="I15"/>
      <c r="J15">
        <v>-12.5</v>
      </c>
      <c r="K15" s="3">
        <v>-4.0000000000000036</v>
      </c>
      <c r="M15" s="3">
        <v>-6.4516129032258229</v>
      </c>
      <c r="S15" s="3">
        <f t="shared" si="0"/>
        <v>5</v>
      </c>
      <c r="T15" s="3" t="s">
        <v>172</v>
      </c>
      <c r="U15" s="3">
        <f t="shared" si="1"/>
        <v>-1.2879032258064564</v>
      </c>
    </row>
    <row r="16" spans="1:37" s="3" customFormat="1">
      <c r="A16" t="s">
        <v>91</v>
      </c>
      <c r="B16"/>
      <c r="C16" s="2"/>
      <c r="D16"/>
      <c r="E16"/>
      <c r="F16"/>
      <c r="G16"/>
      <c r="H16"/>
      <c r="I16">
        <v>-12.8</v>
      </c>
      <c r="J16">
        <v>-0.8</v>
      </c>
      <c r="K16" s="3">
        <v>31.843575418994408</v>
      </c>
      <c r="S16" s="3">
        <f t="shared" si="0"/>
        <v>3</v>
      </c>
      <c r="T16" s="3" t="s">
        <v>172</v>
      </c>
      <c r="U16" s="3">
        <f t="shared" si="1"/>
        <v>6.0811918063314687</v>
      </c>
    </row>
    <row r="17" spans="1:21" s="3" customFormat="1">
      <c r="A17" t="s">
        <v>95</v>
      </c>
      <c r="B17"/>
      <c r="C17" s="2"/>
      <c r="D17"/>
      <c r="E17"/>
      <c r="F17"/>
      <c r="G17"/>
      <c r="H17">
        <v>15.7</v>
      </c>
      <c r="I17"/>
      <c r="J17">
        <v>-16.7</v>
      </c>
      <c r="L17" s="3">
        <v>8.0508474576271194</v>
      </c>
      <c r="M17" s="3">
        <v>3.5087719298245723</v>
      </c>
      <c r="S17" s="3">
        <f t="shared" si="0"/>
        <v>4</v>
      </c>
      <c r="T17" s="3" t="s">
        <v>172</v>
      </c>
      <c r="U17" s="3">
        <f t="shared" si="1"/>
        <v>2.6399048468629229</v>
      </c>
    </row>
    <row r="18" spans="1:21" s="3" customFormat="1">
      <c r="A18" t="s">
        <v>92</v>
      </c>
      <c r="B18"/>
      <c r="C18" s="55">
        <v>3.082191780821919</v>
      </c>
      <c r="D18">
        <v>2.8</v>
      </c>
      <c r="E18"/>
      <c r="F18"/>
      <c r="G18"/>
      <c r="H18"/>
      <c r="I18"/>
      <c r="J18"/>
      <c r="S18" s="3">
        <f t="shared" si="0"/>
        <v>2</v>
      </c>
      <c r="U18" s="3">
        <f t="shared" si="1"/>
        <v>2.8</v>
      </c>
    </row>
    <row r="19" spans="1:21" s="3" customFormat="1">
      <c r="A19" t="s">
        <v>96</v>
      </c>
      <c r="B19"/>
      <c r="C19" s="2"/>
      <c r="E19"/>
      <c r="F19"/>
      <c r="G19"/>
      <c r="H19"/>
      <c r="I19"/>
      <c r="J19"/>
      <c r="S19" s="3">
        <f t="shared" si="0"/>
        <v>0</v>
      </c>
      <c r="T19" s="2" t="s">
        <v>172</v>
      </c>
      <c r="U19" s="3" t="e">
        <f t="shared" si="1"/>
        <v>#DIV/0!</v>
      </c>
    </row>
    <row r="20" spans="1:21" s="3" customFormat="1">
      <c r="A20" t="s">
        <v>97</v>
      </c>
      <c r="C20" s="2"/>
      <c r="D20"/>
      <c r="E20"/>
      <c r="F20"/>
      <c r="G20"/>
      <c r="H20"/>
      <c r="I20">
        <v>-31.7</v>
      </c>
      <c r="J20">
        <v>36.200000000000003</v>
      </c>
      <c r="S20" s="3">
        <f t="shared" si="0"/>
        <v>2</v>
      </c>
      <c r="T20" s="3" t="s">
        <v>172</v>
      </c>
      <c r="U20" s="3">
        <f t="shared" si="1"/>
        <v>2.2500000000000018</v>
      </c>
    </row>
    <row r="21" spans="1:21" s="2" customFormat="1">
      <c r="A21" s="2" t="s">
        <v>98</v>
      </c>
      <c r="H21" s="2">
        <v>2.5</v>
      </c>
      <c r="I21" s="2">
        <v>-10.9</v>
      </c>
      <c r="J21" s="2">
        <v>-9.4</v>
      </c>
      <c r="K21" s="3">
        <v>50.74626865671641</v>
      </c>
      <c r="L21" s="2">
        <v>54.022988505747115</v>
      </c>
      <c r="S21" s="3">
        <f t="shared" si="0"/>
        <v>5</v>
      </c>
      <c r="T21" s="2" t="s">
        <v>172</v>
      </c>
      <c r="U21" s="3">
        <f t="shared" si="1"/>
        <v>17.393851432492703</v>
      </c>
    </row>
    <row r="22" spans="1:21" s="2" customFormat="1">
      <c r="A22" s="2" t="s">
        <v>100</v>
      </c>
      <c r="K22" s="3"/>
      <c r="S22" s="3">
        <f t="shared" si="0"/>
        <v>0</v>
      </c>
      <c r="T22" s="2" t="s">
        <v>172</v>
      </c>
      <c r="U22" s="3" t="e">
        <f t="shared" si="1"/>
        <v>#DIV/0!</v>
      </c>
    </row>
    <row r="23" spans="1:21" s="2" customFormat="1">
      <c r="A23" s="2" t="s">
        <v>101</v>
      </c>
      <c r="K23" s="3"/>
      <c r="N23" s="2">
        <v>23.076923076923084</v>
      </c>
      <c r="P23" s="2">
        <v>13.707165109034269</v>
      </c>
      <c r="S23" s="3">
        <f t="shared" si="0"/>
        <v>2</v>
      </c>
      <c r="T23" s="2" t="s">
        <v>172</v>
      </c>
      <c r="U23" s="3">
        <f t="shared" si="1"/>
        <v>18.392044092978676</v>
      </c>
    </row>
    <row r="24" spans="1:21" s="2" customFormat="1">
      <c r="A24" s="2" t="s">
        <v>104</v>
      </c>
      <c r="K24" s="3"/>
      <c r="S24" s="3">
        <f t="shared" si="0"/>
        <v>0</v>
      </c>
      <c r="U24" s="3" t="e">
        <f t="shared" si="1"/>
        <v>#DIV/0!</v>
      </c>
    </row>
    <row r="25" spans="1:21" s="2" customFormat="1">
      <c r="A25" t="s">
        <v>106</v>
      </c>
      <c r="B25"/>
      <c r="C25" s="2">
        <v>11.428571428571432</v>
      </c>
      <c r="D25"/>
      <c r="E25"/>
      <c r="F25"/>
      <c r="G25"/>
      <c r="H25"/>
      <c r="I25"/>
      <c r="J25" s="2">
        <v>-13.8</v>
      </c>
      <c r="K25" s="3"/>
      <c r="S25" s="3">
        <f t="shared" si="0"/>
        <v>2</v>
      </c>
      <c r="T25" s="2" t="s">
        <v>172</v>
      </c>
      <c r="U25" s="3">
        <f t="shared" si="1"/>
        <v>-13.8</v>
      </c>
    </row>
    <row r="26" spans="1:21" s="2" customFormat="1">
      <c r="A26" s="2" t="s">
        <v>108</v>
      </c>
      <c r="E26" s="2">
        <v>-14.7</v>
      </c>
      <c r="F26" s="2">
        <v>-9.687836383207749</v>
      </c>
      <c r="G26" s="2">
        <v>25.540540540540558</v>
      </c>
      <c r="H26" s="2">
        <v>-4</v>
      </c>
      <c r="I26" s="2">
        <v>-18.8</v>
      </c>
      <c r="J26" s="2">
        <v>14</v>
      </c>
      <c r="K26" s="3">
        <v>57.169811320754718</v>
      </c>
      <c r="S26" s="3">
        <f t="shared" si="0"/>
        <v>7</v>
      </c>
      <c r="T26" s="2" t="s">
        <v>172</v>
      </c>
      <c r="U26" s="3">
        <f t="shared" si="1"/>
        <v>7.074645068298218</v>
      </c>
    </row>
    <row r="27" spans="1:21" s="3" customFormat="1">
      <c r="A27" s="3" t="s">
        <v>109</v>
      </c>
      <c r="C27" s="2"/>
      <c r="D27" s="49"/>
      <c r="F27" s="3">
        <v>-6.7132867132867151</v>
      </c>
      <c r="G27" s="3">
        <v>16.260162601626014</v>
      </c>
      <c r="H27" s="3">
        <v>31.8</v>
      </c>
      <c r="I27" s="3">
        <v>-20.3</v>
      </c>
      <c r="J27" s="3">
        <v>1.6</v>
      </c>
      <c r="S27" s="3">
        <f t="shared" si="0"/>
        <v>5</v>
      </c>
      <c r="T27" s="3" t="s">
        <v>172</v>
      </c>
      <c r="U27" s="3">
        <f t="shared" si="1"/>
        <v>4.5293751776678599</v>
      </c>
    </row>
    <row r="28" spans="1:21" s="3" customFormat="1">
      <c r="A28" s="3" t="s">
        <v>110</v>
      </c>
      <c r="C28" s="2"/>
      <c r="H28" s="3">
        <v>1.8</v>
      </c>
      <c r="I28" s="3">
        <v>-6.2</v>
      </c>
      <c r="S28" s="3">
        <f t="shared" si="0"/>
        <v>2</v>
      </c>
      <c r="T28" s="3" t="s">
        <v>172</v>
      </c>
      <c r="U28" s="3">
        <f t="shared" si="1"/>
        <v>-2.2000000000000002</v>
      </c>
    </row>
    <row r="29" spans="1:21" s="3" customFormat="1">
      <c r="A29" t="s">
        <v>112</v>
      </c>
      <c r="B29"/>
      <c r="C29" s="2"/>
      <c r="D29"/>
      <c r="E29" s="6"/>
      <c r="F29"/>
      <c r="G29"/>
      <c r="H29"/>
      <c r="I29"/>
      <c r="J29"/>
      <c r="M29" s="3">
        <v>-3.4482758620689613</v>
      </c>
      <c r="N29" s="3">
        <v>11.538461538461542</v>
      </c>
      <c r="O29" s="3">
        <v>23.809523809523814</v>
      </c>
      <c r="S29" s="3">
        <f t="shared" si="0"/>
        <v>3</v>
      </c>
      <c r="T29" s="3" t="s">
        <v>172</v>
      </c>
      <c r="U29" s="3">
        <f t="shared" si="1"/>
        <v>10.633236495305466</v>
      </c>
    </row>
    <row r="30" spans="1:21" s="3" customFormat="1">
      <c r="A30" s="12" t="s">
        <v>156</v>
      </c>
      <c r="B30" s="12"/>
      <c r="C30" s="30"/>
      <c r="D30" s="12">
        <v>-3</v>
      </c>
      <c r="E30" s="12">
        <v>-5.0999999999999996</v>
      </c>
      <c r="F30" s="12"/>
      <c r="G30" s="30">
        <v>4</v>
      </c>
      <c r="H30" s="12">
        <v>12.3</v>
      </c>
      <c r="I30" s="12">
        <v>-22.2</v>
      </c>
      <c r="J30" s="2">
        <v>10.61452513966481</v>
      </c>
      <c r="S30" s="3">
        <f t="shared" si="0"/>
        <v>6</v>
      </c>
      <c r="T30" s="3" t="s">
        <v>172</v>
      </c>
      <c r="U30" s="3">
        <f t="shared" si="1"/>
        <v>-0.56424581005586472</v>
      </c>
    </row>
    <row r="31" spans="1:21" s="3" customFormat="1">
      <c r="A31" s="12" t="s">
        <v>158</v>
      </c>
      <c r="B31" s="12"/>
      <c r="C31" s="30"/>
      <c r="D31" s="12"/>
      <c r="E31" s="12"/>
      <c r="F31" s="12"/>
      <c r="G31" s="12"/>
      <c r="H31" s="12"/>
      <c r="I31" s="12"/>
      <c r="J31"/>
      <c r="P31" s="3">
        <v>0</v>
      </c>
      <c r="S31" s="3">
        <f t="shared" si="0"/>
        <v>1</v>
      </c>
      <c r="T31" s="3" t="s">
        <v>172</v>
      </c>
      <c r="U31" s="3">
        <f t="shared" si="1"/>
        <v>0</v>
      </c>
    </row>
    <row r="32" spans="1:21" s="3" customFormat="1">
      <c r="A32" s="3" t="s">
        <v>162</v>
      </c>
      <c r="E32" s="8"/>
      <c r="F32" s="3">
        <v>-11.688311688311693</v>
      </c>
      <c r="P32" s="3">
        <v>5.2763819095477338</v>
      </c>
      <c r="S32" s="3">
        <f t="shared" si="0"/>
        <v>2</v>
      </c>
      <c r="T32" s="3" t="s">
        <v>172</v>
      </c>
      <c r="U32" s="3">
        <f t="shared" si="1"/>
        <v>-3.2059648893819794</v>
      </c>
    </row>
    <row r="33" spans="1:61" s="3" customFormat="1">
      <c r="A33" t="s">
        <v>165</v>
      </c>
      <c r="B33"/>
      <c r="C33"/>
      <c r="D33" s="47">
        <v>24</v>
      </c>
      <c r="E33">
        <v>2</v>
      </c>
      <c r="F33"/>
      <c r="G33"/>
      <c r="H33"/>
      <c r="I33"/>
      <c r="O33" s="3">
        <v>17.073170731707311</v>
      </c>
      <c r="P33" s="3">
        <v>17.142857142857149</v>
      </c>
      <c r="S33" s="3">
        <f t="shared" si="0"/>
        <v>4</v>
      </c>
      <c r="T33" s="3" t="s">
        <v>172</v>
      </c>
      <c r="U33" s="3">
        <f t="shared" si="1"/>
        <v>15.054006968641115</v>
      </c>
    </row>
    <row r="34" spans="1:61" s="3" customFormat="1">
      <c r="A34"/>
      <c r="B34"/>
      <c r="C34"/>
      <c r="D34"/>
      <c r="E34"/>
      <c r="F34"/>
      <c r="G34"/>
      <c r="H34"/>
      <c r="I34"/>
    </row>
    <row r="35" spans="1:61" s="3" customFormat="1">
      <c r="A35" t="s">
        <v>179</v>
      </c>
      <c r="B35"/>
      <c r="C35">
        <v>20</v>
      </c>
      <c r="D35">
        <v>66</v>
      </c>
      <c r="E35">
        <v>25</v>
      </c>
      <c r="F35">
        <v>50</v>
      </c>
      <c r="G35">
        <v>100</v>
      </c>
      <c r="H35">
        <v>60</v>
      </c>
      <c r="I35">
        <v>85</v>
      </c>
      <c r="J35" s="3">
        <v>40</v>
      </c>
      <c r="K35" s="3">
        <v>50</v>
      </c>
      <c r="L35" s="3">
        <v>57</v>
      </c>
      <c r="M35" s="3">
        <v>25</v>
      </c>
      <c r="N35" s="3">
        <v>75</v>
      </c>
      <c r="O35" s="3">
        <v>60</v>
      </c>
    </row>
    <row r="36" spans="1:61">
      <c r="A36" t="s">
        <v>152</v>
      </c>
      <c r="C36">
        <f t="shared" ref="C36:E36" si="2">COUNT(C4:C33)</f>
        <v>5</v>
      </c>
      <c r="D36">
        <f t="shared" si="2"/>
        <v>3</v>
      </c>
      <c r="E36">
        <f t="shared" si="2"/>
        <v>3</v>
      </c>
      <c r="F36">
        <f t="shared" ref="F36:P36" si="3">COUNT(F4:F33)</f>
        <v>4</v>
      </c>
      <c r="G36">
        <f t="shared" si="3"/>
        <v>4</v>
      </c>
      <c r="H36">
        <f t="shared" si="3"/>
        <v>9</v>
      </c>
      <c r="I36">
        <f t="shared" si="3"/>
        <v>7</v>
      </c>
      <c r="J36">
        <f t="shared" si="3"/>
        <v>10</v>
      </c>
      <c r="K36">
        <f t="shared" si="3"/>
        <v>5</v>
      </c>
      <c r="L36">
        <f t="shared" si="3"/>
        <v>6</v>
      </c>
      <c r="M36">
        <f t="shared" si="3"/>
        <v>7</v>
      </c>
      <c r="N36">
        <f t="shared" si="3"/>
        <v>4</v>
      </c>
      <c r="O36">
        <f t="shared" si="3"/>
        <v>3</v>
      </c>
      <c r="P36">
        <f t="shared" si="3"/>
        <v>4</v>
      </c>
    </row>
    <row r="37" spans="1:61">
      <c r="D37" t="s">
        <v>241</v>
      </c>
    </row>
    <row r="38" spans="1:61" s="3" customFormat="1">
      <c r="C38" s="1" t="s">
        <v>243</v>
      </c>
      <c r="D38" s="1" t="s">
        <v>233</v>
      </c>
      <c r="E38" s="1" t="s">
        <v>230</v>
      </c>
      <c r="F38" s="1" t="s">
        <v>200</v>
      </c>
      <c r="G38" s="1" t="s">
        <v>197</v>
      </c>
      <c r="H38" s="1" t="s">
        <v>186</v>
      </c>
      <c r="I38" s="1" t="s">
        <v>178</v>
      </c>
      <c r="J38" s="1" t="s">
        <v>150</v>
      </c>
      <c r="K38" s="1" t="s">
        <v>141</v>
      </c>
      <c r="L38" s="1" t="s">
        <v>39</v>
      </c>
      <c r="M38" s="5" t="s">
        <v>40</v>
      </c>
      <c r="N38" s="5" t="s">
        <v>41</v>
      </c>
      <c r="O38" s="5" t="s">
        <v>42</v>
      </c>
      <c r="P38" s="5" t="s">
        <v>43</v>
      </c>
      <c r="Q38" s="5" t="s">
        <v>44</v>
      </c>
      <c r="R38" s="5" t="s">
        <v>45</v>
      </c>
      <c r="S38" s="5" t="s">
        <v>46</v>
      </c>
      <c r="T38" s="5" t="s">
        <v>47</v>
      </c>
      <c r="U38" s="5" t="s">
        <v>48</v>
      </c>
      <c r="V38" s="5" t="s">
        <v>49</v>
      </c>
      <c r="W38" s="5" t="s">
        <v>50</v>
      </c>
      <c r="X38" s="5" t="s">
        <v>51</v>
      </c>
      <c r="Y38" s="5" t="s">
        <v>52</v>
      </c>
      <c r="Z38" s="5" t="s">
        <v>53</v>
      </c>
      <c r="AA38" s="5" t="s">
        <v>54</v>
      </c>
      <c r="AB38" s="5" t="s">
        <v>55</v>
      </c>
      <c r="AC38" s="5" t="s">
        <v>56</v>
      </c>
      <c r="AD38" s="5" t="s">
        <v>57</v>
      </c>
      <c r="AE38" s="5" t="s">
        <v>58</v>
      </c>
      <c r="AF38" s="5" t="s">
        <v>59</v>
      </c>
      <c r="AG38" s="5" t="s">
        <v>60</v>
      </c>
      <c r="AH38" s="5" t="s">
        <v>61</v>
      </c>
      <c r="AI38" s="5" t="s">
        <v>62</v>
      </c>
      <c r="AJ38" s="5" t="s">
        <v>63</v>
      </c>
      <c r="AK38" s="5" t="s">
        <v>64</v>
      </c>
      <c r="AL38" s="5" t="s">
        <v>65</v>
      </c>
      <c r="AM38" s="5" t="s">
        <v>66</v>
      </c>
      <c r="AN38" s="5" t="s">
        <v>67</v>
      </c>
      <c r="AO38" s="5" t="s">
        <v>68</v>
      </c>
      <c r="AP38" s="5" t="s">
        <v>206</v>
      </c>
      <c r="AQ38" s="5" t="s">
        <v>207</v>
      </c>
      <c r="AR38" s="5" t="s">
        <v>208</v>
      </c>
      <c r="AS38" s="5" t="s">
        <v>209</v>
      </c>
      <c r="AT38" s="5" t="s">
        <v>210</v>
      </c>
      <c r="AU38" s="5" t="s">
        <v>211</v>
      </c>
      <c r="AV38" s="5" t="s">
        <v>212</v>
      </c>
      <c r="AW38" s="5" t="s">
        <v>213</v>
      </c>
      <c r="AX38" s="5" t="s">
        <v>214</v>
      </c>
      <c r="AY38" s="5" t="s">
        <v>215</v>
      </c>
      <c r="AZ38" s="5" t="s">
        <v>216</v>
      </c>
      <c r="BA38" s="5" t="s">
        <v>217</v>
      </c>
      <c r="BB38" s="5" t="s">
        <v>218</v>
      </c>
      <c r="BC38" s="5" t="s">
        <v>219</v>
      </c>
      <c r="BD38" s="5" t="s">
        <v>220</v>
      </c>
      <c r="BE38" s="5" t="s">
        <v>221</v>
      </c>
      <c r="BF38" s="5" t="s">
        <v>222</v>
      </c>
      <c r="BG38" s="5" t="s">
        <v>223</v>
      </c>
      <c r="BH38" s="5" t="s">
        <v>224</v>
      </c>
      <c r="BI38" s="5" t="s">
        <v>225</v>
      </c>
    </row>
    <row r="39" spans="1:61" s="3" customFormat="1">
      <c r="A39" s="3" t="s">
        <v>125</v>
      </c>
      <c r="C39" s="3">
        <f t="shared" ref="C39:E39" si="4">+AVERAGE(C4:C33)</f>
        <v>3.989730314823261</v>
      </c>
      <c r="D39" s="3">
        <f t="shared" si="4"/>
        <v>7.9333333333333336</v>
      </c>
      <c r="E39" s="3">
        <f t="shared" si="4"/>
        <v>-5.9333333333333327</v>
      </c>
      <c r="F39" s="3">
        <f t="shared" ref="F39:P39" si="5">+AVERAGE(F4:F33)</f>
        <v>-7.3795015533443955</v>
      </c>
      <c r="G39" s="3">
        <f t="shared" si="5"/>
        <v>10.481183537479628</v>
      </c>
      <c r="H39" s="3">
        <f t="shared" si="5"/>
        <v>12.44206349206349</v>
      </c>
      <c r="I39" s="3">
        <f t="shared" si="5"/>
        <v>-17.557142857142857</v>
      </c>
      <c r="J39" s="3">
        <f t="shared" si="5"/>
        <v>1.6714525139664811</v>
      </c>
      <c r="K39" s="3">
        <f t="shared" si="5"/>
        <v>33.111931079293107</v>
      </c>
      <c r="L39" s="3">
        <f t="shared" si="5"/>
        <v>30.609296876957213</v>
      </c>
      <c r="M39" s="3">
        <f t="shared" si="5"/>
        <v>10.469083223487681</v>
      </c>
      <c r="N39" s="3">
        <f t="shared" si="5"/>
        <v>17.37002243126636</v>
      </c>
      <c r="O39" s="3">
        <f t="shared" si="5"/>
        <v>43.341850561362754</v>
      </c>
      <c r="P39" s="3">
        <f t="shared" si="5"/>
        <v>9.0316010403597886</v>
      </c>
    </row>
    <row r="40" spans="1:61" s="3" customFormat="1">
      <c r="A40" s="3" t="s">
        <v>175</v>
      </c>
      <c r="C40" s="3">
        <f t="shared" ref="C40:E40" si="6">+((C39/100)+1)*98-100</f>
        <v>1.9099357085267883</v>
      </c>
      <c r="D40" s="3">
        <f t="shared" si="6"/>
        <v>5.7746666666666613</v>
      </c>
      <c r="E40" s="3">
        <f t="shared" si="6"/>
        <v>-7.8146666666666675</v>
      </c>
      <c r="F40" s="3">
        <f>+((F39/100)+1)*98-100</f>
        <v>-9.2319115222774997</v>
      </c>
      <c r="G40" s="3">
        <f>+((G39/100)+1)*98-100</f>
        <v>8.2715598667300299</v>
      </c>
      <c r="H40" s="3">
        <f>+((H39/100)+1)*98-100</f>
        <v>10.193222222222218</v>
      </c>
      <c r="I40" s="3">
        <f>+((I39/100)+1)*98-100</f>
        <v>-19.206000000000003</v>
      </c>
      <c r="J40" s="3">
        <f>+((J39/100)+1)*98-100</f>
        <v>-0.3619765363128522</v>
      </c>
      <c r="K40" s="3">
        <f t="shared" ref="K40:P40" si="7">+((K39/100)+1)*98-100</f>
        <v>30.449692457707243</v>
      </c>
      <c r="L40" s="3">
        <f t="shared" si="7"/>
        <v>27.997110939418064</v>
      </c>
      <c r="M40" s="3">
        <f t="shared" si="7"/>
        <v>8.2597015590179268</v>
      </c>
      <c r="N40" s="3">
        <f t="shared" si="7"/>
        <v>15.022621982641027</v>
      </c>
      <c r="O40" s="3">
        <f t="shared" si="7"/>
        <v>40.475013550135486</v>
      </c>
      <c r="P40" s="3">
        <f t="shared" si="7"/>
        <v>6.8509690195525934</v>
      </c>
    </row>
    <row r="41" spans="1:61">
      <c r="A41" s="2" t="s">
        <v>126</v>
      </c>
      <c r="B41" s="2"/>
      <c r="C41" s="2">
        <f t="shared" ref="C41:D41" si="8">+((C44/D44)-1)*100</f>
        <v>-4.6018227999402361</v>
      </c>
      <c r="D41" s="2">
        <f t="shared" si="8"/>
        <v>9.3448782878614587</v>
      </c>
      <c r="E41" s="2">
        <f t="shared" ref="E41" si="9">+((E44/F44)-1)*100</f>
        <v>-1.9227687870533527</v>
      </c>
      <c r="F41" s="2">
        <f t="shared" ref="F41:M41" si="10">+((F44/G44)-1)*100</f>
        <v>-4.3964460784313708</v>
      </c>
      <c r="G41" s="2">
        <f t="shared" si="10"/>
        <v>-0.33587786259542396</v>
      </c>
      <c r="H41" s="2">
        <f t="shared" si="10"/>
        <v>5.594067386748347</v>
      </c>
      <c r="I41" s="2">
        <f t="shared" si="10"/>
        <v>-10.889240051716708</v>
      </c>
      <c r="J41" s="2">
        <f t="shared" si="10"/>
        <v>-5.2925170068027221</v>
      </c>
      <c r="K41" s="2">
        <f t="shared" si="10"/>
        <v>1.6878804648588819</v>
      </c>
      <c r="L41" s="2">
        <f t="shared" si="10"/>
        <v>-0.99986303246130115</v>
      </c>
      <c r="M41" s="2">
        <f t="shared" si="10"/>
        <v>2.0120162079083403</v>
      </c>
      <c r="N41" s="2">
        <f t="shared" ref="N41:AF41" si="11">+((N44/O44)-1)*100</f>
        <v>1.7631167353903132</v>
      </c>
      <c r="O41" s="2">
        <f t="shared" si="11"/>
        <v>12.276500638569598</v>
      </c>
      <c r="P41" s="2">
        <f t="shared" si="11"/>
        <v>5.3835800807537026</v>
      </c>
      <c r="Q41" s="2">
        <f t="shared" si="11"/>
        <v>2.8551652535040661</v>
      </c>
      <c r="R41" s="2">
        <f t="shared" si="11"/>
        <v>-0.94274940006856545</v>
      </c>
      <c r="S41" s="2">
        <f t="shared" si="11"/>
        <v>-9.6624341901517479</v>
      </c>
      <c r="T41" s="2">
        <f t="shared" si="11"/>
        <v>14.564484654958321</v>
      </c>
      <c r="U41" s="2">
        <f t="shared" si="11"/>
        <v>5.3644859813084089</v>
      </c>
      <c r="V41" s="2">
        <f t="shared" si="11"/>
        <v>3.1623602005399043</v>
      </c>
      <c r="W41" s="2">
        <f t="shared" si="11"/>
        <v>7.3261589403973426</v>
      </c>
      <c r="X41" s="2">
        <f t="shared" si="11"/>
        <v>-11.469402711615972</v>
      </c>
      <c r="Y41" s="2">
        <f t="shared" si="11"/>
        <v>-10.333497617874155</v>
      </c>
      <c r="Z41" s="2">
        <f t="shared" si="11"/>
        <v>-11.513301351940687</v>
      </c>
      <c r="AA41" s="2">
        <f t="shared" si="11"/>
        <v>-7.2661094634672407</v>
      </c>
      <c r="AB41" s="2">
        <f t="shared" si="11"/>
        <v>-4.8608439143260185</v>
      </c>
      <c r="AC41" s="2">
        <f t="shared" si="11"/>
        <v>21.184333229717133</v>
      </c>
      <c r="AD41" s="2">
        <f t="shared" si="11"/>
        <v>13.63475803602967</v>
      </c>
      <c r="AE41" s="2">
        <f t="shared" si="11"/>
        <v>33.632286995515706</v>
      </c>
      <c r="AF41" s="2">
        <f t="shared" si="11"/>
        <v>11.265756302521002</v>
      </c>
      <c r="AG41" s="2">
        <f t="shared" ref="AG41" si="12">+((AG44/AH44)-1)*100</f>
        <v>30.724339169241333</v>
      </c>
      <c r="AH41" s="2">
        <f t="shared" ref="AH41" si="13">+((AH44/AI44)-1)*100</f>
        <v>11.737629459148447</v>
      </c>
      <c r="AI41" s="2">
        <f t="shared" ref="AI41" si="14">+((AI44/AJ44)-1)*100</f>
        <v>17.64440433212997</v>
      </c>
      <c r="AJ41" s="2">
        <f t="shared" ref="AJ41" si="15">+((AJ44/AK44)-1)*100</f>
        <v>30.814639905549001</v>
      </c>
      <c r="AK41" s="2">
        <f t="shared" ref="AK41" si="16">+((AK44/AL44)-1)*100</f>
        <v>3.2926829268292712</v>
      </c>
      <c r="AL41" s="2">
        <f t="shared" ref="AL41" si="17">+((AL44/AM44)-1)*100</f>
        <v>-31.893687707641195</v>
      </c>
      <c r="AM41" s="2">
        <f t="shared" ref="AM41" si="18">+((AM44/AN44)-1)*100</f>
        <v>-5.1221434200157567</v>
      </c>
      <c r="AN41" s="2">
        <f t="shared" ref="AN41" si="19">+((AN44/AO44)-1)*100</f>
        <v>0.31620553359683612</v>
      </c>
      <c r="AO41" s="2">
        <f t="shared" ref="AO41" si="20">+((AO44/AP44)-1)*100</f>
        <v>-1.171875</v>
      </c>
      <c r="AP41" s="2">
        <f t="shared" ref="AP41" si="21">+((AP44/AQ44)-1)*100</f>
        <v>1.3460015835312644</v>
      </c>
      <c r="AQ41" s="2">
        <f t="shared" ref="AQ41" si="22">+((AQ44/AR44)-1)*100</f>
        <v>0.71770334928229484</v>
      </c>
      <c r="AR41" s="2">
        <f t="shared" ref="AR41" si="23">+((AR44/AS44)-1)*100</f>
        <v>-15.923566878980889</v>
      </c>
      <c r="AS41" s="2">
        <f t="shared" ref="AS41" si="24">+((AS44/AT44)-1)*100</f>
        <v>7.418077061577244</v>
      </c>
      <c r="AT41" s="2">
        <f t="shared" ref="AT41" si="25">+((AT44/AU44)-1)*100</f>
        <v>26.22727272727272</v>
      </c>
      <c r="AU41" s="2">
        <f t="shared" ref="AU41" si="26">+((AU44/AV44)-1)*100</f>
        <v>-0.18148820326678861</v>
      </c>
      <c r="AV41" s="2">
        <f t="shared" ref="AV41" si="27">+((AV44/AW44)-1)*100</f>
        <v>-0.36166365280289048</v>
      </c>
      <c r="AW41" s="2">
        <f t="shared" ref="AW41" si="28">+((AW44/AX44)-1)*100</f>
        <v>-3.4904013961605584</v>
      </c>
      <c r="AX41" s="2">
        <f t="shared" ref="AX41" si="29">+((AX44/AY44)-1)*100</f>
        <v>6.8531468531468631</v>
      </c>
      <c r="AY41" s="2">
        <f t="shared" ref="AY41" si="30">+((AY44/AZ44)-1)*100</f>
        <v>10.795454545454541</v>
      </c>
      <c r="AZ41" s="2">
        <f t="shared" ref="AZ41" si="31">+((AZ44/BA44)-1)*100</f>
        <v>12.886297376093303</v>
      </c>
      <c r="BA41" s="2">
        <f t="shared" ref="BA41" si="32">+((BA44/BB44)-1)*100</f>
        <v>14.409606404269514</v>
      </c>
      <c r="BB41" s="2">
        <f t="shared" ref="BB41" si="33">+((BB44/BC44)-1)*100</f>
        <v>9.4160583941605758</v>
      </c>
      <c r="BC41" s="2">
        <f t="shared" ref="BC41" si="34">+((BC44/BD44)-1)*100</f>
        <v>3.8665655799848375</v>
      </c>
      <c r="BD41" s="2">
        <f t="shared" ref="BD41" si="35">+((BD44/BE44)-1)*100</f>
        <v>7.6734693877551052</v>
      </c>
      <c r="BE41" s="2">
        <f t="shared" ref="BE41" si="36">+((BE44/BF44)-1)*100</f>
        <v>1.5754560530679917</v>
      </c>
      <c r="BF41" s="2">
        <f t="shared" ref="BF41" si="37">+((BF44/BG44)-1)*100</f>
        <v>11.460258780036959</v>
      </c>
      <c r="BG41" s="2">
        <f t="shared" ref="BG41" si="38">+((BG44/BH44)-1)*100</f>
        <v>26.107226107226111</v>
      </c>
      <c r="BH41" s="2">
        <f t="shared" ref="BH41" si="39">+((BH44/BI44)-1)*100</f>
        <v>14.705882352941169</v>
      </c>
    </row>
    <row r="42" spans="1:6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61" s="35" customFormat="1">
      <c r="A43" s="35" t="s">
        <v>204</v>
      </c>
      <c r="C43" s="35">
        <f t="shared" ref="C43:D43" si="40">+D43*(C40/100)+D43</f>
        <v>270.35696745417698</v>
      </c>
      <c r="D43" s="35">
        <f t="shared" si="40"/>
        <v>265.29009715738272</v>
      </c>
      <c r="E43" s="35">
        <f t="shared" ref="E43" si="41">+F43*(E40/100)+F43</f>
        <v>250.80683827007988</v>
      </c>
      <c r="F43" s="35">
        <f t="shared" ref="F43:P43" si="42">+G43*(F40/100)+G43</f>
        <v>272.06804944034468</v>
      </c>
      <c r="G43" s="35">
        <f t="shared" si="42"/>
        <v>299.73975876678202</v>
      </c>
      <c r="H43" s="35">
        <f t="shared" si="42"/>
        <v>276.84071342070581</v>
      </c>
      <c r="I43" s="35">
        <f t="shared" si="42"/>
        <v>251.23207021064539</v>
      </c>
      <c r="J43" s="35">
        <f t="shared" si="42"/>
        <v>310.95387059762533</v>
      </c>
      <c r="K43" s="35">
        <f t="shared" si="42"/>
        <v>312.08353978534285</v>
      </c>
      <c r="L43" s="35">
        <f t="shared" si="42"/>
        <v>239.23670029848682</v>
      </c>
      <c r="M43" s="35">
        <f t="shared" si="42"/>
        <v>186.90789076615897</v>
      </c>
      <c r="N43" s="35">
        <f t="shared" si="42"/>
        <v>172.64770554005813</v>
      </c>
      <c r="O43" s="35">
        <f t="shared" si="42"/>
        <v>150.09891320866757</v>
      </c>
      <c r="P43" s="35">
        <f t="shared" si="42"/>
        <v>106.85096901955259</v>
      </c>
      <c r="Q43" s="35">
        <v>100</v>
      </c>
    </row>
    <row r="44" spans="1:61">
      <c r="A44" t="s">
        <v>127</v>
      </c>
      <c r="C44">
        <v>6385</v>
      </c>
      <c r="D44">
        <v>6693</v>
      </c>
      <c r="E44">
        <v>6121</v>
      </c>
      <c r="F44">
        <v>6241</v>
      </c>
      <c r="G44">
        <v>6528</v>
      </c>
      <c r="H44">
        <v>6550</v>
      </c>
      <c r="I44">
        <v>6203</v>
      </c>
      <c r="J44">
        <v>6961</v>
      </c>
      <c r="K44">
        <v>7350</v>
      </c>
      <c r="L44">
        <v>7228</v>
      </c>
      <c r="M44">
        <v>7301</v>
      </c>
      <c r="N44">
        <v>7157</v>
      </c>
      <c r="O44">
        <v>7033</v>
      </c>
      <c r="P44">
        <v>6264</v>
      </c>
      <c r="Q44">
        <v>5944</v>
      </c>
      <c r="R44">
        <v>5779</v>
      </c>
      <c r="S44">
        <v>5834</v>
      </c>
      <c r="T44">
        <v>6458</v>
      </c>
      <c r="U44">
        <v>5637</v>
      </c>
      <c r="V44">
        <v>5350</v>
      </c>
      <c r="W44">
        <v>5186</v>
      </c>
      <c r="X44">
        <v>4832</v>
      </c>
      <c r="Y44">
        <v>5458</v>
      </c>
      <c r="Z44">
        <v>6087</v>
      </c>
      <c r="AA44">
        <v>6879</v>
      </c>
      <c r="AB44">
        <v>7418</v>
      </c>
      <c r="AC44">
        <v>7797</v>
      </c>
      <c r="AD44">
        <v>6434</v>
      </c>
      <c r="AE44">
        <v>5662</v>
      </c>
      <c r="AF44">
        <v>4237</v>
      </c>
      <c r="AG44">
        <v>3808</v>
      </c>
      <c r="AH44">
        <v>2913</v>
      </c>
      <c r="AI44">
        <v>2607</v>
      </c>
      <c r="AJ44">
        <v>2216</v>
      </c>
      <c r="AK44">
        <v>1694</v>
      </c>
      <c r="AL44">
        <v>1640</v>
      </c>
      <c r="AM44">
        <v>2408</v>
      </c>
      <c r="AN44">
        <v>2538</v>
      </c>
      <c r="AO44">
        <v>2530</v>
      </c>
      <c r="AP44">
        <v>2560</v>
      </c>
      <c r="AQ44">
        <v>2526</v>
      </c>
      <c r="AR44">
        <v>2508</v>
      </c>
      <c r="AS44">
        <v>2983</v>
      </c>
      <c r="AT44">
        <v>2777</v>
      </c>
      <c r="AU44">
        <v>2200</v>
      </c>
      <c r="AV44">
        <v>2204</v>
      </c>
      <c r="AW44">
        <v>2212</v>
      </c>
      <c r="AX44">
        <v>2292</v>
      </c>
      <c r="AY44">
        <v>2145</v>
      </c>
      <c r="AZ44">
        <v>1936</v>
      </c>
      <c r="BA44">
        <v>1715</v>
      </c>
      <c r="BB44">
        <v>1499</v>
      </c>
      <c r="BC44">
        <v>1370</v>
      </c>
      <c r="BD44">
        <v>1319</v>
      </c>
      <c r="BE44">
        <v>1225</v>
      </c>
      <c r="BF44">
        <v>1206</v>
      </c>
      <c r="BG44">
        <v>1082</v>
      </c>
      <c r="BH44">
        <v>858</v>
      </c>
      <c r="BI44">
        <v>748</v>
      </c>
    </row>
    <row r="46" spans="1:61">
      <c r="A46" t="s">
        <v>142</v>
      </c>
      <c r="C46" s="3">
        <f t="shared" ref="C46:D48" si="43">+((((C39/100)+1)*((D39/100)+1)*((E39/100)+1)*((F39/100)+1))*100)-100</f>
        <v>-2.2112465212508141</v>
      </c>
      <c r="D46" s="3">
        <f t="shared" si="43"/>
        <v>3.893117024912641</v>
      </c>
      <c r="E46" s="3">
        <f t="shared" ref="E46:E48" si="44">+((((E39/100)+1)*((F39/100)+1)*((G39/100)+1)*((H39/100)+1))*100)-100</f>
        <v>8.2330740664324509</v>
      </c>
      <c r="F46" s="3">
        <f t="shared" ref="F46:M46" si="45">+((((F39/100)+1)*((G39/100)+1)*((H39/100)+1)*((I39/100)+1))*100)-100</f>
        <v>-5.1412771432547686</v>
      </c>
      <c r="G46" s="3">
        <f t="shared" si="45"/>
        <v>4.1283981214994725</v>
      </c>
      <c r="H46" s="3">
        <f t="shared" si="45"/>
        <v>25.457853639340499</v>
      </c>
      <c r="I46" s="3">
        <f t="shared" si="45"/>
        <v>45.728044671494672</v>
      </c>
      <c r="J46" s="3">
        <f t="shared" si="45"/>
        <v>95.267898914712021</v>
      </c>
      <c r="K46" s="3">
        <f t="shared" si="45"/>
        <v>125.41821828086609</v>
      </c>
      <c r="L46" s="3">
        <f t="shared" si="45"/>
        <v>142.74206148641011</v>
      </c>
      <c r="M46" s="3">
        <f t="shared" si="45"/>
        <v>102.63914006545824</v>
      </c>
    </row>
    <row r="47" spans="1:61">
      <c r="A47" t="s">
        <v>175</v>
      </c>
      <c r="C47" s="3">
        <f t="shared" si="43"/>
        <v>-9.8027673851125172</v>
      </c>
      <c r="D47" s="3">
        <f t="shared" si="43"/>
        <v>-4.1722968130666516</v>
      </c>
      <c r="E47" s="3">
        <f t="shared" si="44"/>
        <v>-0.16925862220098509</v>
      </c>
      <c r="F47" s="3">
        <f t="shared" ref="F47:L47" si="46">+((((F40/100)+1)*((G40/100)+1)*((H40/100)+1)*((I40/100)+1))*100)-100</f>
        <v>-12.505334338673961</v>
      </c>
      <c r="G47" s="3">
        <f t="shared" si="46"/>
        <v>-3.955281020925085</v>
      </c>
      <c r="H47" s="3">
        <f t="shared" si="46"/>
        <v>15.718329618867784</v>
      </c>
      <c r="I47" s="3">
        <f t="shared" si="46"/>
        <v>34.41490842404437</v>
      </c>
      <c r="J47" s="3">
        <f t="shared" si="46"/>
        <v>80.108892629028958</v>
      </c>
      <c r="K47" s="3">
        <f t="shared" si="46"/>
        <v>107.91858722620083</v>
      </c>
      <c r="L47" s="3">
        <f t="shared" si="46"/>
        <v>123.89754860782696</v>
      </c>
      <c r="M47" s="3">
        <f>+((((M40/100)+1)*((N40/100)+1)*((O40/100)+1)*((P40/100)+1))*100)-100</f>
        <v>86.907890766159028</v>
      </c>
    </row>
    <row r="48" spans="1:61">
      <c r="A48" t="s">
        <v>143</v>
      </c>
      <c r="C48" s="3">
        <f t="shared" si="43"/>
        <v>-2.1905637254901791</v>
      </c>
      <c r="D48" s="3">
        <f t="shared" si="43"/>
        <v>2.1832061068702444</v>
      </c>
      <c r="E48" s="3">
        <f t="shared" si="44"/>
        <v>-1.3219409962921134</v>
      </c>
      <c r="F48" s="3">
        <f t="shared" ref="F48:M48" si="47">+((((F41/100)+1)*((G41/100)+1)*((H41/100)+1)*((I41/100)+1))*100)-100</f>
        <v>-10.343341473926174</v>
      </c>
      <c r="G48" s="3">
        <f t="shared" si="47"/>
        <v>-11.183673469387756</v>
      </c>
      <c r="H48" s="3">
        <f t="shared" si="47"/>
        <v>-9.3801881571665859</v>
      </c>
      <c r="I48" s="3">
        <f t="shared" si="47"/>
        <v>-15.039035748527596</v>
      </c>
      <c r="J48" s="3">
        <f t="shared" si="47"/>
        <v>-2.738577616319688</v>
      </c>
      <c r="K48" s="3">
        <f t="shared" si="47"/>
        <v>4.5073226219252405</v>
      </c>
      <c r="L48" s="3">
        <f t="shared" si="47"/>
        <v>15.389527458492978</v>
      </c>
      <c r="M48" s="3">
        <f t="shared" si="47"/>
        <v>22.829744279946169</v>
      </c>
      <c r="N48" s="3">
        <f t="shared" ref="N48" si="48">+((((N41/100)+1)*((O41/100)+1)*((P41/100)+1)*((Q41/100)+1))*100)-100</f>
        <v>23.844955874718792</v>
      </c>
      <c r="O48" s="3">
        <f t="shared" ref="O48" si="49">+((((O41/100)+1)*((P41/100)+1)*((Q41/100)+1)*((R41/100)+1))*100)-100</f>
        <v>20.551936921494658</v>
      </c>
      <c r="P48" s="3">
        <f t="shared" ref="P48" si="50">+((((P41/100)+1)*((Q41/100)+1)*((R41/100)+1)*((S41/100)+1))*100)-100</f>
        <v>-3.0040260142458806</v>
      </c>
      <c r="Q48" s="3">
        <f t="shared" ref="Q48" si="51">+((((Q41/100)+1)*((R41/100)+1)*((S41/100)+1)*((T41/100)+1))*100)-100</f>
        <v>5.4461593045946444</v>
      </c>
      <c r="R48" s="3">
        <f t="shared" ref="R48" si="52">+((((R41/100)+1)*((S41/100)+1)*((T41/100)+1)*((U41/100)+1))*100)-100</f>
        <v>8.0186915887850603</v>
      </c>
      <c r="S48" s="3">
        <f t="shared" ref="S48" si="53">+((((S41/100)+1)*((T41/100)+1)*((U41/100)+1)*((V41/100)+1))*100)-100</f>
        <v>12.495179328962578</v>
      </c>
      <c r="T48" s="3">
        <f t="shared" ref="T48" si="54">+((((T41/100)+1)*((U41/100)+1)*((V41/100)+1)*((W41/100)+1))*100)-100</f>
        <v>33.650662251655604</v>
      </c>
      <c r="U48" s="3">
        <f t="shared" ref="U48" si="55">+((((U41/100)+1)*((V41/100)+1)*((W41/100)+1)*((X41/100)+1))*100)-100</f>
        <v>3.2795895932575974</v>
      </c>
      <c r="V48" s="3">
        <f t="shared" ref="V48" si="56">+((((V41/100)+1)*((W41/100)+1)*((X41/100)+1)*((Y41/100)+1))*100)-100</f>
        <v>-12.107770658781021</v>
      </c>
      <c r="W48" s="3">
        <f t="shared" ref="W48" si="57">+((((W41/100)+1)*((X41/100)+1)*((Y41/100)+1)*((Z41/100)+1))*100)-100</f>
        <v>-24.611135339438874</v>
      </c>
      <c r="X48" s="3">
        <f t="shared" ref="X48" si="58">+((((X41/100)+1)*((Y41/100)+1)*((Z41/100)+1)*((AA41/100)+1))*100)-100</f>
        <v>-34.861148557562686</v>
      </c>
      <c r="Y48" s="3">
        <f t="shared" ref="Y48" si="59">+((((Y41/100)+1)*((Z41/100)+1)*((AA41/100)+1)*((AB41/100)+1))*100)-100</f>
        <v>-29.998717455431574</v>
      </c>
      <c r="Z48" s="3">
        <f t="shared" ref="Z48" si="60">+((((Z41/100)+1)*((AA41/100)+1)*((AB41/100)+1)*((AC41/100)+1))*100)-100</f>
        <v>-5.3932235001554147</v>
      </c>
      <c r="AA48" s="3">
        <f t="shared" ref="AA48" si="61">+((((AA41/100)+1)*((AB41/100)+1)*((AC41/100)+1)*((AD41/100)+1))*100)-100</f>
        <v>21.494171670787708</v>
      </c>
      <c r="AB48" s="3">
        <f t="shared" ref="AB48" si="62">+((((AB41/100)+1)*((AC41/100)+1)*((AD41/100)+1)*((AE41/100)+1))*100)-100</f>
        <v>75.076705215954718</v>
      </c>
      <c r="AC48" s="3">
        <f t="shared" ref="AC48" si="63">+((((AC41/100)+1)*((AD41/100)+1)*((AE41/100)+1)*((AF41/100)+1))*100)-100</f>
        <v>104.75315126050421</v>
      </c>
      <c r="AD48" s="3">
        <f t="shared" ref="AD48" si="64">+((((AD41/100)+1)*((AE41/100)+1)*((AF41/100)+1)*((AG41/100)+1))*100)-100</f>
        <v>120.871953312736</v>
      </c>
      <c r="AE48" s="3">
        <f t="shared" ref="AE48" si="65">+((((AE41/100)+1)*((AF41/100)+1)*((AG41/100)+1)*((AH41/100)+1))*100)-100</f>
        <v>117.18450326045263</v>
      </c>
      <c r="AF48" s="3">
        <f t="shared" ref="AF48" si="66">+((((AF41/100)+1)*((AG41/100)+1)*((AH41/100)+1)*((AI41/100)+1))*100)-100</f>
        <v>91.200361010830306</v>
      </c>
      <c r="AG48" s="3">
        <f t="shared" ref="AG48" si="67">+((((AG41/100)+1)*((AH41/100)+1)*((AI41/100)+1)*((AJ41/100)+1))*100)-100</f>
        <v>124.79338842975213</v>
      </c>
      <c r="AH48" s="3">
        <f t="shared" ref="AH48" si="68">+((((AH41/100)+1)*((AI41/100)+1)*((AJ41/100)+1)*((AK41/100)+1))*100)-100</f>
        <v>77.621951219512198</v>
      </c>
      <c r="AI48" s="3">
        <f t="shared" ref="AI48" si="69">+((((AI41/100)+1)*((AJ41/100)+1)*((AK41/100)+1)*((AL41/100)+1))*100)-100</f>
        <v>8.2641196013289147</v>
      </c>
      <c r="AJ48" s="3">
        <f t="shared" ref="AJ48" si="70">+((((AJ41/100)+1)*((AK41/100)+1)*((AL41/100)+1)*((AM41/100)+1))*100)-100</f>
        <v>-12.687155240346712</v>
      </c>
      <c r="AK48" s="3">
        <f t="shared" ref="AK48" si="71">+((((AK41/100)+1)*((AL41/100)+1)*((AM41/100)+1)*((AN41/100)+1))*100)-100</f>
        <v>-33.043478260869563</v>
      </c>
      <c r="AL48" s="3">
        <f t="shared" ref="AL48" si="72">+((((AL41/100)+1)*((AM41/100)+1)*((AN41/100)+1)*((AO41/100)+1))*100)-100</f>
        <v>-35.9375</v>
      </c>
      <c r="AM48" s="3">
        <f t="shared" ref="AM48" si="73">+((((AM41/100)+1)*((AN41/100)+1)*((AO41/100)+1)*((AP41/100)+1))*100)-100</f>
        <v>-4.6714172604908981</v>
      </c>
      <c r="AN48" s="3">
        <f t="shared" ref="AN48" si="74">+((((AN41/100)+1)*((AO41/100)+1)*((AP41/100)+1)*((AQ41/100)+1))*100)-100</f>
        <v>1.1961722488037907</v>
      </c>
      <c r="AO48" s="3">
        <f t="shared" ref="AO48" si="75">+((((AO41/100)+1)*((AP41/100)+1)*((AQ41/100)+1)*((AR41/100)+1))*100)-100</f>
        <v>-15.186054307743888</v>
      </c>
      <c r="AP48" s="3">
        <f t="shared" ref="AP48" si="76">+((((AP41/100)+1)*((AQ41/100)+1)*((AR41/100)+1)*((AS41/100)+1))*100)-100</f>
        <v>-7.8141879726323396</v>
      </c>
      <c r="AQ48" s="3">
        <f t="shared" ref="AQ48" si="77">+((((AQ41/100)+1)*((AR41/100)+1)*((AS41/100)+1)*((AT41/100)+1))*100)-100</f>
        <v>14.818181818181813</v>
      </c>
      <c r="AR48" s="3">
        <f t="shared" ref="AR48" si="78">+((((AR41/100)+1)*((AS41/100)+1)*((AT41/100)+1)*((AU41/100)+1))*100)-100</f>
        <v>13.793103448275872</v>
      </c>
      <c r="AS48" s="3">
        <f t="shared" ref="AS48" si="79">+((((AS41/100)+1)*((AT41/100)+1)*((AU41/100)+1)*((AV41/100)+1))*100)-100</f>
        <v>34.855334538878822</v>
      </c>
      <c r="AT48" s="3">
        <f t="shared" ref="AT48" si="80">+((((AT41/100)+1)*((AU41/100)+1)*((AV41/100)+1)*((AW41/100)+1))*100)-100</f>
        <v>21.160558464223385</v>
      </c>
      <c r="AU48" s="3">
        <f t="shared" ref="AU48" si="81">+((((AU41/100)+1)*((AV41/100)+1)*((AW41/100)+1)*((AX41/100)+1))*100)-100</f>
        <v>2.5641025641025834</v>
      </c>
      <c r="AV48" s="3">
        <f t="shared" ref="AV48" si="82">+((((AV41/100)+1)*((AW41/100)+1)*((AX41/100)+1)*((AY41/100)+1))*100)-100</f>
        <v>13.84297520661157</v>
      </c>
      <c r="AW48" s="3">
        <f t="shared" ref="AW48" si="83">+((((AW41/100)+1)*((AX41/100)+1)*((AY41/100)+1)*((AZ41/100)+1))*100)-100</f>
        <v>28.979591836734699</v>
      </c>
      <c r="AX48" s="3">
        <f t="shared" ref="AX48" si="84">+((((AX41/100)+1)*((AY41/100)+1)*((AZ41/100)+1)*((BA41/100)+1))*100)-100</f>
        <v>52.90193462308207</v>
      </c>
      <c r="AY48" s="3">
        <f t="shared" ref="AY48" si="85">+((((AY41/100)+1)*((AZ41/100)+1)*((BA41/100)+1)*((BB41/100)+1))*100)-100</f>
        <v>56.569343065693403</v>
      </c>
      <c r="AZ48" s="3">
        <f t="shared" ref="AZ48" si="86">+((((AZ41/100)+1)*((BA41/100)+1)*((BB41/100)+1)*((BC41/100)+1))*100)-100</f>
        <v>46.777862016679308</v>
      </c>
      <c r="BA48" s="3">
        <f t="shared" ref="BA48" si="87">+((((BA41/100)+1)*((BB41/100)+1)*((BC41/100)+1)*((BD41/100)+1))*100)-100</f>
        <v>40</v>
      </c>
      <c r="BB48" s="3">
        <f t="shared" ref="BB48" si="88">+((((BB41/100)+1)*((BC41/100)+1)*((BD41/100)+1)*((BE41/100)+1))*100)-100</f>
        <v>24.29519071310115</v>
      </c>
      <c r="BC48" s="3">
        <f t="shared" ref="BC48" si="89">+((((BC41/100)+1)*((BD41/100)+1)*((BE41/100)+1)*((BF41/100)+1))*100)-100</f>
        <v>26.617375231053614</v>
      </c>
      <c r="BD48" s="3">
        <f t="shared" ref="BD48" si="90">+((((BD41/100)+1)*((BE41/100)+1)*((BF41/100)+1)*((BG41/100)+1))*100)-100</f>
        <v>53.729603729603724</v>
      </c>
      <c r="BE48" s="3">
        <f t="shared" ref="BE48" si="91">+((((BE41/100)+1)*((BF41/100)+1)*((BG41/100)+1)*((BH41/100)+1))*100)-100</f>
        <v>63.770053475935782</v>
      </c>
    </row>
    <row r="49" spans="1:12">
      <c r="A49" t="s">
        <v>168</v>
      </c>
    </row>
    <row r="50" spans="1:12">
      <c r="A50" t="s">
        <v>176</v>
      </c>
      <c r="L50" s="2"/>
    </row>
    <row r="51" spans="1:12">
      <c r="A51" s="6" t="s">
        <v>192</v>
      </c>
      <c r="B51" s="6"/>
      <c r="C51" s="6"/>
      <c r="D51" s="6"/>
      <c r="E51" s="6"/>
      <c r="F51" s="6"/>
      <c r="G51" s="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G51"/>
  <sheetViews>
    <sheetView topLeftCell="A7" workbookViewId="0">
      <selection activeCell="F47" sqref="F47"/>
    </sheetView>
  </sheetViews>
  <sheetFormatPr defaultRowHeight="14.4"/>
  <cols>
    <col min="1" max="1" width="11" customWidth="1"/>
    <col min="2" max="2" width="9.33203125" customWidth="1"/>
    <col min="3" max="5" width="9.109375" customWidth="1"/>
  </cols>
  <sheetData>
    <row r="1" spans="1:33">
      <c r="A1" s="1" t="s">
        <v>124</v>
      </c>
      <c r="B1" s="1" t="s">
        <v>199</v>
      </c>
      <c r="C1" s="1" t="s">
        <v>196</v>
      </c>
      <c r="D1" s="1" t="s">
        <v>185</v>
      </c>
      <c r="E1" s="1" t="s">
        <v>177</v>
      </c>
      <c r="F1" s="1" t="s">
        <v>149</v>
      </c>
      <c r="G1" s="1" t="s">
        <v>139</v>
      </c>
      <c r="H1" s="1" t="s">
        <v>3</v>
      </c>
      <c r="I1" s="5" t="s">
        <v>4</v>
      </c>
      <c r="J1" s="5" t="s">
        <v>5</v>
      </c>
      <c r="K1" s="5" t="s">
        <v>6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12</v>
      </c>
      <c r="R1" s="5" t="s">
        <v>13</v>
      </c>
      <c r="S1" s="5" t="s">
        <v>14</v>
      </c>
      <c r="T1" s="5" t="s">
        <v>15</v>
      </c>
      <c r="U1" s="5" t="s">
        <v>16</v>
      </c>
      <c r="V1" s="5" t="s">
        <v>17</v>
      </c>
      <c r="W1" s="5" t="s">
        <v>18</v>
      </c>
      <c r="X1" s="5" t="s">
        <v>19</v>
      </c>
      <c r="Y1" s="5" t="s">
        <v>20</v>
      </c>
      <c r="Z1" s="5" t="s">
        <v>21</v>
      </c>
      <c r="AA1" s="5" t="s">
        <v>22</v>
      </c>
      <c r="AB1" s="5" t="s">
        <v>23</v>
      </c>
      <c r="AC1" s="5" t="s">
        <v>24</v>
      </c>
      <c r="AD1" s="5" t="s">
        <v>25</v>
      </c>
      <c r="AE1" s="5" t="s">
        <v>26</v>
      </c>
      <c r="AF1" s="5" t="s">
        <v>27</v>
      </c>
    </row>
    <row r="2" spans="1:33">
      <c r="B2" s="1" t="s">
        <v>200</v>
      </c>
      <c r="C2" s="1" t="s">
        <v>197</v>
      </c>
      <c r="D2" s="1" t="s">
        <v>186</v>
      </c>
      <c r="E2" s="1" t="s">
        <v>178</v>
      </c>
      <c r="F2" s="1" t="s">
        <v>150</v>
      </c>
      <c r="G2" s="1" t="s">
        <v>141</v>
      </c>
      <c r="H2" s="1" t="s">
        <v>39</v>
      </c>
      <c r="I2" s="1" t="s">
        <v>40</v>
      </c>
      <c r="J2" s="1" t="s">
        <v>41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 t="s">
        <v>47</v>
      </c>
      <c r="Q2" s="1" t="s">
        <v>48</v>
      </c>
      <c r="R2" s="1" t="s">
        <v>49</v>
      </c>
      <c r="S2" s="1" t="s">
        <v>50</v>
      </c>
      <c r="T2" s="1" t="s">
        <v>51</v>
      </c>
      <c r="U2" s="1" t="s">
        <v>52</v>
      </c>
      <c r="V2" s="1" t="s">
        <v>53</v>
      </c>
      <c r="W2" s="1" t="s">
        <v>54</v>
      </c>
      <c r="X2" s="1" t="s">
        <v>55</v>
      </c>
      <c r="Y2" s="1" t="s">
        <v>56</v>
      </c>
      <c r="Z2" s="1" t="s">
        <v>57</v>
      </c>
      <c r="AA2" s="1" t="s">
        <v>58</v>
      </c>
      <c r="AB2" s="1" t="s">
        <v>59</v>
      </c>
      <c r="AC2" s="1" t="s">
        <v>60</v>
      </c>
      <c r="AD2" s="1" t="s">
        <v>61</v>
      </c>
      <c r="AE2" s="1" t="s">
        <v>62</v>
      </c>
      <c r="AF2" s="1" t="s">
        <v>63</v>
      </c>
      <c r="AG2" s="1" t="s">
        <v>64</v>
      </c>
    </row>
    <row r="3" spans="1:33">
      <c r="O3" s="1" t="s">
        <v>135</v>
      </c>
    </row>
    <row r="4" spans="1:33" s="3" customFormat="1">
      <c r="A4" s="3" t="s">
        <v>0</v>
      </c>
      <c r="H4" s="3">
        <v>42.6</v>
      </c>
      <c r="J4" s="3">
        <v>33.200000000000003</v>
      </c>
      <c r="K4" s="3">
        <v>85.3</v>
      </c>
      <c r="O4" s="3">
        <f>COUNT(C4:L4)</f>
        <v>3</v>
      </c>
      <c r="P4" s="3" t="s">
        <v>172</v>
      </c>
    </row>
    <row r="5" spans="1:33" s="3" customFormat="1">
      <c r="A5" s="3" t="s">
        <v>73</v>
      </c>
      <c r="B5" s="13">
        <v>-4.8</v>
      </c>
      <c r="H5" s="3">
        <v>34.1</v>
      </c>
      <c r="I5" s="3">
        <v>26.2</v>
      </c>
      <c r="O5" s="3">
        <f>COUNT(B5:L5)</f>
        <v>3</v>
      </c>
      <c r="P5" s="3" t="s">
        <v>172</v>
      </c>
    </row>
    <row r="6" spans="1:33" s="3" customFormat="1">
      <c r="A6" s="3" t="s">
        <v>74</v>
      </c>
      <c r="G6" s="3">
        <v>30.2</v>
      </c>
      <c r="H6" s="3">
        <v>11.5</v>
      </c>
      <c r="I6" s="14">
        <v>12.2</v>
      </c>
      <c r="O6" s="3">
        <f t="shared" ref="O6:O30" si="0">COUNT(C6:L6)</f>
        <v>3</v>
      </c>
      <c r="P6" s="3" t="s">
        <v>172</v>
      </c>
    </row>
    <row r="7" spans="1:33" s="3" customFormat="1">
      <c r="A7" s="3" t="s">
        <v>75</v>
      </c>
      <c r="O7" s="3">
        <f t="shared" si="0"/>
        <v>0</v>
      </c>
      <c r="P7" s="3" t="s">
        <v>172</v>
      </c>
    </row>
    <row r="8" spans="1:33" s="3" customFormat="1">
      <c r="A8" s="3" t="s">
        <v>79</v>
      </c>
      <c r="O8" s="3">
        <f t="shared" si="0"/>
        <v>0</v>
      </c>
      <c r="P8" s="3" t="s">
        <v>172</v>
      </c>
    </row>
    <row r="9" spans="1:33" s="3" customFormat="1">
      <c r="A9" s="3" t="s">
        <v>80</v>
      </c>
      <c r="O9" s="3">
        <f t="shared" si="0"/>
        <v>0</v>
      </c>
      <c r="P9" s="3" t="s">
        <v>172</v>
      </c>
    </row>
    <row r="10" spans="1:33" s="3" customFormat="1">
      <c r="A10" s="3" t="s">
        <v>81</v>
      </c>
      <c r="O10" s="3">
        <f t="shared" si="0"/>
        <v>0</v>
      </c>
      <c r="P10" s="3" t="s">
        <v>172</v>
      </c>
      <c r="R10" s="2"/>
    </row>
    <row r="11" spans="1:33" s="3" customFormat="1">
      <c r="A11" s="3" t="s">
        <v>84</v>
      </c>
      <c r="C11" s="13">
        <v>-9.3000000000000007</v>
      </c>
      <c r="D11" s="13">
        <v>14.9</v>
      </c>
      <c r="H11" s="13">
        <v>19.8</v>
      </c>
      <c r="O11" s="3">
        <f t="shared" si="0"/>
        <v>3</v>
      </c>
      <c r="P11" s="3" t="s">
        <v>172</v>
      </c>
    </row>
    <row r="12" spans="1:33" s="3" customFormat="1">
      <c r="A12" t="s">
        <v>85</v>
      </c>
      <c r="B12"/>
      <c r="C12"/>
      <c r="D12" s="15">
        <v>11</v>
      </c>
      <c r="E12"/>
      <c r="F12"/>
      <c r="I12" s="14">
        <v>-4.4000000000000004</v>
      </c>
      <c r="J12" s="14">
        <v>-15.6</v>
      </c>
      <c r="O12" s="3">
        <f t="shared" si="0"/>
        <v>3</v>
      </c>
      <c r="P12" s="3" t="s">
        <v>172</v>
      </c>
    </row>
    <row r="13" spans="1:33" s="3" customFormat="1">
      <c r="A13" t="s">
        <v>86</v>
      </c>
      <c r="B13"/>
      <c r="C13"/>
      <c r="D13"/>
      <c r="E13"/>
      <c r="F13" s="11">
        <v>-8.3000000000000007</v>
      </c>
      <c r="I13" s="14">
        <v>-1.8</v>
      </c>
      <c r="O13" s="3">
        <f t="shared" si="0"/>
        <v>2</v>
      </c>
      <c r="P13" s="3" t="s">
        <v>172</v>
      </c>
    </row>
    <row r="14" spans="1:33" s="3" customFormat="1">
      <c r="A14" t="s">
        <v>88</v>
      </c>
      <c r="B14"/>
      <c r="C14"/>
      <c r="D14" s="15">
        <v>12.7</v>
      </c>
      <c r="E14"/>
      <c r="F14" s="15">
        <v>-8.3000000000000007</v>
      </c>
      <c r="G14" s="3">
        <v>-5.9</v>
      </c>
      <c r="H14" s="13"/>
      <c r="I14" s="14">
        <v>-18.5</v>
      </c>
      <c r="O14" s="3">
        <f t="shared" si="0"/>
        <v>4</v>
      </c>
      <c r="P14" s="3" t="s">
        <v>172</v>
      </c>
    </row>
    <row r="15" spans="1:33" s="3" customFormat="1">
      <c r="A15" t="s">
        <v>91</v>
      </c>
      <c r="B15"/>
      <c r="C15"/>
      <c r="D15"/>
      <c r="E15" s="22">
        <v>-12.6</v>
      </c>
      <c r="F15">
        <v>-2.7</v>
      </c>
      <c r="G15" s="3">
        <v>29.1</v>
      </c>
      <c r="O15" s="3">
        <f t="shared" si="0"/>
        <v>3</v>
      </c>
      <c r="P15" s="3" t="s">
        <v>172</v>
      </c>
    </row>
    <row r="16" spans="1:33" s="3" customFormat="1">
      <c r="A16" t="s">
        <v>95</v>
      </c>
      <c r="B16"/>
      <c r="C16"/>
      <c r="D16" s="15">
        <v>8.1</v>
      </c>
      <c r="E16"/>
      <c r="F16" s="29">
        <v>0</v>
      </c>
      <c r="H16" s="14">
        <v>0.7</v>
      </c>
      <c r="I16" s="14">
        <v>-7.7</v>
      </c>
      <c r="O16" s="3">
        <f t="shared" si="0"/>
        <v>4</v>
      </c>
      <c r="P16" s="3" t="s">
        <v>172</v>
      </c>
    </row>
    <row r="17" spans="1:23" s="3" customFormat="1">
      <c r="A17" t="s">
        <v>96</v>
      </c>
      <c r="B17"/>
      <c r="C17"/>
      <c r="D17"/>
      <c r="E17"/>
      <c r="F17"/>
      <c r="O17" s="3">
        <f t="shared" si="0"/>
        <v>0</v>
      </c>
      <c r="P17" s="2" t="s">
        <v>151</v>
      </c>
    </row>
    <row r="18" spans="1:23" s="3" customFormat="1">
      <c r="A18" t="s">
        <v>97</v>
      </c>
      <c r="B18"/>
      <c r="C18"/>
      <c r="D18" s="15"/>
      <c r="E18" s="23">
        <v>0</v>
      </c>
      <c r="F18">
        <v>33.4</v>
      </c>
      <c r="I18" s="13"/>
      <c r="K18" s="13"/>
      <c r="O18" s="3">
        <f t="shared" si="0"/>
        <v>2</v>
      </c>
      <c r="P18" s="3" t="s">
        <v>172</v>
      </c>
    </row>
    <row r="19" spans="1:23" s="2" customFormat="1">
      <c r="A19" s="2" t="s">
        <v>98</v>
      </c>
      <c r="D19" s="17">
        <v>-1.4</v>
      </c>
      <c r="E19" s="17">
        <v>-8.5</v>
      </c>
      <c r="F19" s="17">
        <v>-6.9</v>
      </c>
      <c r="G19" s="3">
        <v>47.6</v>
      </c>
      <c r="H19" s="16">
        <v>31.6</v>
      </c>
      <c r="O19" s="3">
        <f t="shared" si="0"/>
        <v>5</v>
      </c>
      <c r="P19" s="2" t="s">
        <v>172</v>
      </c>
    </row>
    <row r="20" spans="1:23" s="2" customFormat="1">
      <c r="A20" s="2" t="s">
        <v>100</v>
      </c>
      <c r="G20" s="3"/>
      <c r="O20" s="3">
        <f t="shared" si="0"/>
        <v>0</v>
      </c>
      <c r="P20" s="2" t="s">
        <v>151</v>
      </c>
    </row>
    <row r="21" spans="1:23" s="2" customFormat="1">
      <c r="A21" s="2" t="s">
        <v>101</v>
      </c>
      <c r="G21" s="3"/>
      <c r="J21" s="17">
        <v>17.399999999999999</v>
      </c>
      <c r="L21" s="17">
        <v>0.4</v>
      </c>
      <c r="O21" s="3">
        <f t="shared" si="0"/>
        <v>2</v>
      </c>
      <c r="P21" s="2" t="s">
        <v>172</v>
      </c>
      <c r="W21" s="1"/>
    </row>
    <row r="22" spans="1:23" s="2" customFormat="1">
      <c r="A22" t="s">
        <v>106</v>
      </c>
      <c r="B22"/>
      <c r="C22"/>
      <c r="D22"/>
      <c r="E22"/>
      <c r="F22" s="17">
        <v>-8.8000000000000007</v>
      </c>
      <c r="G22" s="3"/>
      <c r="O22" s="3">
        <f t="shared" si="0"/>
        <v>1</v>
      </c>
      <c r="P22" s="2" t="s">
        <v>172</v>
      </c>
      <c r="W22" s="1"/>
    </row>
    <row r="23" spans="1:23" s="2" customFormat="1">
      <c r="A23" s="2" t="s">
        <v>108</v>
      </c>
      <c r="B23" s="17">
        <v>-4</v>
      </c>
      <c r="C23" s="16">
        <v>8.5</v>
      </c>
      <c r="D23" s="17">
        <v>-7.6</v>
      </c>
      <c r="E23" s="20">
        <v>0</v>
      </c>
      <c r="F23" s="17">
        <v>13.5</v>
      </c>
      <c r="G23" s="3">
        <v>54</v>
      </c>
      <c r="O23" s="3">
        <f t="shared" si="0"/>
        <v>5</v>
      </c>
      <c r="P23" s="2" t="s">
        <v>172</v>
      </c>
      <c r="W23" s="1"/>
    </row>
    <row r="24" spans="1:23" s="3" customFormat="1">
      <c r="A24" s="3" t="s">
        <v>109</v>
      </c>
      <c r="B24" s="13">
        <v>-0.6</v>
      </c>
      <c r="C24" s="3">
        <v>16.260162601626014</v>
      </c>
      <c r="D24" s="13">
        <v>17.100000000000001</v>
      </c>
      <c r="E24" s="21">
        <v>0</v>
      </c>
      <c r="F24" s="13">
        <v>4.3</v>
      </c>
      <c r="L24" s="13"/>
      <c r="O24" s="3">
        <f t="shared" si="0"/>
        <v>4</v>
      </c>
      <c r="P24" s="3" t="s">
        <v>172</v>
      </c>
      <c r="W24" s="1"/>
    </row>
    <row r="25" spans="1:23" s="3" customFormat="1">
      <c r="A25" s="3" t="s">
        <v>110</v>
      </c>
      <c r="D25" s="13">
        <v>0</v>
      </c>
      <c r="E25" s="21"/>
      <c r="F25" s="13"/>
      <c r="L25" s="13"/>
      <c r="O25" s="3">
        <f t="shared" si="0"/>
        <v>1</v>
      </c>
      <c r="P25" s="3" t="s">
        <v>172</v>
      </c>
      <c r="W25" s="1"/>
    </row>
    <row r="26" spans="1:23" s="3" customFormat="1">
      <c r="A26" t="s">
        <v>112</v>
      </c>
      <c r="B26"/>
      <c r="C26"/>
      <c r="D26"/>
      <c r="E26"/>
      <c r="F26"/>
      <c r="J26" s="3">
        <v>9.1999999999999993</v>
      </c>
      <c r="K26" s="3">
        <v>21.3</v>
      </c>
      <c r="L26" s="14"/>
      <c r="O26" s="3">
        <f t="shared" si="0"/>
        <v>2</v>
      </c>
      <c r="P26" s="3" t="s">
        <v>172</v>
      </c>
      <c r="Q26" s="3" t="s">
        <v>173</v>
      </c>
      <c r="W26" s="1"/>
    </row>
    <row r="27" spans="1:23" s="3" customFormat="1">
      <c r="A27" s="12" t="s">
        <v>156</v>
      </c>
      <c r="B27" s="12"/>
      <c r="C27" s="31">
        <v>-8.3000000000000007</v>
      </c>
      <c r="D27" s="24">
        <v>3.6</v>
      </c>
      <c r="E27" s="12"/>
      <c r="F27" s="17">
        <v>9.6999999999999993</v>
      </c>
      <c r="O27" s="3">
        <f t="shared" si="0"/>
        <v>3</v>
      </c>
      <c r="P27" s="3" t="s">
        <v>172</v>
      </c>
      <c r="W27" s="1"/>
    </row>
    <row r="28" spans="1:23" s="3" customFormat="1">
      <c r="A28" s="12" t="s">
        <v>158</v>
      </c>
      <c r="B28" s="12"/>
      <c r="C28" s="12"/>
      <c r="D28" s="12"/>
      <c r="E28" s="12"/>
      <c r="F28"/>
      <c r="O28" s="3">
        <f t="shared" si="0"/>
        <v>0</v>
      </c>
      <c r="P28" s="3" t="s">
        <v>172</v>
      </c>
      <c r="Q28" s="3" t="s">
        <v>174</v>
      </c>
    </row>
    <row r="29" spans="1:23" s="3" customFormat="1">
      <c r="A29" t="s">
        <v>162</v>
      </c>
      <c r="B29" s="15">
        <v>-8.3000000000000007</v>
      </c>
      <c r="C29"/>
      <c r="D29"/>
      <c r="E29"/>
      <c r="L29" s="3">
        <v>3.1</v>
      </c>
      <c r="O29" s="3">
        <f t="shared" si="0"/>
        <v>1</v>
      </c>
      <c r="P29" s="3" t="s">
        <v>172</v>
      </c>
    </row>
    <row r="30" spans="1:23" s="3" customFormat="1">
      <c r="A30" t="s">
        <v>165</v>
      </c>
      <c r="B30"/>
      <c r="C30"/>
      <c r="D30"/>
      <c r="E30"/>
      <c r="K30" s="3">
        <v>14.7</v>
      </c>
      <c r="L30" s="3">
        <v>14.7</v>
      </c>
      <c r="O30" s="3">
        <f t="shared" si="0"/>
        <v>2</v>
      </c>
      <c r="P30" s="3" t="s">
        <v>172</v>
      </c>
    </row>
    <row r="31" spans="1:23" s="3" customFormat="1">
      <c r="A31"/>
      <c r="B31"/>
      <c r="C31"/>
      <c r="D31"/>
      <c r="E31"/>
    </row>
    <row r="32" spans="1:23">
      <c r="A32" t="s">
        <v>152</v>
      </c>
      <c r="B32">
        <f>COUNT(B4:B30)</f>
        <v>4</v>
      </c>
      <c r="C32">
        <f>COUNT(C4:C30)</f>
        <v>4</v>
      </c>
      <c r="D32">
        <f>COUNT(D4:D30)</f>
        <v>9</v>
      </c>
      <c r="E32">
        <f>COUNT(E4:E30)</f>
        <v>5</v>
      </c>
      <c r="F32">
        <f>COUNT(F4:F30)</f>
        <v>10</v>
      </c>
      <c r="G32">
        <f t="shared" ref="G32:L32" si="1">COUNT(G4:G30)</f>
        <v>5</v>
      </c>
      <c r="H32">
        <f t="shared" si="1"/>
        <v>6</v>
      </c>
      <c r="I32">
        <f t="shared" si="1"/>
        <v>6</v>
      </c>
      <c r="J32">
        <f t="shared" si="1"/>
        <v>4</v>
      </c>
      <c r="K32">
        <f t="shared" si="1"/>
        <v>3</v>
      </c>
      <c r="L32">
        <f t="shared" si="1"/>
        <v>3</v>
      </c>
    </row>
    <row r="34" spans="1:33" s="3" customFormat="1">
      <c r="B34" s="1" t="s">
        <v>200</v>
      </c>
      <c r="C34" s="1" t="s">
        <v>197</v>
      </c>
      <c r="D34" s="1" t="s">
        <v>186</v>
      </c>
      <c r="E34" s="1" t="s">
        <v>178</v>
      </c>
      <c r="F34" s="1" t="s">
        <v>150</v>
      </c>
      <c r="G34" s="1" t="s">
        <v>141</v>
      </c>
      <c r="H34" s="1" t="s">
        <v>39</v>
      </c>
      <c r="I34" s="5" t="s">
        <v>40</v>
      </c>
      <c r="J34" s="5" t="s">
        <v>41</v>
      </c>
      <c r="K34" s="5" t="s">
        <v>42</v>
      </c>
      <c r="L34" s="5" t="s">
        <v>43</v>
      </c>
      <c r="M34" s="5" t="s">
        <v>44</v>
      </c>
      <c r="N34" s="5" t="s">
        <v>45</v>
      </c>
      <c r="O34" s="5" t="s">
        <v>46</v>
      </c>
      <c r="P34" s="5" t="s">
        <v>47</v>
      </c>
      <c r="Q34" s="5" t="s">
        <v>48</v>
      </c>
      <c r="R34" s="5" t="s">
        <v>49</v>
      </c>
      <c r="S34" s="5" t="s">
        <v>50</v>
      </c>
      <c r="T34" s="5" t="s">
        <v>51</v>
      </c>
      <c r="U34" s="5" t="s">
        <v>52</v>
      </c>
      <c r="V34" s="5" t="s">
        <v>53</v>
      </c>
      <c r="W34" s="5" t="s">
        <v>54</v>
      </c>
      <c r="X34" s="5" t="s">
        <v>55</v>
      </c>
      <c r="Y34" s="5" t="s">
        <v>56</v>
      </c>
      <c r="Z34" s="5" t="s">
        <v>57</v>
      </c>
      <c r="AA34" s="5" t="s">
        <v>58</v>
      </c>
      <c r="AB34" s="5" t="s">
        <v>59</v>
      </c>
      <c r="AC34" s="5" t="s">
        <v>60</v>
      </c>
      <c r="AD34" s="5" t="s">
        <v>61</v>
      </c>
      <c r="AE34" s="5" t="s">
        <v>62</v>
      </c>
      <c r="AF34" s="5" t="s">
        <v>63</v>
      </c>
      <c r="AG34" s="5" t="s">
        <v>64</v>
      </c>
    </row>
    <row r="35" spans="1:33" s="3" customFormat="1">
      <c r="A35" s="3" t="s">
        <v>125</v>
      </c>
      <c r="B35" s="3">
        <f>+AVERAGE(B4:B30)</f>
        <v>-4.4250000000000007</v>
      </c>
      <c r="C35" s="3">
        <f>+AVERAGE(C4:C30)</f>
        <v>1.7900406504065032</v>
      </c>
      <c r="D35" s="3">
        <f>+AVERAGE(D4:D30)</f>
        <v>6.4888888888888889</v>
      </c>
      <c r="E35" s="3">
        <f>+AVERAGE(E4:E30)</f>
        <v>-4.2200000000000006</v>
      </c>
      <c r="F35" s="3">
        <f>+AVERAGE(F4:F30)</f>
        <v>2.5899999999999994</v>
      </c>
      <c r="G35" s="3">
        <f t="shared" ref="G35:L35" si="2">+AVERAGE(G4:G30)</f>
        <v>31</v>
      </c>
      <c r="H35" s="3">
        <f t="shared" si="2"/>
        <v>23.383333333333336</v>
      </c>
      <c r="I35" s="3">
        <f t="shared" si="2"/>
        <v>1.0000000000000004</v>
      </c>
      <c r="J35" s="3">
        <f t="shared" si="2"/>
        <v>11.05</v>
      </c>
      <c r="K35" s="3">
        <f t="shared" si="2"/>
        <v>40.43333333333333</v>
      </c>
      <c r="L35" s="3">
        <f t="shared" si="2"/>
        <v>6.0666666666666664</v>
      </c>
    </row>
    <row r="36" spans="1:33">
      <c r="A36" s="2" t="s">
        <v>126</v>
      </c>
      <c r="B36" s="2">
        <f t="shared" ref="B36:I36" si="3">+((B39/C39)-1)*100</f>
        <v>-4.3964460784313708</v>
      </c>
      <c r="C36" s="2">
        <f t="shared" si="3"/>
        <v>-0.33587786259542396</v>
      </c>
      <c r="D36" s="2">
        <f t="shared" si="3"/>
        <v>5.594067386748347</v>
      </c>
      <c r="E36" s="2">
        <f t="shared" si="3"/>
        <v>-10.889240051716708</v>
      </c>
      <c r="F36" s="2">
        <f t="shared" si="3"/>
        <v>-5.2925170068027221</v>
      </c>
      <c r="G36" s="2">
        <f t="shared" si="3"/>
        <v>1.6878804648588819</v>
      </c>
      <c r="H36" s="2">
        <f t="shared" si="3"/>
        <v>-0.99986303246130115</v>
      </c>
      <c r="I36" s="2">
        <f t="shared" si="3"/>
        <v>2.0120162079083403</v>
      </c>
      <c r="J36" s="2">
        <f t="shared" ref="J36:AB36" si="4">+((J39/K39)-1)*100</f>
        <v>1.7631167353903132</v>
      </c>
      <c r="K36" s="2">
        <f t="shared" si="4"/>
        <v>12.276500638569598</v>
      </c>
      <c r="L36" s="2">
        <f t="shared" si="4"/>
        <v>5.3835800807537026</v>
      </c>
      <c r="M36" s="2">
        <f t="shared" si="4"/>
        <v>2.8551652535040661</v>
      </c>
      <c r="N36" s="2">
        <f t="shared" si="4"/>
        <v>-0.94274940006856545</v>
      </c>
      <c r="O36" s="2">
        <f t="shared" si="4"/>
        <v>-9.6624341901517479</v>
      </c>
      <c r="P36" s="2">
        <f t="shared" si="4"/>
        <v>14.564484654958321</v>
      </c>
      <c r="Q36" s="2">
        <f t="shared" si="4"/>
        <v>5.3644859813084089</v>
      </c>
      <c r="R36" s="2">
        <f t="shared" si="4"/>
        <v>3.1623602005399043</v>
      </c>
      <c r="S36" s="2">
        <f t="shared" si="4"/>
        <v>7.3261589403973426</v>
      </c>
      <c r="T36" s="2">
        <f t="shared" si="4"/>
        <v>-11.469402711615972</v>
      </c>
      <c r="U36" s="2">
        <f t="shared" si="4"/>
        <v>-10.333497617874155</v>
      </c>
      <c r="V36" s="2">
        <f t="shared" si="4"/>
        <v>-11.513301351940687</v>
      </c>
      <c r="W36" s="2">
        <f t="shared" si="4"/>
        <v>-7.2661094634672407</v>
      </c>
      <c r="X36" s="2">
        <f t="shared" si="4"/>
        <v>-4.8608439143260185</v>
      </c>
      <c r="Y36" s="2">
        <f t="shared" si="4"/>
        <v>21.184333229717133</v>
      </c>
      <c r="Z36" s="2">
        <f t="shared" si="4"/>
        <v>13.63475803602967</v>
      </c>
      <c r="AA36" s="2">
        <f t="shared" si="4"/>
        <v>33.632286995515706</v>
      </c>
      <c r="AB36" s="2">
        <f t="shared" si="4"/>
        <v>11.265756302521002</v>
      </c>
    </row>
    <row r="37" spans="1:3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33" s="35" customFormat="1">
      <c r="A38" s="35" t="s">
        <v>205</v>
      </c>
      <c r="B38" s="35">
        <f t="shared" ref="B38:L38" si="5">+C38*(B35/100)+C38</f>
        <v>274.88472603068936</v>
      </c>
      <c r="C38" s="35">
        <f t="shared" si="5"/>
        <v>287.61153652177802</v>
      </c>
      <c r="D38" s="35">
        <f t="shared" si="5"/>
        <v>282.55371024908754</v>
      </c>
      <c r="E38" s="35">
        <f t="shared" si="5"/>
        <v>265.33633057614651</v>
      </c>
      <c r="F38" s="35">
        <f t="shared" si="5"/>
        <v>277.02686424738619</v>
      </c>
      <c r="G38" s="35">
        <f t="shared" si="5"/>
        <v>270.03300930635169</v>
      </c>
      <c r="H38" s="35">
        <f t="shared" si="5"/>
        <v>206.13206817278757</v>
      </c>
      <c r="I38" s="35">
        <f t="shared" si="5"/>
        <v>167.06637971588887</v>
      </c>
      <c r="J38" s="35">
        <f t="shared" si="5"/>
        <v>165.41225714444442</v>
      </c>
      <c r="K38" s="35">
        <f t="shared" si="5"/>
        <v>148.95295555555555</v>
      </c>
      <c r="L38" s="35">
        <f t="shared" si="5"/>
        <v>106.06666666666666</v>
      </c>
      <c r="M38" s="35">
        <v>100</v>
      </c>
    </row>
    <row r="39" spans="1:33">
      <c r="A39" t="s">
        <v>127</v>
      </c>
      <c r="B39">
        <v>6241</v>
      </c>
      <c r="C39">
        <v>6528</v>
      </c>
      <c r="D39">
        <v>6550</v>
      </c>
      <c r="E39">
        <v>6203</v>
      </c>
      <c r="F39">
        <v>6961</v>
      </c>
      <c r="G39">
        <v>7350</v>
      </c>
      <c r="H39">
        <v>7228</v>
      </c>
      <c r="I39">
        <v>7301</v>
      </c>
      <c r="J39">
        <v>7157</v>
      </c>
      <c r="K39">
        <v>7033</v>
      </c>
      <c r="L39">
        <v>6264</v>
      </c>
      <c r="M39">
        <v>5944</v>
      </c>
      <c r="N39">
        <v>5779</v>
      </c>
      <c r="O39">
        <v>5834</v>
      </c>
      <c r="P39">
        <v>6458</v>
      </c>
      <c r="Q39">
        <v>5637</v>
      </c>
      <c r="R39">
        <v>5350</v>
      </c>
      <c r="S39">
        <v>5186</v>
      </c>
      <c r="T39">
        <v>4832</v>
      </c>
      <c r="U39">
        <v>5458</v>
      </c>
      <c r="V39">
        <v>6087</v>
      </c>
      <c r="W39">
        <v>6879</v>
      </c>
      <c r="X39">
        <v>7418</v>
      </c>
      <c r="Y39">
        <v>7797</v>
      </c>
      <c r="Z39">
        <v>6434</v>
      </c>
      <c r="AA39">
        <v>5662</v>
      </c>
      <c r="AB39">
        <v>4237</v>
      </c>
      <c r="AC39">
        <v>3808</v>
      </c>
    </row>
    <row r="41" spans="1:33">
      <c r="A41" t="s">
        <v>142</v>
      </c>
      <c r="B41" s="3">
        <f t="shared" ref="B41:I42" si="6">+((((B35/100)+1)*((C35/100)+1)*((D35/100)+1)*((E35/100)+1))*100)-100</f>
        <v>-0.77326010331756834</v>
      </c>
      <c r="C41" s="3">
        <f t="shared" si="6"/>
        <v>6.509769772436826</v>
      </c>
      <c r="D41" s="3">
        <f t="shared" si="6"/>
        <v>37.074116004231115</v>
      </c>
      <c r="E41" s="3">
        <f t="shared" si="6"/>
        <v>58.820901624476676</v>
      </c>
      <c r="F41" s="3">
        <f t="shared" si="6"/>
        <v>67.476624181166699</v>
      </c>
      <c r="G41" s="3">
        <f t="shared" si="6"/>
        <v>81.287446294166699</v>
      </c>
      <c r="H41" s="3">
        <f t="shared" si="6"/>
        <v>94.341987592194442</v>
      </c>
      <c r="I41" s="3">
        <f t="shared" si="6"/>
        <v>67.066379715888871</v>
      </c>
    </row>
    <row r="42" spans="1:33">
      <c r="A42" t="s">
        <v>143</v>
      </c>
      <c r="B42" s="3">
        <f t="shared" si="6"/>
        <v>-10.343341473926174</v>
      </c>
      <c r="C42" s="3">
        <f t="shared" si="6"/>
        <v>-11.183673469387756</v>
      </c>
      <c r="D42" s="3">
        <f t="shared" si="6"/>
        <v>-9.3801881571665859</v>
      </c>
      <c r="E42" s="3">
        <f t="shared" si="6"/>
        <v>-15.039035748527596</v>
      </c>
      <c r="F42" s="3">
        <f t="shared" si="6"/>
        <v>-2.738577616319688</v>
      </c>
      <c r="G42" s="3">
        <f t="shared" si="6"/>
        <v>4.5073226219252405</v>
      </c>
      <c r="H42" s="3">
        <f t="shared" si="6"/>
        <v>15.389527458492978</v>
      </c>
      <c r="I42" s="3">
        <f t="shared" si="6"/>
        <v>22.829744279946169</v>
      </c>
      <c r="J42" s="3">
        <f t="shared" ref="J42" si="7">+((((J36/100)+1)*((K36/100)+1)*((L36/100)+1)*((M36/100)+1))*100)-100</f>
        <v>23.844955874718792</v>
      </c>
      <c r="K42" s="3">
        <f t="shared" ref="K42" si="8">+((((K36/100)+1)*((L36/100)+1)*((M36/100)+1)*((N36/100)+1))*100)-100</f>
        <v>20.551936921494658</v>
      </c>
      <c r="L42" s="3">
        <f t="shared" ref="L42" si="9">+((((L36/100)+1)*((M36/100)+1)*((N36/100)+1)*((O36/100)+1))*100)-100</f>
        <v>-3.0040260142458806</v>
      </c>
      <c r="M42" s="3">
        <f t="shared" ref="M42" si="10">+((((M36/100)+1)*((N36/100)+1)*((O36/100)+1)*((P36/100)+1))*100)-100</f>
        <v>5.4461593045946444</v>
      </c>
      <c r="N42" s="3">
        <f t="shared" ref="N42" si="11">+((((N36/100)+1)*((O36/100)+1)*((P36/100)+1)*((Q36/100)+1))*100)-100</f>
        <v>8.0186915887850603</v>
      </c>
      <c r="O42" s="3">
        <f t="shared" ref="O42" si="12">+((((O36/100)+1)*((P36/100)+1)*((Q36/100)+1)*((R36/100)+1))*100)-100</f>
        <v>12.495179328962578</v>
      </c>
      <c r="P42" s="3">
        <f t="shared" ref="P42" si="13">+((((P36/100)+1)*((Q36/100)+1)*((R36/100)+1)*((S36/100)+1))*100)-100</f>
        <v>33.650662251655604</v>
      </c>
      <c r="Q42" s="3">
        <f t="shared" ref="Q42" si="14">+((((Q36/100)+1)*((R36/100)+1)*((S36/100)+1)*((T36/100)+1))*100)-100</f>
        <v>3.2795895932575974</v>
      </c>
      <c r="R42" s="3">
        <f t="shared" ref="R42" si="15">+((((R36/100)+1)*((S36/100)+1)*((T36/100)+1)*((U36/100)+1))*100)-100</f>
        <v>-12.107770658781021</v>
      </c>
      <c r="S42" s="3">
        <f t="shared" ref="S42" si="16">+((((S36/100)+1)*((T36/100)+1)*((U36/100)+1)*((V36/100)+1))*100)-100</f>
        <v>-24.611135339438874</v>
      </c>
      <c r="T42" s="3">
        <f t="shared" ref="T42" si="17">+((((T36/100)+1)*((U36/100)+1)*((V36/100)+1)*((W36/100)+1))*100)-100</f>
        <v>-34.861148557562686</v>
      </c>
      <c r="U42" s="3">
        <f t="shared" ref="U42" si="18">+((((U36/100)+1)*((V36/100)+1)*((W36/100)+1)*((X36/100)+1))*100)-100</f>
        <v>-29.998717455431574</v>
      </c>
      <c r="V42" s="3">
        <f t="shared" ref="V42" si="19">+((((V36/100)+1)*((W36/100)+1)*((X36/100)+1)*((Y36/100)+1))*100)-100</f>
        <v>-5.3932235001554147</v>
      </c>
      <c r="W42" s="3">
        <f t="shared" ref="W42" si="20">+((((W36/100)+1)*((X36/100)+1)*((Y36/100)+1)*((Z36/100)+1))*100)-100</f>
        <v>21.494171670787708</v>
      </c>
      <c r="X42" s="3">
        <f t="shared" ref="X42" si="21">+((((X36/100)+1)*((Y36/100)+1)*((Z36/100)+1)*((AA36/100)+1))*100)-100</f>
        <v>75.076705215954718</v>
      </c>
      <c r="Y42" s="3">
        <f t="shared" ref="Y42" si="22">+((((Y36/100)+1)*((Z36/100)+1)*((AA36/100)+1)*((AB36/100)+1))*100)-100</f>
        <v>104.75315126050421</v>
      </c>
      <c r="Z42" s="3"/>
      <c r="AA42" s="3"/>
    </row>
    <row r="43" spans="1:33">
      <c r="E43" s="3"/>
      <c r="F43" s="3"/>
      <c r="G43" s="3"/>
      <c r="H43" s="3"/>
      <c r="I43" s="3"/>
    </row>
    <row r="44" spans="1:33">
      <c r="F44" s="3"/>
      <c r="G44" s="3"/>
      <c r="H44" s="3"/>
      <c r="I44" s="3"/>
    </row>
    <row r="45" spans="1:33">
      <c r="A45" t="s">
        <v>168</v>
      </c>
    </row>
    <row r="46" spans="1:33">
      <c r="A46" t="s">
        <v>193</v>
      </c>
    </row>
    <row r="47" spans="1:33">
      <c r="A47" t="s">
        <v>169</v>
      </c>
    </row>
    <row r="48" spans="1:33">
      <c r="A48" t="s">
        <v>170</v>
      </c>
    </row>
    <row r="49" spans="1:1">
      <c r="A49" t="s">
        <v>171</v>
      </c>
    </row>
    <row r="50" spans="1:1">
      <c r="A50" t="s">
        <v>183</v>
      </c>
    </row>
    <row r="51" spans="1:1">
      <c r="A5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E50"/>
  <sheetViews>
    <sheetView topLeftCell="A22" workbookViewId="0">
      <selection activeCell="F30" sqref="F30"/>
    </sheetView>
  </sheetViews>
  <sheetFormatPr defaultRowHeight="14.4"/>
  <cols>
    <col min="1" max="1" width="17" customWidth="1"/>
    <col min="2" max="3" width="9.109375" customWidth="1"/>
  </cols>
  <sheetData>
    <row r="1" spans="1:31">
      <c r="A1" s="1" t="s">
        <v>124</v>
      </c>
      <c r="B1" s="1" t="s">
        <v>185</v>
      </c>
      <c r="C1" s="1" t="s">
        <v>177</v>
      </c>
      <c r="D1" s="1" t="s">
        <v>149</v>
      </c>
      <c r="E1" s="1" t="s">
        <v>139</v>
      </c>
      <c r="F1" s="1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</row>
    <row r="2" spans="1:31">
      <c r="B2" s="1" t="s">
        <v>186</v>
      </c>
      <c r="C2" s="1" t="s">
        <v>178</v>
      </c>
      <c r="D2" s="1" t="s">
        <v>150</v>
      </c>
      <c r="E2" s="1" t="s">
        <v>141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  <c r="K2" s="1" t="s">
        <v>44</v>
      </c>
      <c r="L2" s="1" t="s">
        <v>45</v>
      </c>
      <c r="M2" s="1" t="s">
        <v>46</v>
      </c>
      <c r="N2" s="1" t="s">
        <v>47</v>
      </c>
      <c r="O2" s="1" t="s">
        <v>48</v>
      </c>
      <c r="P2" s="1" t="s">
        <v>49</v>
      </c>
      <c r="Q2" s="1" t="s">
        <v>50</v>
      </c>
      <c r="R2" s="1" t="s">
        <v>51</v>
      </c>
      <c r="S2" s="1" t="s">
        <v>52</v>
      </c>
      <c r="T2" s="1" t="s">
        <v>53</v>
      </c>
      <c r="U2" s="1" t="s">
        <v>54</v>
      </c>
      <c r="V2" s="1" t="s">
        <v>55</v>
      </c>
      <c r="W2" s="1" t="s">
        <v>56</v>
      </c>
      <c r="X2" s="1" t="s">
        <v>57</v>
      </c>
      <c r="Y2" s="1" t="s">
        <v>58</v>
      </c>
      <c r="Z2" s="1" t="s">
        <v>59</v>
      </c>
      <c r="AA2" s="1" t="s">
        <v>60</v>
      </c>
      <c r="AB2" s="1" t="s">
        <v>61</v>
      </c>
      <c r="AC2" s="1" t="s">
        <v>62</v>
      </c>
      <c r="AD2" s="1" t="s">
        <v>63</v>
      </c>
      <c r="AE2" s="1" t="s">
        <v>64</v>
      </c>
    </row>
    <row r="3" spans="1:31">
      <c r="M3" s="1" t="s">
        <v>135</v>
      </c>
    </row>
    <row r="4" spans="1:31" s="3" customFormat="1">
      <c r="A4" s="3" t="s">
        <v>0</v>
      </c>
      <c r="B4" s="25"/>
      <c r="C4" s="25"/>
      <c r="D4" s="25"/>
      <c r="E4" s="25"/>
      <c r="F4" s="25">
        <v>45.569620253164558</v>
      </c>
      <c r="G4" s="25"/>
      <c r="H4" s="25">
        <v>35.951661631419938</v>
      </c>
      <c r="I4" s="25">
        <v>89.142857142857139</v>
      </c>
      <c r="J4" s="25"/>
      <c r="M4" s="3">
        <f>COUNT(B4:J4)</f>
        <v>3</v>
      </c>
    </row>
    <row r="5" spans="1:31" s="3" customFormat="1">
      <c r="A5" s="3" t="s">
        <v>73</v>
      </c>
      <c r="B5" s="25"/>
      <c r="C5" s="25"/>
      <c r="D5" s="25"/>
      <c r="E5" s="25"/>
      <c r="F5" s="25">
        <v>36.886993603411526</v>
      </c>
      <c r="G5" s="25">
        <v>28.846153846153854</v>
      </c>
      <c r="H5" s="25"/>
      <c r="I5" s="25"/>
      <c r="J5" s="25"/>
      <c r="M5" s="3">
        <f t="shared" ref="M5:M30" si="0">COUNT(B5:J5)</f>
        <v>2</v>
      </c>
    </row>
    <row r="6" spans="1:31" s="3" customFormat="1">
      <c r="A6" s="3" t="s">
        <v>74</v>
      </c>
      <c r="B6" s="25"/>
      <c r="C6" s="25"/>
      <c r="D6" s="25"/>
      <c r="E6" s="14">
        <v>27.4</v>
      </c>
      <c r="F6" s="25">
        <v>13.816689466484288</v>
      </c>
      <c r="G6" s="25">
        <v>37.924528301886774</v>
      </c>
      <c r="H6" s="25"/>
      <c r="I6" s="25"/>
      <c r="J6" s="25"/>
      <c r="M6" s="3">
        <f t="shared" si="0"/>
        <v>3</v>
      </c>
      <c r="N6" s="3" t="s">
        <v>195</v>
      </c>
    </row>
    <row r="7" spans="1:31" s="3" customFormat="1">
      <c r="A7" s="3" t="s">
        <v>75</v>
      </c>
      <c r="B7" s="25"/>
      <c r="C7" s="25"/>
      <c r="D7" s="25"/>
      <c r="E7" s="25"/>
      <c r="F7" s="25"/>
      <c r="G7" s="25"/>
      <c r="H7" s="25"/>
      <c r="I7" s="25"/>
      <c r="J7" s="25"/>
      <c r="M7" s="3">
        <f t="shared" si="0"/>
        <v>0</v>
      </c>
    </row>
    <row r="8" spans="1:31" s="3" customFormat="1">
      <c r="A8" s="3" t="s">
        <v>79</v>
      </c>
      <c r="B8" s="25"/>
      <c r="C8" s="25"/>
      <c r="D8" s="25"/>
      <c r="E8" s="25"/>
      <c r="F8" s="25"/>
      <c r="G8" s="25"/>
      <c r="H8" s="25"/>
      <c r="I8" s="25"/>
      <c r="J8" s="25"/>
      <c r="M8" s="3">
        <f t="shared" si="0"/>
        <v>0</v>
      </c>
    </row>
    <row r="9" spans="1:31" s="3" customFormat="1">
      <c r="A9" s="3" t="s">
        <v>80</v>
      </c>
      <c r="B9" s="25"/>
      <c r="C9" s="25"/>
      <c r="D9" s="25"/>
      <c r="E9" s="25"/>
      <c r="F9" s="25"/>
      <c r="G9" s="25"/>
      <c r="H9" s="25"/>
      <c r="I9" s="25"/>
      <c r="J9" s="25"/>
      <c r="M9" s="3">
        <f t="shared" si="0"/>
        <v>0</v>
      </c>
    </row>
    <row r="10" spans="1:31" s="3" customFormat="1">
      <c r="A10" s="3" t="s">
        <v>81</v>
      </c>
      <c r="B10" s="25"/>
      <c r="C10" s="25"/>
      <c r="D10" s="25"/>
      <c r="E10" s="25"/>
      <c r="F10" s="25"/>
      <c r="G10" s="25"/>
      <c r="H10" s="25"/>
      <c r="I10" s="25"/>
      <c r="J10" s="25"/>
      <c r="M10" s="3">
        <f t="shared" si="0"/>
        <v>0</v>
      </c>
      <c r="P10" s="2"/>
    </row>
    <row r="11" spans="1:31" s="3" customFormat="1">
      <c r="A11" s="3" t="s">
        <v>84</v>
      </c>
      <c r="B11" s="13">
        <v>21.2</v>
      </c>
      <c r="C11" s="25"/>
      <c r="D11" s="25"/>
      <c r="E11" s="25"/>
      <c r="F11" s="25">
        <v>25.308641975308642</v>
      </c>
      <c r="G11" s="25"/>
      <c r="H11" s="25"/>
      <c r="I11" s="25"/>
      <c r="J11" s="25"/>
      <c r="M11" s="3">
        <f t="shared" si="0"/>
        <v>2</v>
      </c>
      <c r="N11" s="3" t="s">
        <v>195</v>
      </c>
    </row>
    <row r="12" spans="1:31" s="3" customFormat="1">
      <c r="A12" t="s">
        <v>85</v>
      </c>
      <c r="B12" s="11">
        <v>5.5</v>
      </c>
      <c r="C12" s="26"/>
      <c r="D12" s="26"/>
      <c r="E12" s="25"/>
      <c r="F12" s="25"/>
      <c r="G12" s="25">
        <v>8.7912087912087813</v>
      </c>
      <c r="H12" s="25">
        <v>-1.0869565217391353</v>
      </c>
      <c r="I12" s="25"/>
      <c r="J12" s="25"/>
      <c r="M12" s="3">
        <f t="shared" si="0"/>
        <v>3</v>
      </c>
      <c r="N12" s="3" t="s">
        <v>195</v>
      </c>
    </row>
    <row r="13" spans="1:31" s="3" customFormat="1">
      <c r="A13" t="s">
        <v>86</v>
      </c>
      <c r="B13" s="26"/>
      <c r="C13" s="26"/>
      <c r="D13" s="11">
        <v>-14.9</v>
      </c>
      <c r="E13" s="25"/>
      <c r="F13" s="25"/>
      <c r="G13" s="25">
        <v>4.1128084606345539</v>
      </c>
      <c r="H13" s="25"/>
      <c r="I13" s="25"/>
      <c r="J13" s="25"/>
      <c r="M13" s="3">
        <f t="shared" si="0"/>
        <v>2</v>
      </c>
      <c r="N13" s="3" t="s">
        <v>195</v>
      </c>
    </row>
    <row r="14" spans="1:31" s="3" customFormat="1">
      <c r="A14" t="s">
        <v>88</v>
      </c>
      <c r="B14" s="11">
        <v>8</v>
      </c>
      <c r="C14" s="26"/>
      <c r="D14" s="11">
        <v>-8.6999999999999993</v>
      </c>
      <c r="E14" s="14">
        <v>-2.5</v>
      </c>
      <c r="F14" s="25"/>
      <c r="G14" s="25">
        <v>-6.4516129032258229</v>
      </c>
      <c r="H14" s="25"/>
      <c r="I14" s="25"/>
      <c r="J14" s="25"/>
      <c r="M14" s="3">
        <f t="shared" si="0"/>
        <v>4</v>
      </c>
    </row>
    <row r="15" spans="1:31" s="3" customFormat="1">
      <c r="A15" t="s">
        <v>91</v>
      </c>
      <c r="B15" s="26"/>
      <c r="C15" s="11">
        <v>-9.3000000000000007</v>
      </c>
      <c r="D15" s="11">
        <v>-5.4</v>
      </c>
      <c r="E15" s="14">
        <v>21.2</v>
      </c>
      <c r="F15" s="25"/>
      <c r="G15" s="25"/>
      <c r="H15" s="25"/>
      <c r="I15" s="25"/>
      <c r="J15" s="25"/>
      <c r="M15" s="3">
        <f t="shared" si="0"/>
        <v>3</v>
      </c>
    </row>
    <row r="16" spans="1:31" s="3" customFormat="1">
      <c r="A16" t="s">
        <v>95</v>
      </c>
      <c r="B16" s="11">
        <v>-1.3</v>
      </c>
      <c r="C16" s="26"/>
      <c r="D16" s="29">
        <v>0</v>
      </c>
      <c r="E16" s="25"/>
      <c r="F16" s="25">
        <v>8.0508474576271194</v>
      </c>
      <c r="G16" s="25">
        <v>3.5087719298245723</v>
      </c>
      <c r="H16" s="25"/>
      <c r="I16" s="25"/>
      <c r="J16" s="25"/>
      <c r="M16" s="3">
        <f t="shared" si="0"/>
        <v>4</v>
      </c>
    </row>
    <row r="17" spans="1:14" s="3" customFormat="1">
      <c r="A17" t="s">
        <v>96</v>
      </c>
      <c r="B17" s="26"/>
      <c r="C17" s="26"/>
      <c r="D17" s="26"/>
      <c r="E17" s="25"/>
      <c r="F17" s="25"/>
      <c r="G17" s="25"/>
      <c r="H17" s="25"/>
      <c r="I17" s="25"/>
      <c r="J17" s="25"/>
      <c r="M17" s="3">
        <f t="shared" si="0"/>
        <v>0</v>
      </c>
      <c r="N17" s="2"/>
    </row>
    <row r="18" spans="1:14" s="3" customFormat="1">
      <c r="A18" t="s">
        <v>97</v>
      </c>
      <c r="B18" s="26"/>
      <c r="C18" s="23">
        <v>0</v>
      </c>
      <c r="D18" s="23">
        <v>0</v>
      </c>
      <c r="E18" s="25"/>
      <c r="F18" s="25"/>
      <c r="G18" s="25"/>
      <c r="H18" s="25"/>
      <c r="I18" s="25"/>
      <c r="J18" s="25"/>
      <c r="M18" s="3">
        <f t="shared" si="0"/>
        <v>2</v>
      </c>
    </row>
    <row r="19" spans="1:14" s="2" customFormat="1">
      <c r="A19" s="2" t="s">
        <v>98</v>
      </c>
      <c r="B19" s="27">
        <v>2.5</v>
      </c>
      <c r="C19" s="27">
        <v>-10.9</v>
      </c>
      <c r="D19" s="27">
        <v>-9.4</v>
      </c>
      <c r="E19" s="25">
        <v>50.74626865671641</v>
      </c>
      <c r="F19" s="27">
        <v>54.022988505747115</v>
      </c>
      <c r="G19" s="27"/>
      <c r="H19" s="27"/>
      <c r="I19" s="27"/>
      <c r="J19" s="27"/>
      <c r="M19" s="3">
        <f t="shared" si="0"/>
        <v>5</v>
      </c>
    </row>
    <row r="20" spans="1:14" s="2" customFormat="1">
      <c r="A20" s="2" t="s">
        <v>100</v>
      </c>
      <c r="B20" s="27"/>
      <c r="C20" s="27"/>
      <c r="D20" s="27"/>
      <c r="E20" s="25"/>
      <c r="F20" s="27"/>
      <c r="G20" s="27"/>
      <c r="H20" s="27"/>
      <c r="I20" s="27"/>
      <c r="J20" s="27"/>
      <c r="M20" s="3">
        <f t="shared" si="0"/>
        <v>0</v>
      </c>
    </row>
    <row r="21" spans="1:14" s="2" customFormat="1">
      <c r="A21" s="2" t="s">
        <v>101</v>
      </c>
      <c r="B21" s="27"/>
      <c r="C21" s="27"/>
      <c r="D21" s="27"/>
      <c r="E21" s="25"/>
      <c r="F21" s="27"/>
      <c r="G21" s="27"/>
      <c r="H21" s="16">
        <v>18.600000000000001</v>
      </c>
      <c r="I21" s="16"/>
      <c r="J21" s="16">
        <v>5.7</v>
      </c>
      <c r="M21" s="3">
        <f t="shared" si="0"/>
        <v>2</v>
      </c>
      <c r="N21" s="2" t="s">
        <v>172</v>
      </c>
    </row>
    <row r="22" spans="1:14" s="2" customFormat="1">
      <c r="A22" t="s">
        <v>106</v>
      </c>
      <c r="B22" s="26"/>
      <c r="C22" s="26"/>
      <c r="D22" s="27">
        <v>-13.8</v>
      </c>
      <c r="E22" s="25"/>
      <c r="F22" s="27"/>
      <c r="G22" s="27"/>
      <c r="H22" s="27"/>
      <c r="I22" s="27"/>
      <c r="J22" s="27"/>
      <c r="M22" s="3">
        <f t="shared" si="0"/>
        <v>1</v>
      </c>
    </row>
    <row r="23" spans="1:14" s="2" customFormat="1">
      <c r="A23" s="2" t="s">
        <v>108</v>
      </c>
      <c r="B23" s="27">
        <v>-4</v>
      </c>
      <c r="C23" s="27">
        <v>-18.8</v>
      </c>
      <c r="D23" s="27">
        <v>14</v>
      </c>
      <c r="E23" s="25">
        <v>57.169811320754718</v>
      </c>
      <c r="F23" s="27"/>
      <c r="G23" s="27"/>
      <c r="H23" s="27"/>
      <c r="I23" s="27"/>
      <c r="J23" s="27"/>
      <c r="M23" s="3">
        <f t="shared" si="0"/>
        <v>4</v>
      </c>
    </row>
    <row r="24" spans="1:14" s="3" customFormat="1">
      <c r="A24" s="3" t="s">
        <v>109</v>
      </c>
      <c r="B24" s="13">
        <v>31.7</v>
      </c>
      <c r="C24" s="13">
        <v>-8.8000000000000007</v>
      </c>
      <c r="D24" s="13">
        <v>17.2</v>
      </c>
      <c r="E24" s="25"/>
      <c r="F24" s="25"/>
      <c r="G24" s="25"/>
      <c r="H24" s="25"/>
      <c r="I24" s="25"/>
      <c r="J24" s="19"/>
      <c r="M24" s="3">
        <f t="shared" si="0"/>
        <v>3</v>
      </c>
      <c r="N24" s="3" t="s">
        <v>172</v>
      </c>
    </row>
    <row r="25" spans="1:14" s="3" customFormat="1">
      <c r="A25" s="3" t="s">
        <v>110</v>
      </c>
      <c r="B25" s="25">
        <v>1.8</v>
      </c>
      <c r="C25" s="25">
        <v>-6.2</v>
      </c>
      <c r="D25" s="25"/>
      <c r="E25" s="25"/>
      <c r="F25" s="25"/>
      <c r="G25" s="25"/>
      <c r="H25" s="25"/>
      <c r="I25" s="25"/>
      <c r="J25" s="25"/>
      <c r="M25" s="3">
        <f t="shared" si="0"/>
        <v>2</v>
      </c>
    </row>
    <row r="26" spans="1:14" s="3" customFormat="1">
      <c r="A26" t="s">
        <v>112</v>
      </c>
      <c r="B26" s="26"/>
      <c r="C26" s="26"/>
      <c r="D26" s="26"/>
      <c r="E26" s="25"/>
      <c r="F26" s="25"/>
      <c r="G26" s="25">
        <v>-3.4482758620689613</v>
      </c>
      <c r="H26" s="25">
        <v>11.538461538461542</v>
      </c>
      <c r="I26" s="25">
        <v>23.809523809523814</v>
      </c>
      <c r="J26" s="25"/>
      <c r="M26" s="3">
        <f t="shared" si="0"/>
        <v>3</v>
      </c>
    </row>
    <row r="27" spans="1:14" s="3" customFormat="1">
      <c r="A27" s="12" t="s">
        <v>156</v>
      </c>
      <c r="B27" s="28">
        <v>12.3</v>
      </c>
      <c r="C27" s="28">
        <v>-22.2</v>
      </c>
      <c r="D27" s="27">
        <v>10.61452513966481</v>
      </c>
      <c r="E27" s="25"/>
      <c r="F27" s="25"/>
      <c r="G27" s="25"/>
      <c r="H27" s="25"/>
      <c r="I27" s="25"/>
      <c r="J27" s="25"/>
      <c r="M27" s="3">
        <f t="shared" si="0"/>
        <v>3</v>
      </c>
    </row>
    <row r="28" spans="1:14" s="3" customFormat="1">
      <c r="A28" s="12" t="s">
        <v>158</v>
      </c>
      <c r="B28" s="28"/>
      <c r="C28" s="28"/>
      <c r="D28" s="26"/>
      <c r="E28" s="25"/>
      <c r="F28" s="25"/>
      <c r="G28" s="25"/>
      <c r="H28" s="25"/>
      <c r="I28" s="25"/>
      <c r="J28" s="25">
        <v>0</v>
      </c>
      <c r="M28" s="3">
        <f t="shared" si="0"/>
        <v>1</v>
      </c>
    </row>
    <row r="29" spans="1:14" s="3" customFormat="1">
      <c r="A29" t="s">
        <v>162</v>
      </c>
      <c r="B29" s="26"/>
      <c r="C29" s="26"/>
      <c r="D29" s="25"/>
      <c r="E29" s="25"/>
      <c r="F29" s="25"/>
      <c r="G29" s="25"/>
      <c r="H29" s="25"/>
      <c r="I29" s="25"/>
      <c r="J29" s="25">
        <v>5.2763819095477338</v>
      </c>
      <c r="M29" s="3">
        <f t="shared" si="0"/>
        <v>1</v>
      </c>
    </row>
    <row r="30" spans="1:14" s="3" customFormat="1">
      <c r="A30" t="s">
        <v>165</v>
      </c>
      <c r="B30" s="26"/>
      <c r="C30" s="26"/>
      <c r="D30" s="25"/>
      <c r="E30" s="25"/>
      <c r="F30" s="25"/>
      <c r="G30" s="25"/>
      <c r="H30" s="25"/>
      <c r="I30" s="25">
        <v>17.073170731707311</v>
      </c>
      <c r="J30" s="25">
        <v>17.142857142857149</v>
      </c>
      <c r="M30" s="3">
        <f t="shared" si="0"/>
        <v>2</v>
      </c>
    </row>
    <row r="31" spans="1:14" s="3" customFormat="1">
      <c r="A31"/>
      <c r="B31"/>
      <c r="C31"/>
    </row>
    <row r="32" spans="1:14" s="3" customFormat="1">
      <c r="A32" t="s">
        <v>179</v>
      </c>
      <c r="B32">
        <v>60</v>
      </c>
      <c r="C32">
        <v>85</v>
      </c>
      <c r="D32" s="3">
        <v>40</v>
      </c>
      <c r="E32" s="3">
        <v>50</v>
      </c>
      <c r="F32" s="3">
        <v>57</v>
      </c>
      <c r="G32" s="3">
        <v>25</v>
      </c>
      <c r="H32" s="3">
        <v>75</v>
      </c>
      <c r="I32" s="3">
        <v>60</v>
      </c>
    </row>
    <row r="33" spans="1:31">
      <c r="A33" t="s">
        <v>152</v>
      </c>
      <c r="B33">
        <f>COUNT(B4:B30)</f>
        <v>9</v>
      </c>
      <c r="C33">
        <f>COUNT(C4:C30)</f>
        <v>7</v>
      </c>
      <c r="D33">
        <f>COUNT(D4:D30)</f>
        <v>10</v>
      </c>
      <c r="E33">
        <f t="shared" ref="E33:J33" si="1">COUNT(E4:E30)</f>
        <v>5</v>
      </c>
      <c r="F33">
        <f t="shared" si="1"/>
        <v>6</v>
      </c>
      <c r="G33">
        <f t="shared" si="1"/>
        <v>7</v>
      </c>
      <c r="H33">
        <f t="shared" si="1"/>
        <v>4</v>
      </c>
      <c r="I33">
        <f t="shared" si="1"/>
        <v>3</v>
      </c>
      <c r="J33">
        <f t="shared" si="1"/>
        <v>4</v>
      </c>
    </row>
    <row r="35" spans="1:31" s="3" customFormat="1">
      <c r="B35" s="1" t="s">
        <v>186</v>
      </c>
      <c r="C35" s="1" t="s">
        <v>178</v>
      </c>
      <c r="D35" s="1" t="s">
        <v>150</v>
      </c>
      <c r="E35" s="1" t="s">
        <v>141</v>
      </c>
      <c r="F35" s="1" t="s">
        <v>39</v>
      </c>
      <c r="G35" s="5" t="s">
        <v>40</v>
      </c>
      <c r="H35" s="5" t="s">
        <v>41</v>
      </c>
      <c r="I35" s="5" t="s">
        <v>42</v>
      </c>
      <c r="J35" s="5" t="s">
        <v>43</v>
      </c>
      <c r="K35" s="5" t="s">
        <v>44</v>
      </c>
      <c r="L35" s="5" t="s">
        <v>45</v>
      </c>
      <c r="M35" s="5" t="s">
        <v>46</v>
      </c>
      <c r="N35" s="5" t="s">
        <v>47</v>
      </c>
      <c r="O35" s="5" t="s">
        <v>48</v>
      </c>
      <c r="P35" s="5" t="s">
        <v>49</v>
      </c>
      <c r="Q35" s="5" t="s">
        <v>50</v>
      </c>
      <c r="R35" s="5" t="s">
        <v>51</v>
      </c>
      <c r="S35" s="5" t="s">
        <v>52</v>
      </c>
      <c r="T35" s="5" t="s">
        <v>53</v>
      </c>
      <c r="U35" s="5" t="s">
        <v>54</v>
      </c>
      <c r="V35" s="5" t="s">
        <v>55</v>
      </c>
      <c r="W35" s="5" t="s">
        <v>56</v>
      </c>
      <c r="X35" s="5" t="s">
        <v>57</v>
      </c>
      <c r="Y35" s="5" t="s">
        <v>58</v>
      </c>
      <c r="Z35" s="5" t="s">
        <v>59</v>
      </c>
      <c r="AA35" s="5" t="s">
        <v>60</v>
      </c>
      <c r="AB35" s="5" t="s">
        <v>61</v>
      </c>
      <c r="AC35" s="5" t="s">
        <v>62</v>
      </c>
      <c r="AD35" s="5" t="s">
        <v>63</v>
      </c>
      <c r="AE35" s="5" t="s">
        <v>64</v>
      </c>
    </row>
    <row r="36" spans="1:31" s="3" customFormat="1">
      <c r="A36" s="3" t="s">
        <v>125</v>
      </c>
      <c r="B36" s="3">
        <f>+AVERAGE(B4:B30)</f>
        <v>8.6333333333333329</v>
      </c>
      <c r="C36" s="3">
        <f>+AVERAGE(C4:C30)</f>
        <v>-10.885714285714286</v>
      </c>
      <c r="D36" s="3">
        <f>+AVERAGE(D4:D30)</f>
        <v>-1.0385474860335193</v>
      </c>
      <c r="E36" s="3">
        <f t="shared" ref="E36:J36" si="2">+AVERAGE(E4:E30)</f>
        <v>30.803215995494224</v>
      </c>
      <c r="F36" s="3">
        <f t="shared" si="2"/>
        <v>30.609296876957213</v>
      </c>
      <c r="G36" s="3">
        <f t="shared" si="2"/>
        <v>10.469083223487681</v>
      </c>
      <c r="H36" s="3">
        <f t="shared" si="2"/>
        <v>16.250791662035589</v>
      </c>
      <c r="I36" s="3">
        <f t="shared" si="2"/>
        <v>43.341850561362754</v>
      </c>
      <c r="J36" s="3">
        <f t="shared" si="2"/>
        <v>7.0298097631012206</v>
      </c>
    </row>
    <row r="37" spans="1:31">
      <c r="A37" s="2" t="s">
        <v>126</v>
      </c>
      <c r="B37" s="2">
        <f t="shared" ref="B37:Z37" si="3">+((B39/C39)-1)*100</f>
        <v>5.594067386748347</v>
      </c>
      <c r="C37" s="2">
        <f t="shared" si="3"/>
        <v>-10.889240051716708</v>
      </c>
      <c r="D37" s="2">
        <f t="shared" si="3"/>
        <v>-5.2925170068027221</v>
      </c>
      <c r="E37" s="2">
        <f t="shared" si="3"/>
        <v>1.6878804648588819</v>
      </c>
      <c r="F37" s="2">
        <f t="shared" si="3"/>
        <v>-0.99986303246130115</v>
      </c>
      <c r="G37" s="2">
        <f t="shared" si="3"/>
        <v>2.0120162079083403</v>
      </c>
      <c r="H37" s="2">
        <f t="shared" si="3"/>
        <v>1.7631167353903132</v>
      </c>
      <c r="I37" s="2">
        <f t="shared" si="3"/>
        <v>12.276500638569598</v>
      </c>
      <c r="J37" s="2">
        <f t="shared" si="3"/>
        <v>5.3835800807537026</v>
      </c>
      <c r="K37" s="2">
        <f t="shared" si="3"/>
        <v>2.8551652535040661</v>
      </c>
      <c r="L37" s="2">
        <f t="shared" si="3"/>
        <v>-0.94274940006856545</v>
      </c>
      <c r="M37" s="2">
        <f t="shared" si="3"/>
        <v>-9.6624341901517479</v>
      </c>
      <c r="N37" s="2">
        <f t="shared" si="3"/>
        <v>14.564484654958321</v>
      </c>
      <c r="O37" s="2">
        <f t="shared" si="3"/>
        <v>5.3644859813084089</v>
      </c>
      <c r="P37" s="2">
        <f t="shared" si="3"/>
        <v>3.1623602005399043</v>
      </c>
      <c r="Q37" s="2">
        <f t="shared" si="3"/>
        <v>7.3261589403973426</v>
      </c>
      <c r="R37" s="2">
        <f t="shared" si="3"/>
        <v>-11.469402711615972</v>
      </c>
      <c r="S37" s="2">
        <f t="shared" si="3"/>
        <v>-10.333497617874155</v>
      </c>
      <c r="T37" s="2">
        <f t="shared" si="3"/>
        <v>-11.513301351940687</v>
      </c>
      <c r="U37" s="2">
        <f t="shared" si="3"/>
        <v>-7.2661094634672407</v>
      </c>
      <c r="V37" s="2">
        <f t="shared" si="3"/>
        <v>-4.8608439143260185</v>
      </c>
      <c r="W37" s="2">
        <f t="shared" si="3"/>
        <v>21.184333229717133</v>
      </c>
      <c r="X37" s="2">
        <f t="shared" si="3"/>
        <v>13.63475803602967</v>
      </c>
      <c r="Y37" s="2">
        <f t="shared" si="3"/>
        <v>33.632286995515706</v>
      </c>
      <c r="Z37" s="2">
        <f t="shared" si="3"/>
        <v>11.265756302521002</v>
      </c>
    </row>
    <row r="39" spans="1:31">
      <c r="A39" t="s">
        <v>127</v>
      </c>
      <c r="B39">
        <v>6550</v>
      </c>
      <c r="C39">
        <v>6203</v>
      </c>
      <c r="D39">
        <v>6961</v>
      </c>
      <c r="E39">
        <v>7350</v>
      </c>
      <c r="F39">
        <v>7228</v>
      </c>
      <c r="G39">
        <v>7301</v>
      </c>
      <c r="H39">
        <v>7157</v>
      </c>
      <c r="I39">
        <v>7033</v>
      </c>
      <c r="J39">
        <v>6264</v>
      </c>
      <c r="K39">
        <v>5944</v>
      </c>
      <c r="L39">
        <v>5779</v>
      </c>
      <c r="M39">
        <v>5834</v>
      </c>
      <c r="N39">
        <v>6458</v>
      </c>
      <c r="O39">
        <v>5637</v>
      </c>
      <c r="P39">
        <v>5350</v>
      </c>
      <c r="Q39">
        <v>5186</v>
      </c>
      <c r="R39">
        <v>4832</v>
      </c>
      <c r="S39">
        <v>5458</v>
      </c>
      <c r="T39">
        <v>6087</v>
      </c>
      <c r="U39">
        <v>6879</v>
      </c>
      <c r="V39">
        <v>7418</v>
      </c>
      <c r="W39">
        <v>7797</v>
      </c>
      <c r="X39">
        <v>6434</v>
      </c>
      <c r="Y39">
        <v>5662</v>
      </c>
      <c r="Z39">
        <v>4237</v>
      </c>
      <c r="AA39">
        <v>3808</v>
      </c>
    </row>
    <row r="41" spans="1:31">
      <c r="A41" t="s">
        <v>142</v>
      </c>
      <c r="B41" s="3">
        <f t="shared" ref="B41:G41" si="4">+((((B36/100)+1)*((C36/100)+1)*((D36/100)+1)*((E36/100)+1))*100)-100</f>
        <v>25.312651432249126</v>
      </c>
      <c r="C41" s="3">
        <f t="shared" si="4"/>
        <v>50.662755078428489</v>
      </c>
      <c r="D41" s="3">
        <f t="shared" si="4"/>
        <v>86.766647973824973</v>
      </c>
      <c r="E41" s="3">
        <f t="shared" si="4"/>
        <v>119.3962409753199</v>
      </c>
      <c r="F41" s="3">
        <f t="shared" si="4"/>
        <v>140.42729338315613</v>
      </c>
      <c r="G41" s="3">
        <f t="shared" si="4"/>
        <v>97.021866650875864</v>
      </c>
    </row>
    <row r="42" spans="1:31">
      <c r="A42" t="s">
        <v>143</v>
      </c>
      <c r="B42" s="3">
        <f t="shared" ref="B42:G42" si="5">+((((B37/100)+1)*((C37/100)+1)*((D37/100)+1)*((E37/100)+1))*100)-100</f>
        <v>-9.3801881571665859</v>
      </c>
      <c r="C42" s="3">
        <f t="shared" si="5"/>
        <v>-15.039035748527596</v>
      </c>
      <c r="D42" s="3">
        <f t="shared" si="5"/>
        <v>-2.738577616319688</v>
      </c>
      <c r="E42" s="3">
        <f t="shared" si="5"/>
        <v>4.5073226219252405</v>
      </c>
      <c r="F42" s="3">
        <f t="shared" si="5"/>
        <v>15.389527458492978</v>
      </c>
      <c r="G42" s="3">
        <f t="shared" si="5"/>
        <v>22.829744279946169</v>
      </c>
    </row>
    <row r="44" spans="1:31">
      <c r="A44" t="s">
        <v>168</v>
      </c>
    </row>
    <row r="45" spans="1:31">
      <c r="A45" t="s">
        <v>194</v>
      </c>
    </row>
    <row r="46" spans="1:31">
      <c r="A46" t="s">
        <v>169</v>
      </c>
    </row>
    <row r="47" spans="1:31">
      <c r="A47" t="s">
        <v>170</v>
      </c>
    </row>
    <row r="48" spans="1:31">
      <c r="A48" t="s">
        <v>171</v>
      </c>
    </row>
    <row r="49" spans="1:1">
      <c r="A49" t="s">
        <v>183</v>
      </c>
    </row>
    <row r="50" spans="1:1">
      <c r="A50" t="s">
        <v>184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Stk Data</vt:lpstr>
      <vt:lpstr>Dec Buy</vt:lpstr>
      <vt:lpstr>Sept Buy</vt:lpstr>
      <vt:lpstr>Jun Buy</vt:lpstr>
      <vt:lpstr>Stock List</vt:lpstr>
      <vt:lpstr>BuySell Guide</vt:lpstr>
      <vt:lpstr>Analysis 6up</vt:lpstr>
      <vt:lpstr>6up (No loss - 60SMA)</vt:lpstr>
      <vt:lpstr>6up(NoLoss-20SMA)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2018-01-04T14:20:27Z</dcterms:modified>
</cp:coreProperties>
</file>