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05baacdb3ad6f8/Desktop/wybory/"/>
    </mc:Choice>
  </mc:AlternateContent>
  <xr:revisionPtr revIDLastSave="930" documentId="8_{6F0416D4-F16A-4E59-B903-E440C38C9DEF}" xr6:coauthVersionLast="47" xr6:coauthVersionMax="47" xr10:uidLastSave="{16CA5792-023E-4BE1-A707-32F8A051DA01}"/>
  <bookViews>
    <workbookView xWindow="24" yWindow="12" windowWidth="22980" windowHeight="12048" activeTab="1" xr2:uid="{60287688-96EF-431F-8DCF-F067669912AA}"/>
  </bookViews>
  <sheets>
    <sheet name="Combined" sheetId="11" r:id="rId1"/>
    <sheet name="Obliczenia" sheetId="12" r:id="rId2"/>
    <sheet name="Mentzen" sheetId="2" r:id="rId3"/>
    <sheet name="Braun" sheetId="7" r:id="rId4"/>
    <sheet name="Hołownia" sheetId="8" r:id="rId5"/>
    <sheet name="Zandberg" sheetId="9" r:id="rId6"/>
    <sheet name="Biejat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8" i="12" l="1"/>
  <c r="AD108" i="12"/>
  <c r="S5" i="11"/>
  <c r="T5" i="11"/>
  <c r="U5" i="11"/>
  <c r="V5" i="11"/>
  <c r="W5" i="11"/>
  <c r="S6" i="11"/>
  <c r="T6" i="11"/>
  <c r="U6" i="11"/>
  <c r="V6" i="11"/>
  <c r="W6" i="11"/>
  <c r="S7" i="11"/>
  <c r="T7" i="11"/>
  <c r="U7" i="11"/>
  <c r="V7" i="11"/>
  <c r="W7" i="11"/>
  <c r="S8" i="11"/>
  <c r="T8" i="11"/>
  <c r="U8" i="11"/>
  <c r="V8" i="11"/>
  <c r="W8" i="11"/>
  <c r="S9" i="11"/>
  <c r="T9" i="11"/>
  <c r="U9" i="11"/>
  <c r="V9" i="11"/>
  <c r="W9" i="11"/>
  <c r="S10" i="11"/>
  <c r="T10" i="11"/>
  <c r="U10" i="11"/>
  <c r="V10" i="11"/>
  <c r="W10" i="11"/>
  <c r="S11" i="11"/>
  <c r="T11" i="11"/>
  <c r="U11" i="11"/>
  <c r="V11" i="11"/>
  <c r="W11" i="11"/>
  <c r="S12" i="11"/>
  <c r="T12" i="11"/>
  <c r="U12" i="11"/>
  <c r="V12" i="11"/>
  <c r="W12" i="11"/>
  <c r="S13" i="11"/>
  <c r="T13" i="11"/>
  <c r="U13" i="11"/>
  <c r="V13" i="11"/>
  <c r="W13" i="11"/>
  <c r="S14" i="11"/>
  <c r="T14" i="11"/>
  <c r="U14" i="11"/>
  <c r="V14" i="11"/>
  <c r="W14" i="11"/>
  <c r="S15" i="11"/>
  <c r="T15" i="11"/>
  <c r="U15" i="11"/>
  <c r="V15" i="11"/>
  <c r="W15" i="11"/>
  <c r="S16" i="11"/>
  <c r="T16" i="11"/>
  <c r="U16" i="11"/>
  <c r="V16" i="11"/>
  <c r="W16" i="11"/>
  <c r="S17" i="11"/>
  <c r="T17" i="11"/>
  <c r="U17" i="11"/>
  <c r="V17" i="11"/>
  <c r="W17" i="11"/>
  <c r="S18" i="11"/>
  <c r="T18" i="11"/>
  <c r="U18" i="11"/>
  <c r="V18" i="11"/>
  <c r="W18" i="11"/>
  <c r="S19" i="11"/>
  <c r="T19" i="11"/>
  <c r="U19" i="11"/>
  <c r="V19" i="11"/>
  <c r="W19" i="11"/>
  <c r="S20" i="11"/>
  <c r="T20" i="11"/>
  <c r="U20" i="11"/>
  <c r="V20" i="11"/>
  <c r="W20" i="11"/>
  <c r="S21" i="11"/>
  <c r="T21" i="11"/>
  <c r="U21" i="11"/>
  <c r="V21" i="11"/>
  <c r="W21" i="11"/>
  <c r="S22" i="11"/>
  <c r="T22" i="11"/>
  <c r="U22" i="11"/>
  <c r="V22" i="11"/>
  <c r="W22" i="11"/>
  <c r="S23" i="11"/>
  <c r="T23" i="11"/>
  <c r="U23" i="11"/>
  <c r="V23" i="11"/>
  <c r="W23" i="11"/>
  <c r="S24" i="11"/>
  <c r="T24" i="11"/>
  <c r="U24" i="11"/>
  <c r="V24" i="11"/>
  <c r="W24" i="11"/>
  <c r="S25" i="11"/>
  <c r="T25" i="11"/>
  <c r="U25" i="11"/>
  <c r="V25" i="11"/>
  <c r="W25" i="11"/>
  <c r="S26" i="11"/>
  <c r="T26" i="11"/>
  <c r="U26" i="11"/>
  <c r="V26" i="11"/>
  <c r="W26" i="11"/>
  <c r="S27" i="11"/>
  <c r="T27" i="11"/>
  <c r="U27" i="11"/>
  <c r="V27" i="11"/>
  <c r="W27" i="11"/>
  <c r="S28" i="11"/>
  <c r="T28" i="11"/>
  <c r="U28" i="11"/>
  <c r="V28" i="11"/>
  <c r="W28" i="11"/>
  <c r="S29" i="11"/>
  <c r="T29" i="11"/>
  <c r="U29" i="11"/>
  <c r="V29" i="11"/>
  <c r="W29" i="11"/>
  <c r="S30" i="11"/>
  <c r="T30" i="11"/>
  <c r="U30" i="11"/>
  <c r="V30" i="11"/>
  <c r="W30" i="11"/>
  <c r="S31" i="11"/>
  <c r="T31" i="11"/>
  <c r="U31" i="11"/>
  <c r="V31" i="11"/>
  <c r="W31" i="11"/>
  <c r="S32" i="11"/>
  <c r="T32" i="11"/>
  <c r="U32" i="11"/>
  <c r="V32" i="11"/>
  <c r="W32" i="11"/>
  <c r="S33" i="11"/>
  <c r="T33" i="11"/>
  <c r="U33" i="11"/>
  <c r="V33" i="11"/>
  <c r="W33" i="11"/>
  <c r="S34" i="11"/>
  <c r="T34" i="11"/>
  <c r="U34" i="11"/>
  <c r="V34" i="11"/>
  <c r="W34" i="11"/>
  <c r="S35" i="11"/>
  <c r="T35" i="11"/>
  <c r="U35" i="11"/>
  <c r="V35" i="11"/>
  <c r="W35" i="11"/>
  <c r="S36" i="11"/>
  <c r="T36" i="11"/>
  <c r="U36" i="11"/>
  <c r="V36" i="11"/>
  <c r="W36" i="11"/>
  <c r="S37" i="11"/>
  <c r="T37" i="11"/>
  <c r="U37" i="11"/>
  <c r="V37" i="11"/>
  <c r="W37" i="11"/>
  <c r="S38" i="11"/>
  <c r="T38" i="11"/>
  <c r="U38" i="11"/>
  <c r="V38" i="11"/>
  <c r="W38" i="11"/>
  <c r="S39" i="11"/>
  <c r="T39" i="11"/>
  <c r="U39" i="11"/>
  <c r="V39" i="11"/>
  <c r="W39" i="11"/>
  <c r="S40" i="11"/>
  <c r="T40" i="11"/>
  <c r="U40" i="11"/>
  <c r="V40" i="11"/>
  <c r="W40" i="11"/>
  <c r="S41" i="11"/>
  <c r="T41" i="11"/>
  <c r="U41" i="11"/>
  <c r="V41" i="11"/>
  <c r="W41" i="11"/>
  <c r="S42" i="11"/>
  <c r="T42" i="11"/>
  <c r="U42" i="11"/>
  <c r="V42" i="11"/>
  <c r="W42" i="11"/>
  <c r="S43" i="11"/>
  <c r="T43" i="11"/>
  <c r="U43" i="11"/>
  <c r="V43" i="11"/>
  <c r="W43" i="11"/>
  <c r="S44" i="11"/>
  <c r="T44" i="11"/>
  <c r="U44" i="11"/>
  <c r="V44" i="11"/>
  <c r="W44" i="11"/>
  <c r="S45" i="11"/>
  <c r="T45" i="11"/>
  <c r="U45" i="11"/>
  <c r="V45" i="11"/>
  <c r="W45" i="11"/>
  <c r="S46" i="11"/>
  <c r="T46" i="11"/>
  <c r="U46" i="11"/>
  <c r="V46" i="11"/>
  <c r="W46" i="11"/>
  <c r="S47" i="11"/>
  <c r="T47" i="11"/>
  <c r="U47" i="11"/>
  <c r="V47" i="11"/>
  <c r="W47" i="11"/>
  <c r="S48" i="11"/>
  <c r="T48" i="11"/>
  <c r="U48" i="11"/>
  <c r="V48" i="11"/>
  <c r="W48" i="11"/>
  <c r="S49" i="11"/>
  <c r="T49" i="11"/>
  <c r="U49" i="11"/>
  <c r="V49" i="11"/>
  <c r="W49" i="11"/>
  <c r="S50" i="11"/>
  <c r="T50" i="11"/>
  <c r="U50" i="11"/>
  <c r="V50" i="11"/>
  <c r="W50" i="11"/>
  <c r="S51" i="11"/>
  <c r="T51" i="11"/>
  <c r="U51" i="11"/>
  <c r="V51" i="11"/>
  <c r="W51" i="11"/>
  <c r="S52" i="11"/>
  <c r="T52" i="11"/>
  <c r="U52" i="11"/>
  <c r="V52" i="11"/>
  <c r="W52" i="11"/>
  <c r="S53" i="11"/>
  <c r="T53" i="11"/>
  <c r="U53" i="11"/>
  <c r="V53" i="11"/>
  <c r="W53" i="11"/>
  <c r="S54" i="11"/>
  <c r="T54" i="11"/>
  <c r="U54" i="11"/>
  <c r="V54" i="11"/>
  <c r="W54" i="11"/>
  <c r="S55" i="11"/>
  <c r="T55" i="11"/>
  <c r="U55" i="11"/>
  <c r="V55" i="11"/>
  <c r="W55" i="11"/>
  <c r="S56" i="11"/>
  <c r="T56" i="11"/>
  <c r="U56" i="11"/>
  <c r="V56" i="11"/>
  <c r="W56" i="11"/>
  <c r="S57" i="11"/>
  <c r="T57" i="11"/>
  <c r="U57" i="11"/>
  <c r="V57" i="11"/>
  <c r="W57" i="11"/>
  <c r="S58" i="11"/>
  <c r="T58" i="11"/>
  <c r="U58" i="11"/>
  <c r="V58" i="11"/>
  <c r="W58" i="11"/>
  <c r="S59" i="11"/>
  <c r="T59" i="11"/>
  <c r="U59" i="11"/>
  <c r="V59" i="11"/>
  <c r="W59" i="11"/>
  <c r="S60" i="11"/>
  <c r="T60" i="11"/>
  <c r="U60" i="11"/>
  <c r="V60" i="11"/>
  <c r="W60" i="11"/>
  <c r="S61" i="11"/>
  <c r="T61" i="11"/>
  <c r="U61" i="11"/>
  <c r="V61" i="11"/>
  <c r="W61" i="11"/>
  <c r="S62" i="11"/>
  <c r="T62" i="11"/>
  <c r="U62" i="11"/>
  <c r="V62" i="11"/>
  <c r="W62" i="11"/>
  <c r="S63" i="11"/>
  <c r="T63" i="11"/>
  <c r="U63" i="11"/>
  <c r="V63" i="11"/>
  <c r="W63" i="11"/>
  <c r="S64" i="11"/>
  <c r="T64" i="11"/>
  <c r="U64" i="11"/>
  <c r="V64" i="11"/>
  <c r="W64" i="11"/>
  <c r="S65" i="11"/>
  <c r="T65" i="11"/>
  <c r="U65" i="11"/>
  <c r="V65" i="11"/>
  <c r="W65" i="11"/>
  <c r="S66" i="11"/>
  <c r="T66" i="11"/>
  <c r="U66" i="11"/>
  <c r="V66" i="11"/>
  <c r="W66" i="11"/>
  <c r="S67" i="11"/>
  <c r="T67" i="11"/>
  <c r="U67" i="11"/>
  <c r="V67" i="11"/>
  <c r="W67" i="11"/>
  <c r="S68" i="11"/>
  <c r="T68" i="11"/>
  <c r="U68" i="11"/>
  <c r="V68" i="11"/>
  <c r="W68" i="11"/>
  <c r="S69" i="11"/>
  <c r="T69" i="11"/>
  <c r="U69" i="11"/>
  <c r="V69" i="11"/>
  <c r="W69" i="11"/>
  <c r="S70" i="11"/>
  <c r="T70" i="11"/>
  <c r="U70" i="11"/>
  <c r="V70" i="11"/>
  <c r="W70" i="11"/>
  <c r="S71" i="11"/>
  <c r="T71" i="11"/>
  <c r="U71" i="11"/>
  <c r="V71" i="11"/>
  <c r="W71" i="11"/>
  <c r="S72" i="11"/>
  <c r="T72" i="11"/>
  <c r="U72" i="11"/>
  <c r="V72" i="11"/>
  <c r="W72" i="11"/>
  <c r="S73" i="11"/>
  <c r="T73" i="11"/>
  <c r="U73" i="11"/>
  <c r="V73" i="11"/>
  <c r="W73" i="11"/>
  <c r="S74" i="11"/>
  <c r="T74" i="11"/>
  <c r="U74" i="11"/>
  <c r="V74" i="11"/>
  <c r="W74" i="11"/>
  <c r="S75" i="11"/>
  <c r="T75" i="11"/>
  <c r="U75" i="11"/>
  <c r="V75" i="11"/>
  <c r="W75" i="11"/>
  <c r="S76" i="11"/>
  <c r="T76" i="11"/>
  <c r="U76" i="11"/>
  <c r="V76" i="11"/>
  <c r="W76" i="11"/>
  <c r="S77" i="11"/>
  <c r="T77" i="11"/>
  <c r="U77" i="11"/>
  <c r="V77" i="11"/>
  <c r="W77" i="11"/>
  <c r="S78" i="11"/>
  <c r="T78" i="11"/>
  <c r="U78" i="11"/>
  <c r="V78" i="11"/>
  <c r="W78" i="11"/>
  <c r="S79" i="11"/>
  <c r="T79" i="11"/>
  <c r="U79" i="11"/>
  <c r="V79" i="11"/>
  <c r="W79" i="11"/>
  <c r="S80" i="11"/>
  <c r="T80" i="11"/>
  <c r="U80" i="11"/>
  <c r="V80" i="11"/>
  <c r="W80" i="11"/>
  <c r="S81" i="11"/>
  <c r="T81" i="11"/>
  <c r="U81" i="11"/>
  <c r="V81" i="11"/>
  <c r="W81" i="11"/>
  <c r="S82" i="11"/>
  <c r="T82" i="11"/>
  <c r="U82" i="11"/>
  <c r="V82" i="11"/>
  <c r="W82" i="11"/>
  <c r="S83" i="11"/>
  <c r="T83" i="11"/>
  <c r="U83" i="11"/>
  <c r="V83" i="11"/>
  <c r="W83" i="11"/>
  <c r="S84" i="11"/>
  <c r="T84" i="11"/>
  <c r="U84" i="11"/>
  <c r="V84" i="11"/>
  <c r="W84" i="11"/>
  <c r="S85" i="11"/>
  <c r="T85" i="11"/>
  <c r="U85" i="11"/>
  <c r="V85" i="11"/>
  <c r="W85" i="11"/>
  <c r="S86" i="11"/>
  <c r="T86" i="11"/>
  <c r="U86" i="11"/>
  <c r="V86" i="11"/>
  <c r="W86" i="11"/>
  <c r="S87" i="11"/>
  <c r="T87" i="11"/>
  <c r="U87" i="11"/>
  <c r="V87" i="11"/>
  <c r="W87" i="11"/>
  <c r="S88" i="11"/>
  <c r="T88" i="11"/>
  <c r="U88" i="11"/>
  <c r="V88" i="11"/>
  <c r="W88" i="11"/>
  <c r="S89" i="11"/>
  <c r="T89" i="11"/>
  <c r="U89" i="11"/>
  <c r="V89" i="11"/>
  <c r="W89" i="11"/>
  <c r="S90" i="11"/>
  <c r="T90" i="11"/>
  <c r="U90" i="11"/>
  <c r="V90" i="11"/>
  <c r="W90" i="11"/>
  <c r="S91" i="11"/>
  <c r="T91" i="11"/>
  <c r="U91" i="11"/>
  <c r="V91" i="11"/>
  <c r="W91" i="11"/>
  <c r="S92" i="11"/>
  <c r="T92" i="11"/>
  <c r="U92" i="11"/>
  <c r="V92" i="11"/>
  <c r="W92" i="11"/>
  <c r="S93" i="11"/>
  <c r="T93" i="11"/>
  <c r="U93" i="11"/>
  <c r="V93" i="11"/>
  <c r="W93" i="11"/>
  <c r="S94" i="11"/>
  <c r="T94" i="11"/>
  <c r="U94" i="11"/>
  <c r="V94" i="11"/>
  <c r="W94" i="11"/>
  <c r="S95" i="11"/>
  <c r="T95" i="11"/>
  <c r="U95" i="11"/>
  <c r="V95" i="11"/>
  <c r="W95" i="11"/>
  <c r="S96" i="11"/>
  <c r="T96" i="11"/>
  <c r="U96" i="11"/>
  <c r="V96" i="11"/>
  <c r="W96" i="11"/>
  <c r="S97" i="11"/>
  <c r="T97" i="11"/>
  <c r="U97" i="11"/>
  <c r="V97" i="11"/>
  <c r="W97" i="11"/>
  <c r="S98" i="11"/>
  <c r="T98" i="11"/>
  <c r="U98" i="11"/>
  <c r="V98" i="11"/>
  <c r="W98" i="11"/>
  <c r="S99" i="11"/>
  <c r="T99" i="11"/>
  <c r="U99" i="11"/>
  <c r="V99" i="11"/>
  <c r="W99" i="11"/>
  <c r="S100" i="11"/>
  <c r="T100" i="11"/>
  <c r="U100" i="11"/>
  <c r="V100" i="11"/>
  <c r="W100" i="11"/>
  <c r="S101" i="11"/>
  <c r="T101" i="11"/>
  <c r="U101" i="11"/>
  <c r="V101" i="11"/>
  <c r="W101" i="11"/>
  <c r="S102" i="11"/>
  <c r="T102" i="11"/>
  <c r="U102" i="11"/>
  <c r="V102" i="11"/>
  <c r="W102" i="11"/>
  <c r="S103" i="11"/>
  <c r="T103" i="11"/>
  <c r="U103" i="11"/>
  <c r="V103" i="11"/>
  <c r="W103" i="11"/>
  <c r="S104" i="11"/>
  <c r="T104" i="11"/>
  <c r="U104" i="11"/>
  <c r="V104" i="11"/>
  <c r="W104" i="11"/>
  <c r="T4" i="11"/>
  <c r="U4" i="11"/>
  <c r="V4" i="11"/>
  <c r="W4" i="11"/>
  <c r="S4" i="11"/>
  <c r="AF109" i="12"/>
  <c r="AF110" i="12"/>
  <c r="AF111" i="12"/>
  <c r="AF112" i="12"/>
  <c r="AF113" i="12"/>
  <c r="AF108" i="12"/>
  <c r="Z109" i="12"/>
  <c r="AA109" i="12"/>
  <c r="AB109" i="12"/>
  <c r="AC109" i="12"/>
  <c r="AD109" i="12"/>
  <c r="Z110" i="12"/>
  <c r="AA110" i="12"/>
  <c r="AB110" i="12"/>
  <c r="AC110" i="12"/>
  <c r="AD110" i="12"/>
  <c r="Z111" i="12"/>
  <c r="AA111" i="12"/>
  <c r="AB111" i="12"/>
  <c r="AC111" i="12"/>
  <c r="AD111" i="12"/>
  <c r="Z112" i="12"/>
  <c r="AA112" i="12"/>
  <c r="AB112" i="12"/>
  <c r="AC112" i="12"/>
  <c r="AD112" i="12"/>
  <c r="Z113" i="12"/>
  <c r="AA113" i="12"/>
  <c r="AB113" i="12"/>
  <c r="AC113" i="12"/>
  <c r="AD113" i="12"/>
  <c r="AA108" i="12"/>
  <c r="AB108" i="12"/>
  <c r="Z108" i="12"/>
  <c r="U111" i="12"/>
  <c r="W109" i="12"/>
  <c r="W102" i="12"/>
  <c r="T4" i="12"/>
  <c r="U4" i="12"/>
  <c r="V4" i="12"/>
  <c r="W4" i="12"/>
  <c r="X4" i="12"/>
  <c r="T5" i="12"/>
  <c r="T109" i="12" s="1"/>
  <c r="U5" i="12"/>
  <c r="U108" i="12" s="1"/>
  <c r="V5" i="12"/>
  <c r="V108" i="12" s="1"/>
  <c r="W5" i="12"/>
  <c r="W108" i="12" s="1"/>
  <c r="X5" i="12"/>
  <c r="X108" i="12" s="1"/>
  <c r="T6" i="12"/>
  <c r="U6" i="12"/>
  <c r="V6" i="12"/>
  <c r="W6" i="12"/>
  <c r="X6" i="12"/>
  <c r="T7" i="12"/>
  <c r="U7" i="12"/>
  <c r="V7" i="12"/>
  <c r="W7" i="12"/>
  <c r="X7" i="12"/>
  <c r="T8" i="12"/>
  <c r="U8" i="12"/>
  <c r="V8" i="12"/>
  <c r="W8" i="12"/>
  <c r="X8" i="12"/>
  <c r="T9" i="12"/>
  <c r="U9" i="12"/>
  <c r="V9" i="12"/>
  <c r="W9" i="12"/>
  <c r="X9" i="12"/>
  <c r="T10" i="12"/>
  <c r="U10" i="12"/>
  <c r="V10" i="12"/>
  <c r="W10" i="12"/>
  <c r="X10" i="12"/>
  <c r="T11" i="12"/>
  <c r="U11" i="12"/>
  <c r="V11" i="12"/>
  <c r="W11" i="12"/>
  <c r="X11" i="12"/>
  <c r="T12" i="12"/>
  <c r="U12" i="12"/>
  <c r="V12" i="12"/>
  <c r="W12" i="12"/>
  <c r="X12" i="12"/>
  <c r="T13" i="12"/>
  <c r="U13" i="12"/>
  <c r="V13" i="12"/>
  <c r="W13" i="12"/>
  <c r="X13" i="12"/>
  <c r="T14" i="12"/>
  <c r="U14" i="12"/>
  <c r="V14" i="12"/>
  <c r="W14" i="12"/>
  <c r="X14" i="12"/>
  <c r="T15" i="12"/>
  <c r="U15" i="12"/>
  <c r="V15" i="12"/>
  <c r="W15" i="12"/>
  <c r="X15" i="12"/>
  <c r="T16" i="12"/>
  <c r="U16" i="12"/>
  <c r="V16" i="12"/>
  <c r="W16" i="12"/>
  <c r="X16" i="12"/>
  <c r="T17" i="12"/>
  <c r="U17" i="12"/>
  <c r="V17" i="12"/>
  <c r="W17" i="12"/>
  <c r="X17" i="12"/>
  <c r="T18" i="12"/>
  <c r="U18" i="12"/>
  <c r="V18" i="12"/>
  <c r="W18" i="12"/>
  <c r="X18" i="12"/>
  <c r="T19" i="12"/>
  <c r="U19" i="12"/>
  <c r="V19" i="12"/>
  <c r="W19" i="12"/>
  <c r="X19" i="12"/>
  <c r="T20" i="12"/>
  <c r="U20" i="12"/>
  <c r="V20" i="12"/>
  <c r="W20" i="12"/>
  <c r="X20" i="12"/>
  <c r="T21" i="12"/>
  <c r="U21" i="12"/>
  <c r="V21" i="12"/>
  <c r="W21" i="12"/>
  <c r="X21" i="12"/>
  <c r="T22" i="12"/>
  <c r="U22" i="12"/>
  <c r="V22" i="12"/>
  <c r="W22" i="12"/>
  <c r="X22" i="12"/>
  <c r="T23" i="12"/>
  <c r="U23" i="12"/>
  <c r="V23" i="12"/>
  <c r="W23" i="12"/>
  <c r="X23" i="12"/>
  <c r="T24" i="12"/>
  <c r="U24" i="12"/>
  <c r="V24" i="12"/>
  <c r="W24" i="12"/>
  <c r="X24" i="12"/>
  <c r="T25" i="12"/>
  <c r="U25" i="12"/>
  <c r="V25" i="12"/>
  <c r="W25" i="12"/>
  <c r="X25" i="12"/>
  <c r="T26" i="12"/>
  <c r="U26" i="12"/>
  <c r="V26" i="12"/>
  <c r="W26" i="12"/>
  <c r="X26" i="12"/>
  <c r="T27" i="12"/>
  <c r="U27" i="12"/>
  <c r="V27" i="12"/>
  <c r="W27" i="12"/>
  <c r="X27" i="12"/>
  <c r="T28" i="12"/>
  <c r="U28" i="12"/>
  <c r="V28" i="12"/>
  <c r="W28" i="12"/>
  <c r="X28" i="12"/>
  <c r="T29" i="12"/>
  <c r="U29" i="12"/>
  <c r="V29" i="12"/>
  <c r="W29" i="12"/>
  <c r="X29" i="12"/>
  <c r="T30" i="12"/>
  <c r="U30" i="12"/>
  <c r="V30" i="12"/>
  <c r="W30" i="12"/>
  <c r="X30" i="12"/>
  <c r="T31" i="12"/>
  <c r="U31" i="12"/>
  <c r="V31" i="12"/>
  <c r="W31" i="12"/>
  <c r="X31" i="12"/>
  <c r="T32" i="12"/>
  <c r="U32" i="12"/>
  <c r="V32" i="12"/>
  <c r="W32" i="12"/>
  <c r="X32" i="12"/>
  <c r="T33" i="12"/>
  <c r="U33" i="12"/>
  <c r="V33" i="12"/>
  <c r="W33" i="12"/>
  <c r="X33" i="12"/>
  <c r="T34" i="12"/>
  <c r="U34" i="12"/>
  <c r="V34" i="12"/>
  <c r="W34" i="12"/>
  <c r="X34" i="12"/>
  <c r="T35" i="12"/>
  <c r="U35" i="12"/>
  <c r="V35" i="12"/>
  <c r="W35" i="12"/>
  <c r="X35" i="12"/>
  <c r="T36" i="12"/>
  <c r="U36" i="12"/>
  <c r="V36" i="12"/>
  <c r="W36" i="12"/>
  <c r="X36" i="12"/>
  <c r="T37" i="12"/>
  <c r="U37" i="12"/>
  <c r="V37" i="12"/>
  <c r="W37" i="12"/>
  <c r="X37" i="12"/>
  <c r="T38" i="12"/>
  <c r="U38" i="12"/>
  <c r="V38" i="12"/>
  <c r="W38" i="12"/>
  <c r="X38" i="12"/>
  <c r="T39" i="12"/>
  <c r="U39" i="12"/>
  <c r="V39" i="12"/>
  <c r="W39" i="12"/>
  <c r="X39" i="12"/>
  <c r="T40" i="12"/>
  <c r="U40" i="12"/>
  <c r="V40" i="12"/>
  <c r="W40" i="12"/>
  <c r="X40" i="12"/>
  <c r="T41" i="12"/>
  <c r="U41" i="12"/>
  <c r="V41" i="12"/>
  <c r="W41" i="12"/>
  <c r="X41" i="12"/>
  <c r="T42" i="12"/>
  <c r="U42" i="12"/>
  <c r="V42" i="12"/>
  <c r="W42" i="12"/>
  <c r="X42" i="12"/>
  <c r="T43" i="12"/>
  <c r="U43" i="12"/>
  <c r="V43" i="12"/>
  <c r="W43" i="12"/>
  <c r="X43" i="12"/>
  <c r="T44" i="12"/>
  <c r="U44" i="12"/>
  <c r="V44" i="12"/>
  <c r="W44" i="12"/>
  <c r="X44" i="12"/>
  <c r="T45" i="12"/>
  <c r="U45" i="12"/>
  <c r="V45" i="12"/>
  <c r="W45" i="12"/>
  <c r="X45" i="12"/>
  <c r="T46" i="12"/>
  <c r="U46" i="12"/>
  <c r="V46" i="12"/>
  <c r="W46" i="12"/>
  <c r="X46" i="12"/>
  <c r="T47" i="12"/>
  <c r="U47" i="12"/>
  <c r="V47" i="12"/>
  <c r="W47" i="12"/>
  <c r="X47" i="12"/>
  <c r="T48" i="12"/>
  <c r="U48" i="12"/>
  <c r="V48" i="12"/>
  <c r="W48" i="12"/>
  <c r="X48" i="12"/>
  <c r="T49" i="12"/>
  <c r="U49" i="12"/>
  <c r="V49" i="12"/>
  <c r="W49" i="12"/>
  <c r="X49" i="12"/>
  <c r="T50" i="12"/>
  <c r="U50" i="12"/>
  <c r="V50" i="12"/>
  <c r="W50" i="12"/>
  <c r="X50" i="12"/>
  <c r="T51" i="12"/>
  <c r="U51" i="12"/>
  <c r="V51" i="12"/>
  <c r="W51" i="12"/>
  <c r="X51" i="12"/>
  <c r="T52" i="12"/>
  <c r="U52" i="12"/>
  <c r="V52" i="12"/>
  <c r="W52" i="12"/>
  <c r="X52" i="12"/>
  <c r="T53" i="12"/>
  <c r="U53" i="12"/>
  <c r="V53" i="12"/>
  <c r="W53" i="12"/>
  <c r="X53" i="12"/>
  <c r="T54" i="12"/>
  <c r="U54" i="12"/>
  <c r="V54" i="12"/>
  <c r="W54" i="12"/>
  <c r="X54" i="12"/>
  <c r="T55" i="12"/>
  <c r="U55" i="12"/>
  <c r="V55" i="12"/>
  <c r="W55" i="12"/>
  <c r="X55" i="12"/>
  <c r="T56" i="12"/>
  <c r="U56" i="12"/>
  <c r="V56" i="12"/>
  <c r="W56" i="12"/>
  <c r="X56" i="12"/>
  <c r="T57" i="12"/>
  <c r="U57" i="12"/>
  <c r="V57" i="12"/>
  <c r="W57" i="12"/>
  <c r="X57" i="12"/>
  <c r="T58" i="12"/>
  <c r="U58" i="12"/>
  <c r="V58" i="12"/>
  <c r="W58" i="12"/>
  <c r="X58" i="12"/>
  <c r="T59" i="12"/>
  <c r="U59" i="12"/>
  <c r="V59" i="12"/>
  <c r="W59" i="12"/>
  <c r="X59" i="12"/>
  <c r="T60" i="12"/>
  <c r="U60" i="12"/>
  <c r="V60" i="12"/>
  <c r="W60" i="12"/>
  <c r="X60" i="12"/>
  <c r="T61" i="12"/>
  <c r="U61" i="12"/>
  <c r="V61" i="12"/>
  <c r="W61" i="12"/>
  <c r="X61" i="12"/>
  <c r="T62" i="12"/>
  <c r="U62" i="12"/>
  <c r="V62" i="12"/>
  <c r="W62" i="12"/>
  <c r="X62" i="12"/>
  <c r="T63" i="12"/>
  <c r="U63" i="12"/>
  <c r="V63" i="12"/>
  <c r="W63" i="12"/>
  <c r="X63" i="12"/>
  <c r="T64" i="12"/>
  <c r="U64" i="12"/>
  <c r="V64" i="12"/>
  <c r="W64" i="12"/>
  <c r="X64" i="12"/>
  <c r="T65" i="12"/>
  <c r="U65" i="12"/>
  <c r="V65" i="12"/>
  <c r="W65" i="12"/>
  <c r="X65" i="12"/>
  <c r="T66" i="12"/>
  <c r="U66" i="12"/>
  <c r="V66" i="12"/>
  <c r="W66" i="12"/>
  <c r="X66" i="12"/>
  <c r="T67" i="12"/>
  <c r="U67" i="12"/>
  <c r="V67" i="12"/>
  <c r="W67" i="12"/>
  <c r="X67" i="12"/>
  <c r="T68" i="12"/>
  <c r="U68" i="12"/>
  <c r="V68" i="12"/>
  <c r="W68" i="12"/>
  <c r="X68" i="12"/>
  <c r="T69" i="12"/>
  <c r="U69" i="12"/>
  <c r="V69" i="12"/>
  <c r="W69" i="12"/>
  <c r="X69" i="12"/>
  <c r="T70" i="12"/>
  <c r="U70" i="12"/>
  <c r="V70" i="12"/>
  <c r="W70" i="12"/>
  <c r="X70" i="12"/>
  <c r="T71" i="12"/>
  <c r="U71" i="12"/>
  <c r="V71" i="12"/>
  <c r="W71" i="12"/>
  <c r="X71" i="12"/>
  <c r="T72" i="12"/>
  <c r="U72" i="12"/>
  <c r="V72" i="12"/>
  <c r="W72" i="12"/>
  <c r="X72" i="12"/>
  <c r="T73" i="12"/>
  <c r="U73" i="12"/>
  <c r="V73" i="12"/>
  <c r="W73" i="12"/>
  <c r="X73" i="12"/>
  <c r="T74" i="12"/>
  <c r="U74" i="12"/>
  <c r="V74" i="12"/>
  <c r="W74" i="12"/>
  <c r="X74" i="12"/>
  <c r="T75" i="12"/>
  <c r="U75" i="12"/>
  <c r="V75" i="12"/>
  <c r="W75" i="12"/>
  <c r="X75" i="12"/>
  <c r="T76" i="12"/>
  <c r="U76" i="12"/>
  <c r="V76" i="12"/>
  <c r="W76" i="12"/>
  <c r="X76" i="12"/>
  <c r="T77" i="12"/>
  <c r="U77" i="12"/>
  <c r="V77" i="12"/>
  <c r="W77" i="12"/>
  <c r="X77" i="12"/>
  <c r="T78" i="12"/>
  <c r="U78" i="12"/>
  <c r="V78" i="12"/>
  <c r="W78" i="12"/>
  <c r="X78" i="12"/>
  <c r="T79" i="12"/>
  <c r="U79" i="12"/>
  <c r="V79" i="12"/>
  <c r="W79" i="12"/>
  <c r="X79" i="12"/>
  <c r="T80" i="12"/>
  <c r="U80" i="12"/>
  <c r="V80" i="12"/>
  <c r="W80" i="12"/>
  <c r="X80" i="12"/>
  <c r="T81" i="12"/>
  <c r="U81" i="12"/>
  <c r="V81" i="12"/>
  <c r="W81" i="12"/>
  <c r="X81" i="12"/>
  <c r="T82" i="12"/>
  <c r="U82" i="12"/>
  <c r="V82" i="12"/>
  <c r="W82" i="12"/>
  <c r="X82" i="12"/>
  <c r="T83" i="12"/>
  <c r="U83" i="12"/>
  <c r="V83" i="12"/>
  <c r="W83" i="12"/>
  <c r="X83" i="12"/>
  <c r="T84" i="12"/>
  <c r="U84" i="12"/>
  <c r="V84" i="12"/>
  <c r="W84" i="12"/>
  <c r="X84" i="12"/>
  <c r="T85" i="12"/>
  <c r="U85" i="12"/>
  <c r="V85" i="12"/>
  <c r="W85" i="12"/>
  <c r="X85" i="12"/>
  <c r="T86" i="12"/>
  <c r="U86" i="12"/>
  <c r="V86" i="12"/>
  <c r="W86" i="12"/>
  <c r="X86" i="12"/>
  <c r="T87" i="12"/>
  <c r="U87" i="12"/>
  <c r="V87" i="12"/>
  <c r="W87" i="12"/>
  <c r="X87" i="12"/>
  <c r="T88" i="12"/>
  <c r="U88" i="12"/>
  <c r="V88" i="12"/>
  <c r="W88" i="12"/>
  <c r="X88" i="12"/>
  <c r="T89" i="12"/>
  <c r="U89" i="12"/>
  <c r="V89" i="12"/>
  <c r="W89" i="12"/>
  <c r="X89" i="12"/>
  <c r="T90" i="12"/>
  <c r="U90" i="12"/>
  <c r="V90" i="12"/>
  <c r="W90" i="12"/>
  <c r="X90" i="12"/>
  <c r="T91" i="12"/>
  <c r="U91" i="12"/>
  <c r="V91" i="12"/>
  <c r="W91" i="12"/>
  <c r="X91" i="12"/>
  <c r="T92" i="12"/>
  <c r="U92" i="12"/>
  <c r="V92" i="12"/>
  <c r="W92" i="12"/>
  <c r="X92" i="12"/>
  <c r="T93" i="12"/>
  <c r="U93" i="12"/>
  <c r="V93" i="12"/>
  <c r="W93" i="12"/>
  <c r="X93" i="12"/>
  <c r="T94" i="12"/>
  <c r="U94" i="12"/>
  <c r="V94" i="12"/>
  <c r="W94" i="12"/>
  <c r="X94" i="12"/>
  <c r="T95" i="12"/>
  <c r="U95" i="12"/>
  <c r="V95" i="12"/>
  <c r="W95" i="12"/>
  <c r="X95" i="12"/>
  <c r="T96" i="12"/>
  <c r="U96" i="12"/>
  <c r="V96" i="12"/>
  <c r="W96" i="12"/>
  <c r="X96" i="12"/>
  <c r="T97" i="12"/>
  <c r="U97" i="12"/>
  <c r="V97" i="12"/>
  <c r="W97" i="12"/>
  <c r="X97" i="12"/>
  <c r="T98" i="12"/>
  <c r="U98" i="12"/>
  <c r="V98" i="12"/>
  <c r="W98" i="12"/>
  <c r="X98" i="12"/>
  <c r="T99" i="12"/>
  <c r="U99" i="12"/>
  <c r="V99" i="12"/>
  <c r="W99" i="12"/>
  <c r="X99" i="12"/>
  <c r="T100" i="12"/>
  <c r="U100" i="12"/>
  <c r="V100" i="12"/>
  <c r="W100" i="12"/>
  <c r="X100" i="12"/>
  <c r="T101" i="12"/>
  <c r="U101" i="12"/>
  <c r="V101" i="12"/>
  <c r="W101" i="12"/>
  <c r="X101" i="12"/>
  <c r="T102" i="12"/>
  <c r="U102" i="12"/>
  <c r="V102" i="12"/>
  <c r="X102" i="12"/>
  <c r="T103" i="12"/>
  <c r="U103" i="12"/>
  <c r="V103" i="12"/>
  <c r="W103" i="12"/>
  <c r="X103" i="12"/>
  <c r="U3" i="12"/>
  <c r="U112" i="12" s="1"/>
  <c r="V3" i="12"/>
  <c r="V112" i="12" s="1"/>
  <c r="W3" i="12"/>
  <c r="W111" i="12" s="1"/>
  <c r="X3" i="12"/>
  <c r="X111" i="12" s="1"/>
  <c r="T3" i="12"/>
  <c r="T112" i="12" s="1"/>
  <c r="W110" i="12" l="1"/>
  <c r="U113" i="12"/>
  <c r="X109" i="12"/>
  <c r="X110" i="12" s="1"/>
  <c r="V111" i="12"/>
  <c r="V113" i="12" s="1"/>
  <c r="T108" i="12"/>
  <c r="T110" i="12" s="1"/>
  <c r="V109" i="12"/>
  <c r="V110" i="12" s="1"/>
  <c r="X112" i="12"/>
  <c r="X113" i="12" s="1"/>
  <c r="U109" i="12"/>
  <c r="U110" i="12" s="1"/>
  <c r="W112" i="12"/>
  <c r="W113" i="12" s="1"/>
  <c r="T111" i="12"/>
  <c r="T113" i="12" s="1"/>
</calcChain>
</file>

<file path=xl/sharedStrings.xml><?xml version="1.0" encoding="utf-8"?>
<sst xmlns="http://schemas.openxmlformats.org/spreadsheetml/2006/main" count="1108" uniqueCount="288">
  <si>
    <t>Nawrocki</t>
  </si>
  <si>
    <t>Trzaskowski</t>
  </si>
  <si>
    <t>Mentzen</t>
  </si>
  <si>
    <t>Braun</t>
  </si>
  <si>
    <t>Hołownia</t>
  </si>
  <si>
    <t>Zandberg</t>
  </si>
  <si>
    <t>Biejat</t>
  </si>
  <si>
    <t>Utrwalenie drogich transferów socjalnych (800 +, 13- i 14-ta emerytura)</t>
  </si>
  <si>
    <t>Selektwyny, skomplikowany system ulg</t>
  </si>
  <si>
    <t>Konfrontacja z UE (wypowiedzenie paktu migracyjnego)</t>
  </si>
  <si>
    <t>Kontrola państwa nad gospodarką i nepotyzm</t>
  </si>
  <si>
    <t>Kontrowersje wizerunkowe (znajomości ze środowiskiem przestępczym)</t>
  </si>
  <si>
    <t>Twardy konserwatyzm obyczajowy</t>
  </si>
  <si>
    <t>Brak zgody na kluczowe postulaty Mentzena (dobrowolny ZUS, liberalizacja broni, odrzucenie Zielonego Ładu)</t>
  </si>
  <si>
    <t>Głębsza federalizacja UE / perspektywa euro</t>
  </si>
  <si>
    <t>Liberalizacja aborcji – „własny projekt ustawy”</t>
  </si>
  <si>
    <t>Szerszy Zielony Ład i restrykcje anty-diesel</t>
  </si>
  <si>
    <t>Program progresywny (likwidacja Funduszu Kościelnego, pigułka „dzień po”)</t>
  </si>
  <si>
    <t>Wysokie wydatki inwestycyjne finansowane długiem</t>
  </si>
  <si>
    <t>Niepewność co do realnej polityki podatkowej</t>
  </si>
  <si>
    <t>Otwarcie na kompromisy migracyjne z Brukselą</t>
  </si>
  <si>
    <t>Kontynuacja pisowskiego nepotyzmu i etatyzmu</t>
  </si>
  <si>
    <t>Brak prawdziwego Polexitu</t>
  </si>
  <si>
    <t>Handel zasadami (przykład Ukrainy-NATO)</t>
  </si>
  <si>
    <t>Twardy, kosztowny kurs antyrosyjski i pro-USA</t>
  </si>
  <si>
    <t>Państwowa „polityka historyczna” zamiast monarchii</t>
  </si>
  <si>
    <t>Socjal i dług publiczny</t>
  </si>
  <si>
    <t>Laicyzacja – zakaz krzyży w urzędach</t>
  </si>
  <si>
    <t>Agenda LGBT+</t>
  </si>
  <si>
    <t>Głębsza integracja z UE i możliwe wejście do euro</t>
  </si>
  <si>
    <t>Cyfrowa cenzura pod pretekstem walki z dezinformacją</t>
  </si>
  <si>
    <t>Ryzyko powrotu „sanitarnego reżimu”</t>
  </si>
  <si>
    <t>Brak zakazu obcych ceremonii religijnych</t>
  </si>
  <si>
    <t>Stały konflikt z Brukselą bez strategii wyjścia</t>
  </si>
  <si>
    <t>Militaryzacja państwa i służb</t>
  </si>
  <si>
    <t>Liberalizacja aborcji</t>
  </si>
  <si>
    <t>Zielony Ład i strefy anty-diesel</t>
  </si>
  <si>
    <t>Otwartość na unijny pakt migracyjny</t>
  </si>
  <si>
    <t>Deficytowe wydatki publiczne</t>
  </si>
  <si>
    <t>Nepotyzm i zawłaszczanie instytucji</t>
  </si>
  <si>
    <t>Jednostronne zerwanie paktu migracyjnego</t>
  </si>
  <si>
    <t>Brak zgody na kompromis aborcyjny</t>
  </si>
  <si>
    <r>
      <t>Zaostrzenie polaryzacji</t>
    </r>
    <r>
      <rPr>
        <sz val="11"/>
        <color theme="1"/>
        <rFont val="Aptos Narrow"/>
        <family val="2"/>
        <charset val="238"/>
        <scheme val="minor"/>
      </rPr>
      <t xml:space="preserve"> – kampania oparta na retoryce historyczno-tożsamościowej</t>
    </r>
  </si>
  <si>
    <t>Ograniczenie 800+ dla cudzoziemców</t>
  </si>
  <si>
    <t>Liberalizacja aborcji poza kompromis 1993 r.</t>
  </si>
  <si>
    <t>Otwartość na pakt migracyjny i relokację</t>
  </si>
  <si>
    <t>Ryzyko dalszej polaryzacji kulturowej</t>
  </si>
  <si>
    <r>
      <t>Ryzyko dalszego ograniczania praw związkowych</t>
    </r>
    <r>
      <rPr>
        <sz val="11"/>
        <color theme="1"/>
        <rFont val="Aptos Narrow"/>
        <family val="2"/>
        <charset val="238"/>
        <scheme val="minor"/>
      </rPr>
      <t xml:space="preserve"> – PiS blokował od 2021 r. projekt Europejskiej Dyrektywy o płacy minimalnej.</t>
    </r>
  </si>
  <si>
    <r>
      <t>Brak gwarancji wsparcia dla 8 % PKB na zdrowie</t>
    </r>
    <r>
      <rPr>
        <sz val="11"/>
        <color theme="1"/>
        <rFont val="Aptos Narrow"/>
        <family val="2"/>
        <charset val="238"/>
        <scheme val="minor"/>
      </rPr>
      <t xml:space="preserve"> – kandydat mówi o „racjonalizacji wydatków”, bez twardego zobowiązania budżetowego.</t>
    </r>
  </si>
  <si>
    <t>Twarde weto wobec liberalizacji aborcji i związków partnerskich</t>
  </si>
  <si>
    <t>Brak wsparcia dla publicznego budownictwa czynszowego</t>
  </si>
  <si>
    <t>Groźba utraty funduszy UE (pakt migracyjny/KPO)</t>
  </si>
  <si>
    <t>Polaryzacja i ryzyko wcześniejszych wyborów</t>
  </si>
  <si>
    <t>#</t>
  </si>
  <si>
    <t>Ryzyko</t>
  </si>
  <si>
    <t>Dlaczego to odstrasza wyborcę Mentzena?</t>
  </si>
  <si>
    <t>Nawrocki deklaruje, że „będzie strażnikiem zdobyczy socjalnych” – czyli wysokie wydatki pozostaną, a podatki nie spadną. Gazeta PrawnaInforInfor</t>
  </si>
  <si>
    <t>Rodzinna „ulga 140 tys. zł” brzmi atrakcyjnie, ale – jak wylicza Bankier.pl – zyskają głównie bardzo dobrze zarabiający, a całość zwiększa fiskalną złożoność. Bankier.plTVN24PIT.pl</t>
  </si>
  <si>
    <t>Ryzyko dalszej inflacji i długu („Drożyzna Plus”)</t>
  </si>
  <si>
    <t>Ekonomiści widzą w programie PiS-owskiego kandydata rozszerzenie redystrybucji, co Forbes kwituje nagłówkiem „drożyzna plus”. forbes.pl</t>
  </si>
  <si>
    <t>Jednostronny kurs kolizyjny grozi sankcjami i blokadą funduszy – a Mentzen stawia na pragmatyczną suwerenność fiskalną, nie na wojnę z Brukselą. Bankier.pl</t>
  </si>
  <si>
    <t>52 % badanych uważa, że kandydat powinien odejść z IPN, by nie łączyć funkcji; krytycy widzą w nim kontynuację partyjnych nominacji w spółkach Skarbu Państwa. Business InsiderPolityka</t>
  </si>
  <si>
    <t>Onet przypomina kontakty z bokserem oskarżonym o porwanie; dla libertarian ceniących „czysty biznes” to sygnał ryzyka reputacyjnego. Onet Wiadomościwyborcza.pl</t>
  </si>
  <si>
    <t>Nawrocki unika jasnej deklaracji nawet ws. aborcji po gwałcie, podkreśla „ochronę życia”; Mentzen odrzuca „państwowy moralizm”. TVN24Onet Wiadomości</t>
  </si>
  <si>
    <t>Polityka historyczna zamiast deregulacji</t>
  </si>
  <si>
    <t>Jako były szef IPN angażuje się w spory symboliczne; obawy, że prezydent będzie wetował ustawy ograniczające prerogatywy Instytutu lub IPN--style „cenzury” wypowiedzi o historii. wyborcza.pl</t>
  </si>
  <si>
    <t>Kontynuacja polaryzacji i „medialnej propagandy”</t>
  </si>
  <si>
    <t>Sam kandydat mówi, że „instytucje państwa Donalda Tuska” go atakowały – zapowiada więc kolejną kadencję wojny medialnej, której libertarianie mają dość. Gazeta Prawna</t>
  </si>
  <si>
    <t>Manifest Konfederacji stawia te punkty wysoko, a Nawrocki nie sygnalizuje poparcia. Mentzen2025</t>
  </si>
  <si>
    <t>Reuters i prawicowe portale przypominają, że Trzaskowski deklaruje „pro-EU mission”; Mentzenowcy widzą w tym rezygnację z suwerenności monetarnej. ReuterswPolityce</t>
  </si>
  <si>
    <t>To bezpośrednio uderza w wolnościowe skrzydło Konfederacji, które broni życia od poczęcia. Onet WiadomościRzeczpospolitaTVN24</t>
  </si>
  <si>
    <t>Doświadczenie warszawskiej Strefy Czystego Transportu – okrzykniętej przez mieszkańców „Strefą Czystego Terroru” – zapowiada podobne regulacje krajowe i wyższe koszty dla kierowców. Faktwiadomosci.radiozet.pl</t>
  </si>
  <si>
    <t>Skłonność do podwyżek opłat lokalnych</t>
  </si>
  <si>
    <t>Stołeczna podwyżka podatku od nieruchomości o 15 % pokazuje fiskalny instynkt KO; Mentzenowcy obawiają się podobnych ruchów w skali państwa. Bankier.pl</t>
  </si>
  <si>
    <t>Konserwatywna część elektoratu Mentzena dostrzega tu ideowy zwrot w lewo. Wszystko Co Najważniejsze</t>
  </si>
  <si>
    <t>TVN24 Biz przytacza pomysł dużych państwowych funduszy; libertarianie boją się zadłużenia i „pompowania” gospodarki publicznymi pieniędzmi. TVN24</t>
  </si>
  <si>
    <t>Sztab KO wciąż „rozważa” mapę podniesienia kwoty wolnej, co Business-Interia interpretuje jako brak konkretu; ryzyko, że skończy się na nowych parapodatkach. Interia BiznesBankier.pl</t>
  </si>
  <si>
    <t>Choć krytykuje PiS-owską „aferę wizową”, zdaniem TVN24 traktuje pakt migracyjny pragmatycznie; dla Mentzenowców to furtka do kwot relokacyjnych. TVN24</t>
  </si>
  <si>
    <t>„Miękka” polityka bezpieczeństwa granic</t>
  </si>
  <si>
    <t>Al-Jazeera zwraca uwagę, że obaj kandydaci łagodzą retorykę, ale Trzaskowski stawia na rozwiązania unijne; wyborcy Konfederacji wolą twarde, narodowe instrumenty. Al Jazeera</t>
  </si>
  <si>
    <t>Silne wsparcie establishmentu (Tusk, media głównego nurtu)</t>
  </si>
  <si>
    <t>Kyivindependent opisuje pojedynek „pro-EU vs eurosceptic” – Mentzenowcy obawiają się, że prezydent KO wzmocni „układ PO-PiS” zamiast go rozbić. The Kyiv Independent</t>
  </si>
  <si>
    <t>Dlaczego niepokoi wyborcę Brauna?</t>
  </si>
  <si>
    <t>Ex-szef IPN, nominowany przez PiS, symbolizuje dalsze rozdawanie stanowisk „swoim”</t>
  </si>
  <si>
    <t>Nawrocki krytykuje UE, ale nie zapowiada wyjścia, co uznaje się za „pudrowanie zależności”</t>
  </si>
  <si>
    <t>Gotów odstąpić od poparcia dla Kijowa w zamian za poparcie Mentzena – dowód koniunkturalizmu</t>
  </si>
  <si>
    <t>Elektorat Brauna skłania się ku neutralizmowi; boi się eskalacji i kosztów wojny</t>
  </si>
  <si>
    <t>To za rządów PiS Braun płacił grzywny za brak masek; prezydent Nawrocki mógłby takie ustawy podpisywać</t>
  </si>
  <si>
    <t>Rozbudowa IPN-u i ustaw o „prawdzie historycznej” może zastąpić odnowę ustroju monarchicznego</t>
  </si>
  <si>
    <t>Braun domaga się końca hanukowych uroczystości w Pałacu; Nawrocki milczy</t>
  </si>
  <si>
    <t>PiS-owski kandydat broni 800+ i innych transferów – to „socjalizm, nie suwerenność”</t>
  </si>
  <si>
    <t>Grożą sankcje i wstrzymanie funduszy – strata, a suwerenności wciąż brak</t>
  </si>
  <si>
    <t>Pokazy treningów z bronią zapowiadają większą rolę aparatu siły, którą monarchiści kojarzą z zamordyzmem</t>
  </si>
  <si>
    <t>To „wojna z Królem Chrystusem”; pierwszy taki zakaz w Polsce</t>
  </si>
  <si>
    <t>Podpisana przez niego Deklaracja LGBT+ traktowana jest jako „doktryna gender”</t>
  </si>
  <si>
    <t>Zapowiedział zniesienie prawie pełnego zakazu – dla tradycjonalistów to „legalizacja dzieciobójstwa”</t>
  </si>
  <si>
    <t>Ryzyko utraty suwerenności monetarnej i przyjęcia dyrektyw „z Brukseli”</t>
  </si>
  <si>
    <t>Warszawska Strefa Czystego Transportu to „przedsmak” krajowych restrykcji dla kierowców</t>
  </si>
  <si>
    <t>Obrona paktu oznacza – zdaniem Braunowców – „przymusową relokację imigrantów”</t>
  </si>
  <si>
    <t>Obiecuje wielkie fundusze inwestycyjne i wyższe wydatki na obronę, co grozi długiem</t>
  </si>
  <si>
    <t>Zapowiedzi ostrzejszej moderacji w sieci mogą uderzyć w prawicowe kanały</t>
  </si>
  <si>
    <t>Twardszy kurs wobec Rosji, pełne poparcie Ukrainy</t>
  </si>
  <si>
    <t>Ryzyko dalszej eskalacji i „cudzej wojny za polskie pieniądze”</t>
  </si>
  <si>
    <t>Silne powiązanie z liberalnym establishmentem (Tusk, media)</t>
  </si>
  <si>
    <t>Obawa, że zamknie scenę polityczną dla „prawdziwej prawicy”</t>
  </si>
  <si>
    <t>Dlaczego martwi centrum?</t>
  </si>
  <si>
    <r>
      <t>Weto i legislacyjny paraliż</t>
    </r>
    <r>
      <rPr>
        <sz val="11"/>
        <color theme="1"/>
        <rFont val="Aptos Narrow"/>
        <family val="2"/>
        <charset val="238"/>
        <scheme val="minor"/>
      </rPr>
      <t xml:space="preserve"> – ewentualne blokowanie ustaw koalicyjnego rządu Tuska (sądy, media, pieniądze z KPO)</t>
    </r>
  </si>
  <si>
    <t>Utraciłby impet reform pro-EU i groził powrót sporów PiS–KO (Reuters, ECFR)</t>
  </si>
  <si>
    <t>Wyborcza odnotowuje kontynuację „pisowskich wzorców kadrowych” już w kampanii (kalisz.wyborcza.pl, Rzeczpospolita)</t>
  </si>
  <si>
    <t>Grozi sankcjami finansowymi i utratą wpływu w Brukseli (Bankier.pl, ECFR)</t>
  </si>
  <si>
    <t>Kosztowne ulgi i transfery (zerowy PIT dla rodzin, 800+)</t>
  </si>
  <si>
    <t>MF wylicza miliardowe ubytki dochodów, co podnosi ryzyko długu i podatków w przyszłości (www.money.pl, Rzeczpospolita)</t>
  </si>
  <si>
    <t>Kandydat deklaruje twardą ochronę życia – może wetować projekt Trzeciej Drogi przywracający kompromis 1993 r. (Gazeta Prawna)</t>
  </si>
  <si>
    <t>„Polityka historyczna” zamiast wizji przyszłości</t>
  </si>
  <si>
    <t>Jako wieloletni szef IPN skupia się na sporach o pomniki i podręczniki (Rzeczpospolita, wyborcza.pl)</t>
  </si>
  <si>
    <t>Centralizacja inwestycji („program w każdej gminie”)</t>
  </si>
  <si>
    <t>Obawy, że Pałac Prezydencki będzie ręcznie sterował samorządami, ograniczając ich autonomię (Bankier.pl)</t>
  </si>
  <si>
    <r>
      <t>Ryzyko wysokiej inflacji</t>
    </r>
    <r>
      <rPr>
        <sz val="11"/>
        <color theme="1"/>
        <rFont val="Aptos Narrow"/>
        <family val="2"/>
        <charset val="238"/>
        <scheme val="minor"/>
      </rPr>
      <t xml:space="preserve"> przy kontynuacji transferów i obniżek VAT</t>
    </r>
  </si>
  <si>
    <t>Ekonomiści Money.pl ostrzegają przed „rozgrzewaniem” popytu (www.money.pl)</t>
  </si>
  <si>
    <t>Rzeczpospolita pisze o „ujemnej charyzmie” i agresywnym stylu debat (Rzeczpospolita)</t>
  </si>
  <si>
    <t>Brak wiarygodnego planu klimatycznego</t>
  </si>
  <si>
    <t>Analiza Strategic Energy wskazuje jego defensywną postawę wobec energetyki węglowej, co grozi karami UE (Strategic Energy Europe)</t>
  </si>
  <si>
    <t>Rozszerzenie Stref Czystego Transportu i wyższe koszty dla kierowców</t>
  </si>
  <si>
    <t>Przykład warszawskiej SCT budzi niechęć wyborców z mniejszych miast i wsi (portalsamorzadowy.pl)</t>
  </si>
  <si>
    <t>Drogi Zielony Ład i fundusze inwestycyjne na kredyt</t>
  </si>
  <si>
    <t>„Rz” ostrzega, że ambitne obietnice oznaczają większy deficyt (Rzeczpospolita)</t>
  </si>
  <si>
    <t>Niepewność finansowania podwyższenia kwoty wolnej do 60 tys. zł</t>
  </si>
  <si>
    <t>Bankier przypomina, że obietnica nie ma pokrycia w planie budżetowym (Bankier.pl, Bankier.pl)</t>
  </si>
  <si>
    <t>Może uderzyć w równy dostęp do świadczeń i pogłębić konflikty społeczne (Bankier.pl)</t>
  </si>
  <si>
    <t>Szybsza ścieżka do euro</t>
  </si>
  <si>
    <t>Reuters wskazuje, że wyraźnie pro-EU kurs może oznaczać presję na wspólną walutę bez szerokiej debaty (Reuters)</t>
  </si>
  <si>
    <t>Trzecia Droga opowiada się za modelem kompromisowym, nie pełną liberalizacją (Termedia, Rzeczpospolita)</t>
  </si>
  <si>
    <t>TVN24 pisze, że KO „uspokaja”, ale nie wyklucza włączenia Polski do systemu solidarnościowego (TVN24)</t>
  </si>
  <si>
    <t>Możliwe nowe daniny lokalne (np. podatek katastralny)</t>
  </si>
  <si>
    <t>„Rz” zwraca uwagę na powracające dyskusje o katastrze, które budzą lęk właścicieli nieruchomości (Rzeczpospolita)</t>
  </si>
  <si>
    <t>Nagłe zwroty programowe (dopłaty do kredytów)</t>
  </si>
  <si>
    <t>OKO.press zauważa, że kandydat zmienia stanowisko, by zdobyć głosy lewicy, co świadczy o niestabilności linii programowej (OKO.press)</t>
  </si>
  <si>
    <t>Politico podkreśla, że starcie „pro-EU vs konserwatyści” może pogłębić podział PO–PiS, uderzając w „środkowych” wyborców (POLITICO)</t>
  </si>
  <si>
    <t>Dlaczego to groźne dla lewicy Razem?</t>
  </si>
  <si>
    <r>
      <t>Zablokowanie liberalizacji aborcji i związków partnerskich</t>
    </r>
    <r>
      <rPr>
        <sz val="11"/>
        <color theme="1"/>
        <rFont val="Aptos Narrow"/>
        <family val="2"/>
        <charset val="238"/>
        <scheme val="minor"/>
      </rPr>
      <t xml:space="preserve"> – kandydat zapowiedział weto wobec każdej próby odejścia od obecnego zakazu i odrzucenie ustawy o związkach partnerskich.</t>
    </r>
  </si>
  <si>
    <t>Wyklucza kluczowy punkt programu Razem. (Notes from Poland, Wszystko Co Najważniejsze)</t>
  </si>
  <si>
    <r>
      <t>Klima-bierność i obrona węgla</t>
    </r>
    <r>
      <rPr>
        <sz val="11"/>
        <color theme="1"/>
        <rFont val="Aptos Narrow"/>
        <family val="2"/>
        <charset val="238"/>
        <scheme val="minor"/>
      </rPr>
      <t xml:space="preserve"> – sztab PiS otwarcie lobbuje za dalszymi subsydiami dla elektrowni węglowych po 2028 r.</t>
    </r>
  </si>
  <si>
    <t>Opóźnia zieloną transformację i grozi karami UE. (Reuters, Le Monde.fr)</t>
  </si>
  <si>
    <r>
      <t>Konfrontacja z UE</t>
    </r>
    <r>
      <rPr>
        <sz val="11"/>
        <color theme="1"/>
        <rFont val="Aptos Narrow"/>
        <family val="2"/>
        <charset val="238"/>
        <scheme val="minor"/>
      </rPr>
      <t xml:space="preserve"> – Nawrocki sugeruje wypowiedzenie paktu migracyjnego i „twarde negocjacje” o KPO.</t>
    </r>
  </si>
  <si>
    <t>Ryzyko utraty grantów potrzebnych na publiczne inwestycje mieszkaniowe. (Notes from Poland)</t>
  </si>
  <si>
    <r>
      <t>Militarne priorytety kosztem usług publicznych</t>
    </r>
    <r>
      <rPr>
        <sz val="11"/>
        <color theme="1"/>
        <rFont val="Aptos Narrow"/>
        <family val="2"/>
        <charset val="238"/>
        <scheme val="minor"/>
      </rPr>
      <t xml:space="preserve"> – kampanijne klipy z ćwiczeń strzeleckich podkreślają „wojenny” refleks.</t>
    </r>
  </si>
  <si>
    <t>Może przesunąć budżet z ochrony zdrowia na zbrojenia. (Reuters)</t>
  </si>
  <si>
    <r>
      <t>Brak progresywnych podatków</t>
    </r>
    <r>
      <rPr>
        <sz val="11"/>
        <color theme="1"/>
        <rFont val="Aptos Narrow"/>
        <family val="2"/>
        <charset val="238"/>
        <scheme val="minor"/>
      </rPr>
      <t xml:space="preserve"> – zamiast wealth-taxu kandydat proponuje selektywne ulgi PIT i utrzymanie 800+.</t>
    </r>
  </si>
  <si>
    <t>Rosną nierówności, a finansowanie państwowych usług staje pod znakiem zapytania. (Wszystko Co Najważniejsze, Bankier.pl)</t>
  </si>
  <si>
    <r>
      <t>Weto dla podatku od trzeciego mieszkania</t>
    </r>
    <r>
      <rPr>
        <sz val="11"/>
        <color theme="1"/>
        <rFont val="Aptos Narrow"/>
        <family val="2"/>
        <charset val="238"/>
        <scheme val="minor"/>
      </rPr>
      <t xml:space="preserve"> – sztab uznał tę daninę za „karanie przedsiębiorczości”.</t>
    </r>
  </si>
  <si>
    <t>Niweczy antyspekulacyjny filar programu Razem. (Interia Biznes)</t>
  </si>
  <si>
    <r>
      <t>Nepotyzm i afery mieszkaniowe</t>
    </r>
    <r>
      <rPr>
        <sz val="11"/>
        <color theme="1"/>
        <rFont val="Aptos Narrow"/>
        <family val="2"/>
        <charset val="238"/>
        <scheme val="minor"/>
      </rPr>
      <t xml:space="preserve"> – kandydat broni się przed zarzutem o drugie „promocyjne” M w Gdańsku.</t>
    </r>
  </si>
  <si>
    <t>Podważa wiarygodność haseł „koniec z koryciarstwem”. (Notes from Poland)</t>
  </si>
  <si>
    <r>
      <t>Scentralizowana polityka historyczna</t>
    </r>
    <r>
      <rPr>
        <sz val="11"/>
        <color theme="1"/>
        <rFont val="Aptos Narrow"/>
        <family val="2"/>
        <charset val="238"/>
        <scheme val="minor"/>
      </rPr>
      <t xml:space="preserve"> – IPN otrzyma prawo weta wobec treści podręczników.</t>
    </r>
  </si>
  <si>
    <t>Zastępuje debatę o usługach publicznych sporami symbolicznymi. (zandberg2025.pl)</t>
  </si>
  <si>
    <t>Utrwala słabą pozycję pracowników. (Le Monde.fr)</t>
  </si>
  <si>
    <r>
      <t>Brak zgody na 8 % PKB na zdrowie</t>
    </r>
    <r>
      <rPr>
        <sz val="11"/>
        <color theme="1"/>
        <rFont val="Aptos Narrow"/>
        <family val="2"/>
        <charset val="238"/>
        <scheme val="minor"/>
      </rPr>
      <t xml:space="preserve"> – Nawrocki nie odniósł się do tej propozycji, a program budżetowy PiS przewiduje kontynuację 6,5 %.</t>
    </r>
  </si>
  <si>
    <t>Oznacza niedofinansowanie kluczowej obietnicy Zandberga. (Bankier.pl)</t>
  </si>
  <si>
    <r>
      <t>Liberalny, nie progresywny model podatkowy</t>
    </r>
    <r>
      <rPr>
        <sz val="11"/>
        <color theme="1"/>
        <rFont val="Aptos Narrow"/>
        <family val="2"/>
        <charset val="238"/>
        <scheme val="minor"/>
      </rPr>
      <t xml:space="preserve"> – sztab KO nie przewiduje wealth-taxu ani podatku od trzeciego mieszkania.</t>
    </r>
  </si>
  <si>
    <t>Finansowanie usług publicznych pozostaje niepewne. (Interia Biznes, Infor)</t>
  </si>
  <si>
    <r>
      <t>Warszawski precedens – Strefa Czystego Transportu</t>
    </r>
    <r>
      <rPr>
        <sz val="11"/>
        <color theme="1"/>
        <rFont val="Aptos Narrow"/>
        <family val="2"/>
        <charset val="238"/>
        <scheme val="minor"/>
      </rPr>
      <t xml:space="preserve"> podnosi koszty mobilności dla uboższych mieszkańców.</t>
    </r>
  </si>
  <si>
    <t>Groźba regresywnego „zielonego” podatku w całym kraju. (Demagog)</t>
  </si>
  <si>
    <r>
      <t>Finansowanie transformacji długiem</t>
    </r>
    <r>
      <rPr>
        <sz val="11"/>
        <color theme="1"/>
        <rFont val="Aptos Narrow"/>
        <family val="2"/>
        <charset val="238"/>
        <scheme val="minor"/>
      </rPr>
      <t xml:space="preserve"> – analitycy Interii wskazują, że część obietnic (np. tanie kredyty mieszkaniowe) wymaga zwiększenia deficytu.</t>
    </r>
  </si>
  <si>
    <t>Ryzyko późniejszych cięć i prywatyzacji. (Interia Biznes)</t>
  </si>
  <si>
    <r>
      <t>Brak jasnego planu na publiczne budownictwo</t>
    </r>
    <r>
      <rPr>
        <sz val="11"/>
        <color theme="1"/>
        <rFont val="Aptos Narrow"/>
        <family val="2"/>
        <charset val="238"/>
        <scheme val="minor"/>
      </rPr>
      <t xml:space="preserve"> – KO mówi o dopłatach do kredytów, a nie o państwowych mieszkaniach na wynajem.</t>
    </r>
  </si>
  <si>
    <t>Nie rozwiązuje kryzysu mieszkaniowego, który Razem stawia na pierwszym miejscu. (Interia Biznes)</t>
  </si>
  <si>
    <r>
      <t>Wysokie wydatki obronne (4 % PKB)</t>
    </r>
    <r>
      <rPr>
        <sz val="11"/>
        <color theme="1"/>
        <rFont val="Aptos Narrow"/>
        <family val="2"/>
        <charset val="238"/>
        <scheme val="minor"/>
      </rPr>
      <t xml:space="preserve"> – media brytyjskie chwalą „najwyższy w Europie” poziom zbrojeń.</t>
    </r>
  </si>
  <si>
    <t>Ogranicza przestrzeń fiskalną dla zdrowia i edukacji. (The Times, Responsible Statecraft)</t>
  </si>
  <si>
    <r>
      <t>Ambiwalentne stanowisko wobec katastru</t>
    </r>
    <r>
      <rPr>
        <sz val="11"/>
        <color theme="1"/>
        <rFont val="Aptos Narrow"/>
        <family val="2"/>
        <charset val="238"/>
        <scheme val="minor"/>
      </rPr>
      <t xml:space="preserve"> – w debacie nie wykluczył podatku katastralnego, ale nie określił progu.</t>
    </r>
  </si>
  <si>
    <t>Niepewność dla polityki mieszkaniowej Razem. (Infor)</t>
  </si>
  <si>
    <r>
      <t>Kosztowne projekty miejskie kontra peryferia</t>
    </r>
    <r>
      <rPr>
        <sz val="11"/>
        <color theme="1"/>
        <rFont val="Aptos Narrow"/>
        <family val="2"/>
        <charset val="238"/>
        <scheme val="minor"/>
      </rPr>
      <t xml:space="preserve"> – doświadczenia stolicy (podwyżki opłat lokalnych, prywatyzacja usług) budzą nieufność w mniejszych gminach.</t>
    </r>
  </si>
  <si>
    <t>Groźba, że lewicowe inwestycje trafią głównie do metropolii. (Bankier.pl)</t>
  </si>
  <si>
    <r>
      <t>Euro w perspektywie kadencji</t>
    </r>
    <r>
      <rPr>
        <sz val="11"/>
        <color theme="1"/>
        <rFont val="Aptos Narrow"/>
        <family val="2"/>
        <charset val="238"/>
        <scheme val="minor"/>
      </rPr>
      <t xml:space="preserve"> – Reuters zwraca uwagę na „pro-euro” nastawienie kandydata.</t>
    </r>
  </si>
  <si>
    <t>Obawy o restrykcyjną politykę fiskalną po wejściu do strefy. (Reuters)</t>
  </si>
  <si>
    <r>
      <t>Polaryzacja wokół kwestii obyczajowych</t>
    </r>
    <r>
      <rPr>
        <sz val="11"/>
        <color theme="1"/>
        <rFont val="Aptos Narrow"/>
        <family val="2"/>
        <charset val="238"/>
        <scheme val="minor"/>
      </rPr>
      <t xml:space="preserve"> – Politico zauważa, że Trzaskowski stara się „dowartościować” lewicę, co może zaostrzyć konflikt kulturowy i zmobilizować prawicę.</t>
    </r>
  </si>
  <si>
    <t>Lewica ryzykuje, że jej projekty utkną w bieżącej wojnie kulturowej. (POLITICO)</t>
  </si>
  <si>
    <t>Może zablokować sztandarowy postulat Razem. (Bankier.pl)</t>
  </si>
  <si>
    <t>Uzasadnienie dla wyborcy Biejat</t>
  </si>
  <si>
    <t>Paraliż legislacyjny rządu</t>
  </si>
  <si>
    <t>Reuters podkreśla, że zwycięstwo Nawrockiego zablokowałoby reformy KPO, mediów i sądownictwa, które Nowa Lewica współtworzy (Reuters).</t>
  </si>
  <si>
    <t>Kandydat zapowiedział, że „nie podpisze żadnej ustawy” przywracającej kompromis aborcyjny czy umożliwiającej związki partnerskie (wyborcza.pl).</t>
  </si>
  <si>
    <t>Program wyborczy PiS-owskiego kandydata pomija budownictwo społeczne i stawia na selektywne ulgi podatkowe, które Biejat krytykuje jako nieskuteczne (Wszystko Co Najważniejsze, Bankier.pl).</t>
  </si>
  <si>
    <r>
      <t>Groźba utraty funduszy UE</t>
    </r>
    <r>
      <rPr>
        <sz val="11"/>
        <color theme="1"/>
        <rFont val="Aptos Narrow"/>
        <family val="2"/>
        <charset val="238"/>
        <scheme val="minor"/>
      </rPr>
      <t xml:space="preserve"> (pakt migracyjny/KPO)</t>
    </r>
  </si>
  <si>
    <t>Nawrocki deklaruje jednostronne wypowiedzenie paktu migracyjnego, co może skutkować sankcjami finansowymi UE ważnymi dla projektów mieszkaniowych i zdrowotnych (Wprost).</t>
  </si>
  <si>
    <t>Subsydiowanie węgla i opóźnianie Zielonej Transformacji</t>
  </si>
  <si>
    <t>Kandydat broni dopłat węglowych i krytykuje dotacje do elektromobilności, co grozi karami klimatycznymi UE oraz wyższymi kosztami energii dla samorządów (Interia Biznes, Konkret24).</t>
  </si>
  <si>
    <t>Militarne priorytety kosztem usług publicznych</t>
  </si>
  <si>
    <t>Program stawia wydatki obronne przed zdrowiem i edukacją, co Rynek Zdrowia uznaje za ryzyko dla podwyżek w sektorze medycznym (Rynek Zdrowia).</t>
  </si>
  <si>
    <t>Nepotyzm i kontrowersje majątkowe</t>
  </si>
  <si>
    <t>Afera z „promocyjnym” mieszkaniem w Gdańsku pokazuje, że Nawrocki może kontynuować praktyki kadrowe PiS, które Lewica zwalcza (TVN24).</t>
  </si>
  <si>
    <t>Centralizacja i „polityka historyczna” zamiast usług</t>
  </si>
  <si>
    <t>Jako były szef IPN stawia na ustawowe prerogatywy Instytutu, odwracając uwagę od mieszkalnictwa i zdrowia (wyborcza.pl).</t>
  </si>
  <si>
    <t>Zamrożenie podwyżki płacy minimalnej wg dyrektywy UE</t>
  </si>
  <si>
    <t>Lewicowe media wskazują, że PiS hamował implementację unijnej dyrektywy płacowej, co osłabi pracowników budżetówki i usług publicznych (next.gazeta.pl).</t>
  </si>
  <si>
    <t>Komentatorzy Gazety Prawnej ostrzegają, że konflikt prezydent-rząd może skrócić kadencję parlamentu, a Nowa Lewica straci dopiero co zdobytą sprawczość (Gazeta Prawna).</t>
  </si>
  <si>
    <t>Rozmycie programu mieszkaniowego Lewicy</t>
  </si>
  <si>
    <t>Warszawska praktyka kandydata opiera się na dopłatach do kredytów; Biejat krytykuje takie rozwiązania jako nieskuteczne (Bankier.pl, OKO.press).</t>
  </si>
  <si>
    <t>Strefy Czystego Transportu bez komponentu socjalnego</t>
  </si>
  <si>
    <t>Doświadczenia SCT w stolicy pokazują regresywne koszty dla uboższych kierowców, co Lewica uważa za błąd projektowy (Wszystko Co Najważniejsze).</t>
  </si>
  <si>
    <t>Brak wealth-taxu i podatku od trzeciego mieszkania</t>
  </si>
  <si>
    <t>Bankier.pl odnotowuje, że program KO nie przewiduje progresywnych danin, którymi Nowa Lewica chce finansować usługi publiczne (Bankier.pl).</t>
  </si>
  <si>
    <t>Wysokie wydatki obronne (4 % PKB)</t>
  </si>
  <si>
    <t>Oznaczają mniejszą przestrzeń na 8 % PKB na zdrowie postulowane przez Lewicę (Bankier.pl).</t>
  </si>
  <si>
    <t>Ryzyko szybkiego wejścia do strefy euro</t>
  </si>
  <si>
    <t>Reuters przypomina pro-europejską agendę Trzaskowskiego; zbyt szybka adopcja euro może wymusić dyscyplinę budżetową kosztem wydatków społecznych (Reuters).</t>
  </si>
  <si>
    <t>Niejasność finansowania kwoty wolnej 60 tys. zł</t>
  </si>
  <si>
    <t>Lewica obawia się, że bez nowych dochodów budżetowych podwyżka skończy się cięciami inwestycji społecznych (Bankier.pl, OKO.press).</t>
  </si>
  <si>
    <t>Partnerstwo z PSL hamuje liberalizację aborcji</t>
  </si>
  <si>
    <t>Sama Biejat skarży się, że konserwatywny koalicjant blokuje ustawę 12 tc, a Trzaskowski może nie wywierać wystarczającej presji (YouTube).</t>
  </si>
  <si>
    <t>Ryzyko podtrzymania dopłat do kredytów</t>
  </si>
  <si>
    <t>Choć kandydat deklaruje odejście od dopłat, Lewica pamięta, że KO je wprowadziła – zaufanie do zwrotu jest ograniczone (OKO.press).</t>
  </si>
  <si>
    <t>Dominacja KO w mediach i agendzie rządu</t>
  </si>
  <si>
    <t>Gazeta Prawna wskazuje, że słabszy wynik KO w I turze rodzi pokusę „przykrycia” koalicjantów, co może marginalizować głos Lewicy w rządzie (Gazeta Prawna).</t>
  </si>
  <si>
    <t>Możliwa kontynuacja podwyżek opłat lokalnych (podatek od nieruchomości w Warszawie +15 %)</t>
  </si>
  <si>
    <t>Lewica obawia się, że fiskalny styl stolicy wejdzie na poziom krajowy bez równoległej redystrybucji kosztów (Wszystko Co Najważniejsze).</t>
  </si>
  <si>
    <t>T/N</t>
  </si>
  <si>
    <t>Wyjaśnienie</t>
  </si>
  <si>
    <t>N</t>
  </si>
  <si>
    <t>T</t>
  </si>
  <si>
    <t>Ryzyko wysokiej inflacji przy kontynuacji transferów i obniżek VAT</t>
  </si>
  <si>
    <t>Finanse publiczne i polityka fiskalna</t>
  </si>
  <si>
    <t>System podatkowy</t>
  </si>
  <si>
    <t>Relacje z UE</t>
  </si>
  <si>
    <t>Polityka klimatyczna, energia i transport</t>
  </si>
  <si>
    <t>Sprawy światopoglądowe</t>
  </si>
  <si>
    <t>Styl rządzenia i instytucje</t>
  </si>
  <si>
    <t>Bezpieczeństwo i obronność</t>
  </si>
  <si>
    <t>Mieszkalnictwo i koszty lokalne</t>
  </si>
  <si>
    <t>Usługi publiczne &amp; prawa pracownicze</t>
  </si>
  <si>
    <t>Postulaty partykularne i ryzyka „niszowe”</t>
  </si>
  <si>
    <t>Jak to jest ważne</t>
  </si>
  <si>
    <t>Prawdopodobieństwo realizacji w przypadku wygranej</t>
  </si>
  <si>
    <t>0-1</t>
  </si>
  <si>
    <t>Reakcja na realizacje scenariusza</t>
  </si>
  <si>
    <t>od -1 wylacznie negatywna, 0 neutralna, wylacznie pozytywna</t>
  </si>
  <si>
    <t>Kategoria</t>
  </si>
  <si>
    <t>Mentzen2</t>
  </si>
  <si>
    <t>Braun3</t>
  </si>
  <si>
    <t>Hołownia4</t>
  </si>
  <si>
    <t>Zandberg5</t>
  </si>
  <si>
    <t>Biejat6</t>
  </si>
  <si>
    <t>Zadberg</t>
  </si>
  <si>
    <t>Nawrocki deklaruje, że „będzie strażnikiem zdobyczy socjalnych” - czyli wysokie wydatki pozostaną, a podatki nie spadną. Gazeta PrawnaInforInfor</t>
  </si>
  <si>
    <t>PiS-owski kandydat broni 800+ i innych transferów - to „socjalizm, nie suwerenność”</t>
  </si>
  <si>
    <t>Finansowanie transformacji długiem - analitycy Interii wskazują, że część obietnic (np. tanie kredyty mieszkaniowe) wymaga zwiększenia deficytu.</t>
  </si>
  <si>
    <t>Rodzinna „ulga 140 tys. zł” brzmi atrakcyjnie, ale - jak wylicza Bankier.pl - zyskają głównie bardzo dobrze zarabiający, a całość zwiększa fiskalną złożoność. Bankier.plTVN24PIT.pl</t>
  </si>
  <si>
    <t>Brak progresywnych podatków - zamiast wealth-taxu kandydat proponuje selektywne ulgi PIT i utrzymanie 800+.</t>
  </si>
  <si>
    <t>Liberalny, nie progresywny model podatkowy - sztab KO nie przewiduje wealth-taxu ani podatku od trzeciego mieszkania.</t>
  </si>
  <si>
    <t>Ambiwalentne stanowisko wobec katastru - w debacie nie wykluczył podatku katastralnego, ale nie określił progu.</t>
  </si>
  <si>
    <t>Jednostronny kurs kolizyjny grozi sankcjami i blokadą funduszy - a Mentzen stawia na pragmatyczną suwerenność fiskalną, nie na wojnę z Brukselą. Bankier.pl</t>
  </si>
  <si>
    <t>Grożą sankcje i wstrzymanie funduszy - strata, a suwerenności wciąż brak</t>
  </si>
  <si>
    <t>Obrona paktu oznacza - zdaniem Braunowców - „przymusową relokację imigrantów”</t>
  </si>
  <si>
    <t>Weto i legislacyjny paraliż - ewentualne blokowanie ustaw koalicyjnego rządu Tuska (sądy, media, pieniądze z KPO)</t>
  </si>
  <si>
    <t>Utraciłby impet reform pro-EU i groził powrót sporów PiS-KO (Reuters, ECFR)</t>
  </si>
  <si>
    <t>Konfrontacja z UE - Nawrocki sugeruje wypowiedzenie paktu migracyjnego i „twarde negocjacje” o KPO.</t>
  </si>
  <si>
    <t>Euro w perspektywie kadencji - Reuters zwraca uwagę na „pro-euro” nastawienie kandydata.</t>
  </si>
  <si>
    <t>Doświadczenie warszawskiej Strefy Czystego Transportu - okrzykniętej przez mieszkańców „Strefą Czystego Terroru” - zapowiada podobne regulacje krajowe i wyższe koszty dla kierowców. Faktwiadomosci.radiozet.pl</t>
  </si>
  <si>
    <t>Klima-bierność i obrona węgla - sztab PiS otwarcie lobbuje za dalszymi subsydiami dla elektrowni węglowych po 2028 r.</t>
  </si>
  <si>
    <t>Warszawski precedens - Strefa Czystego Transportu podnosi koszty mobilności dla uboższych mieszkańców.</t>
  </si>
  <si>
    <t>Liberalizacja aborcji - „własny projekt ustawy”</t>
  </si>
  <si>
    <t>Laicyzacja - zakaz krzyży w urzędach</t>
  </si>
  <si>
    <t>Zapowiedział zniesienie prawie pełnego zakazu - dla tradycjonalistów to „legalizacja dzieciobójstwa”</t>
  </si>
  <si>
    <t>Kandydat deklaruje twardą ochronę życia - może wetować projekt Trzeciej Drogi przywracający kompromis 1993 r. (Gazeta Prawna)</t>
  </si>
  <si>
    <t>Zablokowanie liberalizacji aborcji i związków partnerskich - kandydat zapowiedział weto wobec każdej próby odejścia od obecnego zakazu i odrzucenie ustawy o związkach partnerskich.</t>
  </si>
  <si>
    <t>Sam kandydat mówi, że „instytucje państwa Donalda Tuska” go atakowały - zapowiada więc kolejną kadencję wojny medialnej, której libertarianie mają dość. Gazeta Prawna</t>
  </si>
  <si>
    <t>Kyivindependent opisuje pojedynek „pro-EU vs eurosceptic” - Mentzenowcy obawiają się, że prezydent KO wzmocni „układ PO-PiS” zamiast go rozbić. The Kyiv Independent</t>
  </si>
  <si>
    <t>Zaostrzenie polaryzacji - kampania oparta na retoryce historyczno-tożsamościowej</t>
  </si>
  <si>
    <t>Politico podkreśla, że starcie „pro-EU vs konserwatyści” może pogłębić podział PO-PiS, uderzając w „środkowych” wyborców (POLITICO)</t>
  </si>
  <si>
    <t>Nepotyzm i afery mieszkaniowe - kandydat broni się przed zarzutem o drugie „promocyjne” M w Gdańsku.</t>
  </si>
  <si>
    <t>Scentralizowana polityka historyczna - IPN otrzyma prawo weta wobec treści podręczników.</t>
  </si>
  <si>
    <t>Polaryzacja wokół kwestii obyczajowych - Politico zauważa, że Trzaskowski stara się „dowartościować” lewicę, co może zaostrzyć konflikt kulturowy i zmobilizować prawicę.</t>
  </si>
  <si>
    <t>Gotów odstąpić od poparcia dla Kijowa w zamian za poparcie Mentzena - dowód koniunkturalizmu</t>
  </si>
  <si>
    <t>Militarne priorytety kosztem usług publicznych - kampanijne klipy z ćwiczeń strzeleckich podkreślają „wojenny” refleks.</t>
  </si>
  <si>
    <t>Wysokie wydatki obronne (4 % PKB) - media brytyjskie chwalą „najwyższy w Europie” poziom zbrojeń.</t>
  </si>
  <si>
    <t>Weto dla podatku od trzeciego mieszkania - sztab uznał tę daninę za „karanie przedsiębiorczości”.</t>
  </si>
  <si>
    <t>Brak jasnego planu na publiczne budownictwo - KO mówi o dopłatach do kredytów, a nie o państwowych mieszkaniach na wynajem.</t>
  </si>
  <si>
    <t>Kosztowne projekty miejskie kontra peryferia - doświadczenia stolicy (podwyżki opłat lokalnych, prywatyzacja usług) budzą nieufność w mniejszych gminach.</t>
  </si>
  <si>
    <t>Choć kandydat deklaruje odejście od dopłat, Lewica pamięta, że KO je wprowadziła - zaufanie do zwrotu jest ograniczone (OKO.press).</t>
  </si>
  <si>
    <t>Ryzyko dalszego ograniczania praw związkowych - PiS blokował od 2021 r. projekt Europejskiej Dyrektywy o płacy minimalnej.</t>
  </si>
  <si>
    <t>Brak zgody na 8 % PKB na zdrowie - Nawrocki nie odniósł się do tej propozycji, a program budżetowy PiS przewiduje kontynuację 6,5 %.</t>
  </si>
  <si>
    <t>Brak gwarancji wsparcia dla 8 % PKB na zdrowie - kandydat mówi o „racjonalizacji wydatków”, bez twardego zobowiązania budżetowego.</t>
  </si>
  <si>
    <t>Prezydentem zostaje…</t>
  </si>
  <si>
    <t>Bilans</t>
  </si>
  <si>
    <t>Ilość głosów</t>
  </si>
  <si>
    <t>SUMY</t>
  </si>
  <si>
    <t>Skumulowany ból dupy (w milionach)</t>
  </si>
  <si>
    <t>Suma pozytywnych reakcji</t>
  </si>
  <si>
    <t>Suma negatywnych reakcji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</si>
</sst>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9"/>
      <color theme="1"/>
      <name val="Aptos Narrow"/>
      <family val="2"/>
      <charset val="238"/>
      <scheme val="minor"/>
    </font>
    <font>
      <u/>
      <sz val="9"/>
      <color theme="1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</cellXfs>
  <cellStyles count="2">
    <cellStyle name="Hiperłącze" xfId="1" builtinId="8"/>
    <cellStyle name="Normalny" xfId="0" builtinId="0"/>
  </cellStyles>
  <dxfs count="18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6AAB4-9769-4DA1-806D-DF0E567B8B5B}" name="Tabela3" displayName="Tabela3" ref="A3:P104" totalsRowShown="0" headerRowDxfId="17" dataDxfId="16">
  <autoFilter ref="A3:P104" xr:uid="{3076AAB4-9769-4DA1-806D-DF0E567B8B5B}"/>
  <tableColumns count="16">
    <tableColumn id="1" xr3:uid="{685C49E3-BCE3-4AAA-A8F0-F58FAB9AE2F2}" name="Kategoria" dataDxfId="15"/>
    <tableColumn id="2" xr3:uid="{B909A759-2E99-44AE-9AA7-1D89CA056BDC}" name="#" dataDxfId="14"/>
    <tableColumn id="3" xr3:uid="{BCCFA9A9-429B-43DF-867B-E2DBD7A05801}" name="T/N" dataDxfId="13"/>
    <tableColumn id="4" xr3:uid="{E3D70A9F-CAED-496F-800E-A767AE7A84D4}" name="Ryzyko" dataDxfId="12"/>
    <tableColumn id="5" xr3:uid="{031E4931-6BC9-4ED4-80F0-1E4868FF3770}" name="Wyjaśnienie" dataDxfId="11"/>
    <tableColumn id="6" xr3:uid="{9C824338-ED10-4233-8162-629B9AA47E00}" name="Prawdopodobieństwo realizacji w przypadku wygranej" dataDxfId="10"/>
    <tableColumn id="7" xr3:uid="{667F3F75-DF2D-45E2-B98D-938AEA636069}" name="Mentzen" dataDxfId="9"/>
    <tableColumn id="8" xr3:uid="{3E06CE62-3AE3-4F21-A563-F920F12CB1C6}" name="Braun" dataDxfId="8"/>
    <tableColumn id="9" xr3:uid="{2EBB2AEF-E61A-4762-991B-4ABFBFB49A3F}" name="Hołownia" dataDxfId="7"/>
    <tableColumn id="10" xr3:uid="{B554DD34-0800-44AE-83EB-D8A38A760DEE}" name="Zandberg" dataDxfId="6"/>
    <tableColumn id="11" xr3:uid="{7B93D221-A63C-4108-9833-0C84CD1E2D3B}" name="Biejat" dataDxfId="5"/>
    <tableColumn id="12" xr3:uid="{012E1B6F-DDE1-4C97-B0BC-CF2756E62521}" name="Mentzen2" dataDxfId="4"/>
    <tableColumn id="13" xr3:uid="{D2468783-370F-4EF0-807E-1B853FD561FD}" name="Braun3" dataDxfId="3"/>
    <tableColumn id="14" xr3:uid="{6D6E9EF3-72D6-4E3C-AE7B-591CCB966AED}" name="Hołownia4" dataDxfId="2"/>
    <tableColumn id="15" xr3:uid="{EA5A2E29-852D-4F2E-BFBB-3627EB441AA7}" name="Zandberg5" dataDxfId="1"/>
    <tableColumn id="16" xr3:uid="{D601C6A6-E79C-435F-8F83-BECAAD7DC23A}" name="Biejat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vn24.pl/biznes/z-kraju/wybory-prezydenckie-2025-rafal-trzaskowski-i-karol-nawrocki-a-gospodarka-co-proponuja-st8468345?utm_source=chatgpt.com" TargetMode="External"/><Relationship Id="rId3" Type="http://schemas.openxmlformats.org/officeDocument/2006/relationships/hyperlink" Target="https://wyborcza.pl/7%2C75398%2C31688720%2Cpodroze-nawrockiego-ipn-klamstwa-i-manipulacje.html?utm_source=chatgpt.com" TargetMode="External"/><Relationship Id="rId7" Type="http://schemas.openxmlformats.org/officeDocument/2006/relationships/hyperlink" Target="https://wszystkoconajwazniejsze.pl/pepites/program-rafala-trzaskowskiego-2025/?utm_source=chatgpt.com" TargetMode="External"/><Relationship Id="rId2" Type="http://schemas.openxmlformats.org/officeDocument/2006/relationships/hyperlink" Target="https://www.bankier.pl/wiadomosc/Nawrocki-i-Trzaskowski-o-imigracji-Jeden-chce-wypowiedziec-pakt-migracyjny-drugi-ma-zero-tolerancji-dla-cudzoziemcow-przestepcow-8889384.html?utm_source=chatgpt.com" TargetMode="External"/><Relationship Id="rId1" Type="http://schemas.openxmlformats.org/officeDocument/2006/relationships/hyperlink" Target="https://www.forbes.pl/opinie/wybory-prezydenckie-2025-karol-nawrocki-straszy-euro-ale-jego-program-to-drozyzna/2d1r2wb?utm_source=chatgpt.com" TargetMode="External"/><Relationship Id="rId6" Type="http://schemas.openxmlformats.org/officeDocument/2006/relationships/hyperlink" Target="https://www.bankier.pl/wiadomosc/Podatek-od-nieruchomosci-w-Warszawie-idzie-w-gore-Od-nowego-roku-bedzie-o-15-proc-wyzszy-8665374.html?utm_source=chatgpt.com" TargetMode="External"/><Relationship Id="rId11" Type="http://schemas.openxmlformats.org/officeDocument/2006/relationships/hyperlink" Target="https://kyivindependent.com/poland-heads-to-runoff-between-pro-eu-trzaskowski-and-eurosceptic-nawrocki/?utm_source=chatgpt.com" TargetMode="External"/><Relationship Id="rId5" Type="http://schemas.openxmlformats.org/officeDocument/2006/relationships/hyperlink" Target="https://mentzen2025.pl/silna-bogata-polska/?utm_source=chatgpt.com" TargetMode="External"/><Relationship Id="rId10" Type="http://schemas.openxmlformats.org/officeDocument/2006/relationships/hyperlink" Target="https://www.aljazeera.com/news/2025/5/16/poland-presidential-election-2025-from-migration-to-eu-whats-at-stake?utm_source=chatgpt.com" TargetMode="External"/><Relationship Id="rId4" Type="http://schemas.openxmlformats.org/officeDocument/2006/relationships/hyperlink" Target="https://www.gazetaprawna.pl/wiadomosci/kraj/artykuly/9801342%2Cwybory-prezydenckie-2025-nawrocki-byly-to-wybory-nieuczciwe.html?utm_source=chatgpt.com" TargetMode="External"/><Relationship Id="rId9" Type="http://schemas.openxmlformats.org/officeDocument/2006/relationships/hyperlink" Target="https://tvn24.pl/polska/wybory-prezydenckie-2025-pakt-migracyjny-w-ogniu-kampanii-wyborczej-obie-strony-fauluja-st8446366?utm_source=chatgpt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kier.pl/wiadomosc/Program-wyborczy-Rafala-Trzaskowskiego-Ograniczenie-800-dla-cudzoziemcow-deregulacja-i-liberalizacja-aborcji-8941973.html?utm_source=chatgpt.com" TargetMode="External"/><Relationship Id="rId13" Type="http://schemas.openxmlformats.org/officeDocument/2006/relationships/hyperlink" Target="https://www.politico.eu/article/poland-president-election-trzaskowski-nawrocki/?utm_source=chatgpt.com" TargetMode="External"/><Relationship Id="rId3" Type="http://schemas.openxmlformats.org/officeDocument/2006/relationships/hyperlink" Target="https://www.money.pl/podatki/koszty-podatkowych-propozycji-nawrockiego-znamy-liczby-i-wiemy-kto-skorzysta-7131930213800896a.html?utm_source=chatgpt.com" TargetMode="External"/><Relationship Id="rId7" Type="http://schemas.openxmlformats.org/officeDocument/2006/relationships/hyperlink" Target="https://www.rp.pl/gospodarka/art42290621-niskie-podatki-tanie-kredyty-i-wiecej-mieszkan-kandydaci-na-prezydenta-obiecuja?utm_source=chatgpt.com" TargetMode="External"/><Relationship Id="rId12" Type="http://schemas.openxmlformats.org/officeDocument/2006/relationships/hyperlink" Target="https://oko.press/trzaskowski-czas-doplat-do-kredytow-sie-skonczyl-szuka-glosow-lewicy-i-mlodych?utm_source=chatgpt.com" TargetMode="External"/><Relationship Id="rId2" Type="http://schemas.openxmlformats.org/officeDocument/2006/relationships/hyperlink" Target="https://www.bankier.pl/wiadomosc/Program-Karola-Nawrockiego-Likwidacja-podatku-Belki-konstytucyjna-ochrona-przed-podatkiem-katastralnym-i-budzetowy-pancerz-8941969.html?utm_source=chatgpt.com" TargetMode="External"/><Relationship Id="rId1" Type="http://schemas.openxmlformats.org/officeDocument/2006/relationships/hyperlink" Target="https://www.gazetaprawna.pl/wiadomosci/artykuly/9797616%2Caborcja-polaryzuje-zdrowie-godzi-kandydaci-zabrali-glos-ankieta-dgp.html?utm_source=chatgpt.com" TargetMode="External"/><Relationship Id="rId6" Type="http://schemas.openxmlformats.org/officeDocument/2006/relationships/hyperlink" Target="https://www.portalsamorzadowy.pl/polityka-i-spoleczenstwo/nawet-strefy-czystego-transportu-sa-juz-przedmiotem-ideologicznego-sporu%2C477934.html?utm_source=chatgpt.com" TargetMode="External"/><Relationship Id="rId11" Type="http://schemas.openxmlformats.org/officeDocument/2006/relationships/hyperlink" Target="https://www.rp.pl/podatki/art41843111-czy-podatek-katastralny-od-wartosci-nieruchomosci-zostanie-wprowadzony-rzeczpospolita-wyjasnia?utm_source=chatgpt.com" TargetMode="External"/><Relationship Id="rId5" Type="http://schemas.openxmlformats.org/officeDocument/2006/relationships/hyperlink" Target="https://strategicenergy.eu/poland-2025-presidential/?utm_source=chatgpt.com" TargetMode="External"/><Relationship Id="rId10" Type="http://schemas.openxmlformats.org/officeDocument/2006/relationships/hyperlink" Target="https://tvn24.pl/polska/wybory-prezydenckie-2025-pakt-migracyjny-w-ogniu-kampanii-wyborczej-obie-strony-fauluja-st8446366?utm_source=chatgpt.com" TargetMode="External"/><Relationship Id="rId4" Type="http://schemas.openxmlformats.org/officeDocument/2006/relationships/hyperlink" Target="https://www.rp.pl/polityka/art42289421-wybory-prezydenckie-2025-karol-nawrocki-bokser-pilkarz-decyzja-prezesa?utm_source=chatgpt.com" TargetMode="External"/><Relationship Id="rId9" Type="http://schemas.openxmlformats.org/officeDocument/2006/relationships/hyperlink" Target="https://www.reuters.com/world/europe/polish-presidential-election-test-if-pms-pro-eu-vision-is-trump-proof-2025-05-18/?utm_source=chatgpt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emagog.org.pl/wypowiedzi/debata-tvp-nie-ma-juz-zielonego-ladu-falsz-rafala-trzaskowskiego/?utm_source=chatgpt.com" TargetMode="External"/><Relationship Id="rId13" Type="http://schemas.openxmlformats.org/officeDocument/2006/relationships/hyperlink" Target="https://www.reuters.com/world/europe/rafal-trzaskowski-pro-eu-polish-polyglot-with-his-eye-presidency-2025-05-16/?utm_source=chatgpt.com" TargetMode="External"/><Relationship Id="rId3" Type="http://schemas.openxmlformats.org/officeDocument/2006/relationships/hyperlink" Target="https://biznes.interia.pl/polityka/news-sztab-nawrockiego-w-sprawie-podatku-katastralnego-jesli-juz-%2CnId%2C7968744?utm_source=chatgpt.com" TargetMode="External"/><Relationship Id="rId7" Type="http://schemas.openxmlformats.org/officeDocument/2006/relationships/hyperlink" Target="https://www.bankier.pl/wiadomosc/Program-wyborczy-Adriana-Zandberga-atomowa-Polska-8-proc-PKB-na-zdrowie-i-podatek-od-3-mieszkania-8941971.html?utm_source=chatgpt.com" TargetMode="External"/><Relationship Id="rId12" Type="http://schemas.openxmlformats.org/officeDocument/2006/relationships/hyperlink" Target="https://www.bankier.pl/wiadomosc/Trzaskowski-Nie-bedzie-podwyzek-czynszow-mieszkan-komunalnych-w-ktorych-przyjmowani-sa-uchodzcy-z-Ukrainy-8297102.html?utm_source=chatgpt.com" TargetMode="External"/><Relationship Id="rId2" Type="http://schemas.openxmlformats.org/officeDocument/2006/relationships/hyperlink" Target="https://www.reuters.com/world/europe/tough-enough-polish-presidential-hopefuls-train-war-amid-security-fears-2025-05-13/?utm_source=chatgpt.com" TargetMode="External"/><Relationship Id="rId1" Type="http://schemas.openxmlformats.org/officeDocument/2006/relationships/hyperlink" Target="https://notesfrompoland.com/2025/05/14/romanian-and-polish-right-wing-presidential-candidates-simion-and-nawrocki-campaign-together/?utm_source=chatgpt.com" TargetMode="External"/><Relationship Id="rId6" Type="http://schemas.openxmlformats.org/officeDocument/2006/relationships/hyperlink" Target="https://www.lemonde.fr/en/environment/article/2024/06/21/what-do-far-right-parties-do-for-the-climate-when-they-are-in-power_6675406_114.html?utm_source=chatgpt.com" TargetMode="External"/><Relationship Id="rId11" Type="http://schemas.openxmlformats.org/officeDocument/2006/relationships/hyperlink" Target="https://www.infor.pl/prawo/nowosci-prawne/6866343%2Cspor-o-podatek-katastralny-w-debacie-prezydenckiej-co-polska-powinna.html?utm_source=chatgpt.com" TargetMode="External"/><Relationship Id="rId5" Type="http://schemas.openxmlformats.org/officeDocument/2006/relationships/hyperlink" Target="https://zandberg2025.pl/postulaty/?utm_source=chatgpt.com" TargetMode="External"/><Relationship Id="rId15" Type="http://schemas.openxmlformats.org/officeDocument/2006/relationships/hyperlink" Target="https://www.bankier.pl/wiadomosc/Program-wyborczy-Adriana-Zandberga-atomowa-Polska-8-proc-PKB-na-zdrowie-i-podatek-od-3-mieszkania-8941971.html?utm_source=chatgpt.com" TargetMode="External"/><Relationship Id="rId10" Type="http://schemas.openxmlformats.org/officeDocument/2006/relationships/hyperlink" Target="https://biznes.interia.pl/gospodarka/news-podatki-mieszkania-zielony-lad-co-laczy-a-co-dzieli-obu-kand%2CnId%2C7967885?utm_source=chatgpt.com" TargetMode="External"/><Relationship Id="rId4" Type="http://schemas.openxmlformats.org/officeDocument/2006/relationships/hyperlink" Target="https://notesfrompoland.com/2025/05/05/leading-polish-presidential-candidate-denies-wrongdoing-in-second-apartment-controversy/?utm_source=chatgpt.com" TargetMode="External"/><Relationship Id="rId9" Type="http://schemas.openxmlformats.org/officeDocument/2006/relationships/hyperlink" Target="https://biznes.interia.pl/gospodarka/news-podatki-mieszkania-zielony-lad-co-laczy-a-co-dzieli-obu-kand%2CnId%2C7967885?utm_source=chatgpt.com" TargetMode="External"/><Relationship Id="rId14" Type="http://schemas.openxmlformats.org/officeDocument/2006/relationships/hyperlink" Target="https://www.politico.eu/article/poland-president-election-trzaskowski-nawrocki/?utm_source=chatgpt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zetaprawna.pl/magazyn-na-weekend/artykuly/9799541%2Cco-naprawde-decyduje-w-kampanii-prezydenckiej-opinia.html?utm_source=chatgpt.com" TargetMode="External"/><Relationship Id="rId13" Type="http://schemas.openxmlformats.org/officeDocument/2006/relationships/hyperlink" Target="https://www.youtube.com/watch?v=Ad2mG4ZaDIk&amp;utm_source=chatgpt.com" TargetMode="External"/><Relationship Id="rId3" Type="http://schemas.openxmlformats.org/officeDocument/2006/relationships/hyperlink" Target="https://www.wprost.pl/kraj/11899257/karol-nawrocki-a-pakt-migracyjny-co-mowi-prawo-ue.html?utm_source=chatgpt.com" TargetMode="External"/><Relationship Id="rId7" Type="http://schemas.openxmlformats.org/officeDocument/2006/relationships/hyperlink" Target="https://next.gazeta.pl/next/7%2C151003%2C31833922%2Cmiala-byc-zmiana-pensji-minimalnej-tak-jak-chciala-ue-teraz.html?utm_source=chatgpt.com" TargetMode="External"/><Relationship Id="rId12" Type="http://schemas.openxmlformats.org/officeDocument/2006/relationships/hyperlink" Target="https://www.reuters.com/world/europe/polish-presidential-election-yellow-card-tusk-government-2025-05-19/?utm_source=chatgpt.com" TargetMode="External"/><Relationship Id="rId2" Type="http://schemas.openxmlformats.org/officeDocument/2006/relationships/hyperlink" Target="https://wyborcza.pl/7%2C75398%2C31599623%2Ckarol-nawrocki-nie-podpisalbym-ustawy-o-powrocie-do-kompromisu.html?utm_source=chatgpt.com" TargetMode="External"/><Relationship Id="rId16" Type="http://schemas.openxmlformats.org/officeDocument/2006/relationships/hyperlink" Target="https://wszystkoconajwazniejsze.pl/pepites/program-wyborczy-nawrockiego-2025/?utm_source=chatgpt.com" TargetMode="External"/><Relationship Id="rId1" Type="http://schemas.openxmlformats.org/officeDocument/2006/relationships/hyperlink" Target="https://www.reuters.com/world/europe/polish-presidential-election-yellow-card-tusk-government-2025-05-19/?utm_source=chatgpt.com" TargetMode="External"/><Relationship Id="rId6" Type="http://schemas.openxmlformats.org/officeDocument/2006/relationships/hyperlink" Target="https://wyborcza.pl/7%2C75398%2C31599623%2Ckarol-nawrocki-nie-podpisalbym-ustawy-o-powrocie-do-kompromisu.html?utm_source=chatgpt.com" TargetMode="External"/><Relationship Id="rId11" Type="http://schemas.openxmlformats.org/officeDocument/2006/relationships/hyperlink" Target="https://www.bankier.pl/wiadomosc/Program-wyborczy-Rafala-Trzaskowskiego-Ograniczenie-800-dla-cudzoziemcow-deregulacja-i-liberalizacja-aborcji-8941973.html?utm_source=chatgpt.com" TargetMode="External"/><Relationship Id="rId5" Type="http://schemas.openxmlformats.org/officeDocument/2006/relationships/hyperlink" Target="https://tvn24.pl/polska/wybory-prezydenckie-2025-co-slawomir-mentzen-mowil-o-karolu-nawrockim-i-pis-st8469272?utm_source=chatgpt.com" TargetMode="External"/><Relationship Id="rId15" Type="http://schemas.openxmlformats.org/officeDocument/2006/relationships/hyperlink" Target="https://www.gazetaprawna.pl/wiadomosci/kraj/artykuly/9803445%2Cwyniki-wyborow-prezydenckich-porazki-rzadu-uderzyly-w-trzaskowskiego.html?utm_source=chatgpt.com" TargetMode="External"/><Relationship Id="rId10" Type="http://schemas.openxmlformats.org/officeDocument/2006/relationships/hyperlink" Target="https://www.bankier.pl/wiadomosc/Program-wyborczy-Rafala-Trzaskowskiego-Ograniczenie-800-dla-cudzoziemcow-deregulacja-i-liberalizacja-aborcji-8941973.html?utm_source=chatgpt.com" TargetMode="External"/><Relationship Id="rId4" Type="http://schemas.openxmlformats.org/officeDocument/2006/relationships/hyperlink" Target="https://www.rynekzdrowia.pl/Finanse-i-zarzadzanie/Trzaskowski-kontra-Nawrocki-Od-wyniku-II-tury-zaleza-m-in-place-medykow-i-skladka-zdrowotna%2C271612%2C1.html?utm_source=chatgpt.com" TargetMode="External"/><Relationship Id="rId9" Type="http://schemas.openxmlformats.org/officeDocument/2006/relationships/hyperlink" Target="https://wszystkoconajwazniejsze.pl/pepites/program-wyborczy-nawrockiego-2025/?utm_source=chatgpt.com" TargetMode="External"/><Relationship Id="rId14" Type="http://schemas.openxmlformats.org/officeDocument/2006/relationships/hyperlink" Target="https://oko.press/trzaskowski-czas-doplat-do-kredytow-sie-skonczyl-szuka-glosow-lewicy-i-mlodych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5E9B-6FF2-4CED-A7D7-27BBA1C69A70}">
  <dimension ref="A1:W104"/>
  <sheetViews>
    <sheetView topLeftCell="D95" zoomScale="70" zoomScaleNormal="70" workbookViewId="0">
      <selection activeCell="V112" sqref="V112"/>
    </sheetView>
  </sheetViews>
  <sheetFormatPr defaultRowHeight="14.4" x14ac:dyDescent="0.3"/>
  <cols>
    <col min="1" max="1" width="53.21875" style="13" customWidth="1"/>
    <col min="2" max="2" width="4" style="13" bestFit="1" customWidth="1"/>
    <col min="3" max="3" width="6" style="13" customWidth="1"/>
    <col min="4" max="4" width="58.21875" style="13" customWidth="1"/>
    <col min="5" max="5" width="59" style="13" customWidth="1"/>
    <col min="6" max="6" width="48.21875" style="4" customWidth="1"/>
    <col min="7" max="7" width="10.44140625" style="16" customWidth="1"/>
    <col min="8" max="8" width="8.88671875" style="16" customWidth="1"/>
    <col min="9" max="9" width="11.109375" style="16" customWidth="1"/>
    <col min="10" max="10" width="11" style="16" customWidth="1"/>
    <col min="11" max="11" width="8.88671875" style="16" customWidth="1"/>
    <col min="12" max="12" width="11.5546875" style="16" customWidth="1"/>
    <col min="13" max="13" width="9" style="15" customWidth="1"/>
    <col min="14" max="14" width="12.21875" style="15" customWidth="1"/>
    <col min="15" max="15" width="12.109375" style="15" customWidth="1"/>
    <col min="16" max="16" width="8.88671875" style="15"/>
    <col min="17" max="16384" width="8.88671875" style="13"/>
  </cols>
  <sheetData>
    <row r="1" spans="1:23" x14ac:dyDescent="0.3">
      <c r="F1" s="4" t="s">
        <v>231</v>
      </c>
      <c r="G1" s="17" t="s">
        <v>230</v>
      </c>
      <c r="H1" s="17"/>
      <c r="I1" s="17"/>
      <c r="J1" s="17"/>
      <c r="K1" s="17"/>
      <c r="L1" s="18" t="s">
        <v>233</v>
      </c>
      <c r="M1" s="18"/>
      <c r="N1" s="18"/>
      <c r="O1" s="18"/>
      <c r="P1" s="18"/>
    </row>
    <row r="2" spans="1:23" ht="32.4" customHeight="1" x14ac:dyDescent="0.3">
      <c r="F2" s="4" t="s">
        <v>232</v>
      </c>
      <c r="G2" s="17" t="s">
        <v>232</v>
      </c>
      <c r="H2" s="17"/>
      <c r="I2" s="17"/>
      <c r="J2" s="17"/>
      <c r="K2" s="17"/>
      <c r="L2" s="18" t="s">
        <v>234</v>
      </c>
      <c r="M2" s="18"/>
      <c r="N2" s="18"/>
      <c r="O2" s="18"/>
      <c r="P2" s="18"/>
    </row>
    <row r="3" spans="1:23" x14ac:dyDescent="0.3">
      <c r="A3" s="13" t="s">
        <v>235</v>
      </c>
      <c r="B3" s="11" t="s">
        <v>53</v>
      </c>
      <c r="C3" s="11" t="s">
        <v>215</v>
      </c>
      <c r="D3" s="11" t="s">
        <v>54</v>
      </c>
      <c r="E3" s="11" t="s">
        <v>216</v>
      </c>
      <c r="F3" s="4" t="s">
        <v>231</v>
      </c>
      <c r="G3" s="16" t="s">
        <v>2</v>
      </c>
      <c r="H3" s="16" t="s">
        <v>3</v>
      </c>
      <c r="I3" s="16" t="s">
        <v>4</v>
      </c>
      <c r="J3" s="16" t="s">
        <v>5</v>
      </c>
      <c r="K3" s="16" t="s">
        <v>6</v>
      </c>
      <c r="L3" s="16" t="s">
        <v>236</v>
      </c>
      <c r="M3" s="15" t="s">
        <v>237</v>
      </c>
      <c r="N3" s="15" t="s">
        <v>238</v>
      </c>
      <c r="O3" s="15" t="s">
        <v>239</v>
      </c>
      <c r="P3" s="15" t="s">
        <v>240</v>
      </c>
      <c r="S3" s="13" t="s">
        <v>2</v>
      </c>
      <c r="T3" s="13" t="s">
        <v>3</v>
      </c>
      <c r="U3" s="13" t="s">
        <v>4</v>
      </c>
      <c r="V3" s="13" t="s">
        <v>241</v>
      </c>
      <c r="W3" s="13" t="s">
        <v>6</v>
      </c>
    </row>
    <row r="4" spans="1:23" ht="43.2" x14ac:dyDescent="0.3">
      <c r="A4" s="12" t="s">
        <v>220</v>
      </c>
      <c r="B4" s="11">
        <v>1</v>
      </c>
      <c r="C4" s="11" t="s">
        <v>217</v>
      </c>
      <c r="D4" s="11" t="s">
        <v>7</v>
      </c>
      <c r="E4" s="11" t="s">
        <v>242</v>
      </c>
      <c r="F4" s="4">
        <v>0.9</v>
      </c>
      <c r="G4" s="16">
        <v>0.9</v>
      </c>
      <c r="H4" s="16">
        <v>1</v>
      </c>
      <c r="I4" s="16">
        <v>0.3</v>
      </c>
      <c r="J4" s="16">
        <v>0.2</v>
      </c>
      <c r="K4" s="16">
        <v>0.2</v>
      </c>
      <c r="L4" s="16">
        <v>-1</v>
      </c>
      <c r="M4" s="15">
        <v>-0.8</v>
      </c>
      <c r="N4" s="15">
        <v>-0.4</v>
      </c>
      <c r="O4" s="15">
        <v>1</v>
      </c>
      <c r="P4" s="15">
        <v>0.8</v>
      </c>
      <c r="S4" s="13">
        <f>Tabela3[[#This Row],[Mentzen]]*Tabela3[[#This Row],[Mentzen2]]</f>
        <v>-0.9</v>
      </c>
      <c r="T4" s="13">
        <f>Tabela3[[#This Row],[Braun]]*Tabela3[[#This Row],[Braun3]]</f>
        <v>-0.8</v>
      </c>
      <c r="U4" s="13">
        <f>Tabela3[[#This Row],[Hołownia]]*Tabela3[[#This Row],[Hołownia4]]</f>
        <v>-0.12</v>
      </c>
      <c r="V4" s="13">
        <f>Tabela3[[#This Row],[Zandberg]]*Tabela3[[#This Row],[Zandberg5]]</f>
        <v>0.2</v>
      </c>
      <c r="W4" s="13">
        <f>Tabela3[[#This Row],[Biejat]]*Tabela3[[#This Row],[Biejat6]]</f>
        <v>0.16000000000000003</v>
      </c>
    </row>
    <row r="5" spans="1:23" ht="28.8" x14ac:dyDescent="0.3">
      <c r="A5" s="12" t="s">
        <v>220</v>
      </c>
      <c r="B5" s="11">
        <v>3</v>
      </c>
      <c r="C5" s="11" t="s">
        <v>217</v>
      </c>
      <c r="D5" s="11" t="s">
        <v>58</v>
      </c>
      <c r="E5" s="11" t="s">
        <v>59</v>
      </c>
      <c r="F5" s="4">
        <v>0.75</v>
      </c>
      <c r="G5" s="16">
        <v>0.9</v>
      </c>
      <c r="H5" s="16">
        <v>1</v>
      </c>
      <c r="I5" s="16">
        <v>0.5</v>
      </c>
      <c r="J5" s="16">
        <v>0.2</v>
      </c>
      <c r="K5" s="16">
        <v>0.2</v>
      </c>
      <c r="L5" s="16">
        <v>-1</v>
      </c>
      <c r="M5" s="15">
        <v>-0.6</v>
      </c>
      <c r="N5" s="15">
        <v>-0.5</v>
      </c>
      <c r="O5" s="15">
        <v>-1</v>
      </c>
      <c r="P5" s="15">
        <v>-0.7</v>
      </c>
      <c r="S5" s="13">
        <f>Tabela3[[#This Row],[Mentzen]]*Tabela3[[#This Row],[Mentzen2]]</f>
        <v>-0.9</v>
      </c>
      <c r="T5" s="13">
        <f>Tabela3[[#This Row],[Braun]]*Tabela3[[#This Row],[Braun3]]</f>
        <v>-0.6</v>
      </c>
      <c r="U5" s="13">
        <f>Tabela3[[#This Row],[Hołownia]]*Tabela3[[#This Row],[Hołownia4]]</f>
        <v>-0.25</v>
      </c>
      <c r="V5" s="13">
        <f>Tabela3[[#This Row],[Zandberg]]*Tabela3[[#This Row],[Zandberg5]]</f>
        <v>-0.2</v>
      </c>
      <c r="W5" s="13">
        <f>Tabela3[[#This Row],[Biejat]]*Tabela3[[#This Row],[Biejat6]]</f>
        <v>-0.13999999999999999</v>
      </c>
    </row>
    <row r="6" spans="1:23" ht="43.2" x14ac:dyDescent="0.3">
      <c r="A6" s="12" t="s">
        <v>220</v>
      </c>
      <c r="B6" s="11">
        <v>16</v>
      </c>
      <c r="C6" s="11" t="s">
        <v>218</v>
      </c>
      <c r="D6" s="11" t="s">
        <v>18</v>
      </c>
      <c r="E6" s="11" t="s">
        <v>75</v>
      </c>
      <c r="F6" s="4">
        <v>0.7</v>
      </c>
      <c r="G6" s="16">
        <v>0.9</v>
      </c>
      <c r="H6" s="16">
        <v>1</v>
      </c>
      <c r="I6" s="16">
        <v>0.4</v>
      </c>
      <c r="J6" s="16">
        <v>0.2</v>
      </c>
      <c r="K6" s="16">
        <v>0.2</v>
      </c>
      <c r="L6" s="16">
        <v>-0.9</v>
      </c>
      <c r="M6" s="15">
        <v>-0.7</v>
      </c>
      <c r="N6" s="15">
        <v>0.2</v>
      </c>
      <c r="O6" s="15">
        <v>1</v>
      </c>
      <c r="P6" s="15">
        <v>0.4</v>
      </c>
      <c r="S6" s="13">
        <f>Tabela3[[#This Row],[Mentzen]]*Tabela3[[#This Row],[Mentzen2]]</f>
        <v>-0.81</v>
      </c>
      <c r="T6" s="13">
        <f>Tabela3[[#This Row],[Braun]]*Tabela3[[#This Row],[Braun3]]</f>
        <v>-0.7</v>
      </c>
      <c r="U6" s="13">
        <f>Tabela3[[#This Row],[Hołownia]]*Tabela3[[#This Row],[Hołownia4]]</f>
        <v>8.0000000000000016E-2</v>
      </c>
      <c r="V6" s="13">
        <f>Tabela3[[#This Row],[Zandberg]]*Tabela3[[#This Row],[Zandberg5]]</f>
        <v>0.2</v>
      </c>
      <c r="W6" s="13">
        <f>Tabela3[[#This Row],[Biejat]]*Tabela3[[#This Row],[Biejat6]]</f>
        <v>8.0000000000000016E-2</v>
      </c>
    </row>
    <row r="7" spans="1:23" ht="28.8" x14ac:dyDescent="0.3">
      <c r="A7" s="12" t="s">
        <v>220</v>
      </c>
      <c r="B7" s="11">
        <v>28</v>
      </c>
      <c r="C7" s="11" t="s">
        <v>217</v>
      </c>
      <c r="D7" s="11" t="s">
        <v>26</v>
      </c>
      <c r="E7" s="11" t="s">
        <v>243</v>
      </c>
      <c r="F7" s="4">
        <v>0.8</v>
      </c>
      <c r="G7" s="16">
        <v>0.9</v>
      </c>
      <c r="H7" s="16">
        <v>1</v>
      </c>
      <c r="I7" s="16">
        <v>0.3</v>
      </c>
      <c r="J7" s="16">
        <v>0.2</v>
      </c>
      <c r="K7" s="16">
        <v>0.2</v>
      </c>
      <c r="L7" s="16">
        <v>-1</v>
      </c>
      <c r="M7" s="15">
        <v>-0.9</v>
      </c>
      <c r="N7" s="15">
        <v>-0.4</v>
      </c>
      <c r="O7" s="15">
        <v>0.8</v>
      </c>
      <c r="P7" s="15">
        <v>-0.3</v>
      </c>
      <c r="S7" s="13">
        <f>Tabela3[[#This Row],[Mentzen]]*Tabela3[[#This Row],[Mentzen2]]</f>
        <v>-0.9</v>
      </c>
      <c r="T7" s="13">
        <f>Tabela3[[#This Row],[Braun]]*Tabela3[[#This Row],[Braun3]]</f>
        <v>-0.9</v>
      </c>
      <c r="U7" s="13">
        <f>Tabela3[[#This Row],[Hołownia]]*Tabela3[[#This Row],[Hołownia4]]</f>
        <v>-0.12</v>
      </c>
      <c r="V7" s="13">
        <f>Tabela3[[#This Row],[Zandberg]]*Tabela3[[#This Row],[Zandberg5]]</f>
        <v>0.16000000000000003</v>
      </c>
      <c r="W7" s="13">
        <f>Tabela3[[#This Row],[Biejat]]*Tabela3[[#This Row],[Biejat6]]</f>
        <v>-0.06</v>
      </c>
    </row>
    <row r="8" spans="1:23" ht="28.8" x14ac:dyDescent="0.3">
      <c r="A8" s="12" t="s">
        <v>220</v>
      </c>
      <c r="B8" s="11">
        <v>37</v>
      </c>
      <c r="C8" s="11" t="s">
        <v>218</v>
      </c>
      <c r="D8" s="11" t="s">
        <v>38</v>
      </c>
      <c r="E8" s="11" t="s">
        <v>99</v>
      </c>
      <c r="F8" s="4">
        <v>0.6</v>
      </c>
      <c r="G8" s="16">
        <v>0.9</v>
      </c>
      <c r="H8" s="16">
        <v>1</v>
      </c>
      <c r="I8" s="16">
        <v>0.5</v>
      </c>
      <c r="J8" s="16">
        <v>0.2</v>
      </c>
      <c r="K8" s="16">
        <v>0.2</v>
      </c>
      <c r="L8" s="16">
        <v>-0.9</v>
      </c>
      <c r="M8" s="15">
        <v>-0.8</v>
      </c>
      <c r="N8" s="15">
        <v>0.1</v>
      </c>
      <c r="O8" s="15">
        <v>0.7</v>
      </c>
      <c r="P8" s="15">
        <v>-0.4</v>
      </c>
      <c r="S8" s="13">
        <f>Tabela3[[#This Row],[Mentzen]]*Tabela3[[#This Row],[Mentzen2]]</f>
        <v>-0.81</v>
      </c>
      <c r="T8" s="13">
        <f>Tabela3[[#This Row],[Braun]]*Tabela3[[#This Row],[Braun3]]</f>
        <v>-0.8</v>
      </c>
      <c r="U8" s="13">
        <f>Tabela3[[#This Row],[Hołownia]]*Tabela3[[#This Row],[Hołownia4]]</f>
        <v>0.05</v>
      </c>
      <c r="V8" s="13">
        <f>Tabela3[[#This Row],[Zandberg]]*Tabela3[[#This Row],[Zandberg5]]</f>
        <v>0.13999999999999999</v>
      </c>
      <c r="W8" s="13">
        <f>Tabela3[[#This Row],[Biejat]]*Tabela3[[#This Row],[Biejat6]]</f>
        <v>-8.0000000000000016E-2</v>
      </c>
    </row>
    <row r="9" spans="1:23" ht="28.8" x14ac:dyDescent="0.3">
      <c r="A9" s="12" t="s">
        <v>220</v>
      </c>
      <c r="B9" s="11">
        <v>44</v>
      </c>
      <c r="C9" s="11" t="s">
        <v>217</v>
      </c>
      <c r="D9" s="11" t="s">
        <v>110</v>
      </c>
      <c r="E9" s="11" t="s">
        <v>111</v>
      </c>
      <c r="F9" s="4">
        <v>0.78</v>
      </c>
      <c r="G9" s="16">
        <v>0.9</v>
      </c>
      <c r="H9" s="16">
        <v>1</v>
      </c>
      <c r="I9" s="16">
        <v>0.6</v>
      </c>
      <c r="J9" s="16">
        <v>0.2</v>
      </c>
      <c r="K9" s="16">
        <v>0.3</v>
      </c>
      <c r="L9" s="16">
        <v>-0.9</v>
      </c>
      <c r="M9" s="15">
        <v>-0.7</v>
      </c>
      <c r="N9" s="15">
        <v>-0.3</v>
      </c>
      <c r="O9" s="15">
        <v>0.5</v>
      </c>
      <c r="P9" s="15">
        <v>-0.2</v>
      </c>
      <c r="S9" s="13">
        <f>Tabela3[[#This Row],[Mentzen]]*Tabela3[[#This Row],[Mentzen2]]</f>
        <v>-0.81</v>
      </c>
      <c r="T9" s="13">
        <f>Tabela3[[#This Row],[Braun]]*Tabela3[[#This Row],[Braun3]]</f>
        <v>-0.7</v>
      </c>
      <c r="U9" s="13">
        <f>Tabela3[[#This Row],[Hołownia]]*Tabela3[[#This Row],[Hołownia4]]</f>
        <v>-0.18</v>
      </c>
      <c r="V9" s="13">
        <f>Tabela3[[#This Row],[Zandberg]]*Tabela3[[#This Row],[Zandberg5]]</f>
        <v>0.1</v>
      </c>
      <c r="W9" s="13">
        <f>Tabela3[[#This Row],[Biejat]]*Tabela3[[#This Row],[Biejat6]]</f>
        <v>-0.06</v>
      </c>
    </row>
    <row r="10" spans="1:23" ht="28.8" x14ac:dyDescent="0.3">
      <c r="A10" s="12" t="s">
        <v>220</v>
      </c>
      <c r="B10" s="11">
        <v>48</v>
      </c>
      <c r="C10" s="11" t="s">
        <v>217</v>
      </c>
      <c r="D10" s="11" t="s">
        <v>219</v>
      </c>
      <c r="E10" s="11" t="s">
        <v>118</v>
      </c>
      <c r="F10" s="4">
        <v>0.72</v>
      </c>
      <c r="G10" s="16">
        <v>0.9</v>
      </c>
      <c r="H10" s="16">
        <v>1</v>
      </c>
      <c r="I10" s="16">
        <v>0.6</v>
      </c>
      <c r="J10" s="16">
        <v>0.2</v>
      </c>
      <c r="K10" s="16">
        <v>0.3</v>
      </c>
      <c r="L10" s="16">
        <v>-0.8</v>
      </c>
      <c r="M10" s="15">
        <v>-0.8</v>
      </c>
      <c r="N10" s="15">
        <v>-0.5</v>
      </c>
      <c r="O10" s="15">
        <v>-0.7</v>
      </c>
      <c r="P10" s="15">
        <v>-0.6</v>
      </c>
      <c r="S10" s="13">
        <f>Tabela3[[#This Row],[Mentzen]]*Tabela3[[#This Row],[Mentzen2]]</f>
        <v>-0.72000000000000008</v>
      </c>
      <c r="T10" s="13">
        <f>Tabela3[[#This Row],[Braun]]*Tabela3[[#This Row],[Braun3]]</f>
        <v>-0.8</v>
      </c>
      <c r="U10" s="13">
        <f>Tabela3[[#This Row],[Hołownia]]*Tabela3[[#This Row],[Hołownia4]]</f>
        <v>-0.3</v>
      </c>
      <c r="V10" s="13">
        <f>Tabela3[[#This Row],[Zandberg]]*Tabela3[[#This Row],[Zandberg5]]</f>
        <v>-0.13999999999999999</v>
      </c>
      <c r="W10" s="13">
        <f>Tabela3[[#This Row],[Biejat]]*Tabela3[[#This Row],[Biejat6]]</f>
        <v>-0.18</v>
      </c>
    </row>
    <row r="11" spans="1:23" ht="28.8" x14ac:dyDescent="0.3">
      <c r="A11" s="12" t="s">
        <v>220</v>
      </c>
      <c r="B11" s="11">
        <v>52</v>
      </c>
      <c r="C11" s="11" t="s">
        <v>218</v>
      </c>
      <c r="D11" s="11" t="s">
        <v>124</v>
      </c>
      <c r="E11" s="11" t="s">
        <v>125</v>
      </c>
      <c r="F11" s="4">
        <v>0.6</v>
      </c>
      <c r="G11" s="16">
        <v>0.8</v>
      </c>
      <c r="H11" s="16">
        <v>1</v>
      </c>
      <c r="I11" s="16">
        <v>0.4</v>
      </c>
      <c r="J11" s="16">
        <v>0.2</v>
      </c>
      <c r="K11" s="16">
        <v>0.3</v>
      </c>
      <c r="L11" s="16">
        <v>-1</v>
      </c>
      <c r="M11" s="15">
        <v>-0.9</v>
      </c>
      <c r="N11" s="15">
        <v>0.3</v>
      </c>
      <c r="O11" s="15">
        <v>0.8</v>
      </c>
      <c r="P11" s="15">
        <v>0.5</v>
      </c>
      <c r="S11" s="13">
        <f>Tabela3[[#This Row],[Mentzen]]*Tabela3[[#This Row],[Mentzen2]]</f>
        <v>-0.8</v>
      </c>
      <c r="T11" s="13">
        <f>Tabela3[[#This Row],[Braun]]*Tabela3[[#This Row],[Braun3]]</f>
        <v>-0.9</v>
      </c>
      <c r="U11" s="13">
        <f>Tabela3[[#This Row],[Hołownia]]*Tabela3[[#This Row],[Hołownia4]]</f>
        <v>0.12</v>
      </c>
      <c r="V11" s="13">
        <f>Tabela3[[#This Row],[Zandberg]]*Tabela3[[#This Row],[Zandberg5]]</f>
        <v>0.16000000000000003</v>
      </c>
      <c r="W11" s="13">
        <f>Tabela3[[#This Row],[Biejat]]*Tabela3[[#This Row],[Biejat6]]</f>
        <v>0.15</v>
      </c>
    </row>
    <row r="12" spans="1:23" ht="43.2" x14ac:dyDescent="0.3">
      <c r="A12" s="12" t="s">
        <v>220</v>
      </c>
      <c r="B12" s="11">
        <v>73</v>
      </c>
      <c r="C12" s="11" t="s">
        <v>218</v>
      </c>
      <c r="D12" s="11" t="s">
        <v>244</v>
      </c>
      <c r="E12" s="11" t="s">
        <v>163</v>
      </c>
      <c r="F12" s="4">
        <v>0.65</v>
      </c>
      <c r="G12" s="16">
        <v>0.9</v>
      </c>
      <c r="H12" s="16">
        <v>1</v>
      </c>
      <c r="I12" s="16">
        <v>0.6</v>
      </c>
      <c r="J12" s="16">
        <v>0.2</v>
      </c>
      <c r="K12" s="16">
        <v>0.3</v>
      </c>
      <c r="L12" s="16">
        <v>-0.9</v>
      </c>
      <c r="M12" s="15">
        <v>-0.8</v>
      </c>
      <c r="N12" s="15">
        <v>0.2</v>
      </c>
      <c r="O12" s="15">
        <v>0.8</v>
      </c>
      <c r="P12" s="15">
        <v>-0.5</v>
      </c>
      <c r="S12" s="13">
        <f>Tabela3[[#This Row],[Mentzen]]*Tabela3[[#This Row],[Mentzen2]]</f>
        <v>-0.81</v>
      </c>
      <c r="T12" s="13">
        <f>Tabela3[[#This Row],[Braun]]*Tabela3[[#This Row],[Braun3]]</f>
        <v>-0.8</v>
      </c>
      <c r="U12" s="13">
        <f>Tabela3[[#This Row],[Hołownia]]*Tabela3[[#This Row],[Hołownia4]]</f>
        <v>0.12</v>
      </c>
      <c r="V12" s="13">
        <f>Tabela3[[#This Row],[Zandberg]]*Tabela3[[#This Row],[Zandberg5]]</f>
        <v>0.16000000000000003</v>
      </c>
      <c r="W12" s="13">
        <f>Tabela3[[#This Row],[Biejat]]*Tabela3[[#This Row],[Biejat6]]</f>
        <v>-0.15</v>
      </c>
    </row>
    <row r="13" spans="1:23" ht="43.2" x14ac:dyDescent="0.3">
      <c r="A13" s="12" t="s">
        <v>221</v>
      </c>
      <c r="B13" s="11">
        <v>2</v>
      </c>
      <c r="C13" s="11" t="s">
        <v>217</v>
      </c>
      <c r="D13" s="11" t="s">
        <v>8</v>
      </c>
      <c r="E13" s="11" t="s">
        <v>245</v>
      </c>
      <c r="F13" s="4">
        <v>0.65</v>
      </c>
      <c r="G13" s="16">
        <v>1</v>
      </c>
      <c r="H13" s="16">
        <v>1</v>
      </c>
      <c r="I13" s="16">
        <v>0.4</v>
      </c>
      <c r="J13" s="16">
        <v>0.2</v>
      </c>
      <c r="K13" s="16">
        <v>0.3</v>
      </c>
      <c r="L13" s="16">
        <v>-1</v>
      </c>
      <c r="M13" s="15">
        <v>-0.7</v>
      </c>
      <c r="N13" s="15">
        <v>-0.2</v>
      </c>
      <c r="O13" s="15">
        <v>-0.8</v>
      </c>
      <c r="P13" s="15">
        <v>-0.7</v>
      </c>
      <c r="S13" s="13">
        <f>Tabela3[[#This Row],[Mentzen]]*Tabela3[[#This Row],[Mentzen2]]</f>
        <v>-1</v>
      </c>
      <c r="T13" s="13">
        <f>Tabela3[[#This Row],[Braun]]*Tabela3[[#This Row],[Braun3]]</f>
        <v>-0.7</v>
      </c>
      <c r="U13" s="13">
        <f>Tabela3[[#This Row],[Hołownia]]*Tabela3[[#This Row],[Hołownia4]]</f>
        <v>-8.0000000000000016E-2</v>
      </c>
      <c r="V13" s="13">
        <f>Tabela3[[#This Row],[Zandberg]]*Tabela3[[#This Row],[Zandberg5]]</f>
        <v>-0.16000000000000003</v>
      </c>
      <c r="W13" s="13">
        <f>Tabela3[[#This Row],[Biejat]]*Tabela3[[#This Row],[Biejat6]]</f>
        <v>-0.21</v>
      </c>
    </row>
    <row r="14" spans="1:23" ht="43.2" x14ac:dyDescent="0.3">
      <c r="A14" s="12" t="s">
        <v>221</v>
      </c>
      <c r="B14" s="11">
        <v>17</v>
      </c>
      <c r="C14" s="11" t="s">
        <v>218</v>
      </c>
      <c r="D14" s="11" t="s">
        <v>19</v>
      </c>
      <c r="E14" s="11" t="s">
        <v>76</v>
      </c>
      <c r="F14" s="4">
        <v>0.8</v>
      </c>
      <c r="G14" s="16">
        <v>1</v>
      </c>
      <c r="H14" s="16">
        <v>1</v>
      </c>
      <c r="I14" s="16">
        <v>0.5</v>
      </c>
      <c r="J14" s="16">
        <v>0.3</v>
      </c>
      <c r="K14" s="16">
        <v>0.4</v>
      </c>
      <c r="L14" s="16">
        <v>-0.8</v>
      </c>
      <c r="M14" s="15">
        <v>-0.5</v>
      </c>
      <c r="N14" s="15">
        <v>-0.1</v>
      </c>
      <c r="O14" s="15">
        <v>-0.5</v>
      </c>
      <c r="P14" s="15">
        <v>-0.5</v>
      </c>
      <c r="S14" s="13">
        <f>Tabela3[[#This Row],[Mentzen]]*Tabela3[[#This Row],[Mentzen2]]</f>
        <v>-0.8</v>
      </c>
      <c r="T14" s="13">
        <f>Tabela3[[#This Row],[Braun]]*Tabela3[[#This Row],[Braun3]]</f>
        <v>-0.5</v>
      </c>
      <c r="U14" s="13">
        <f>Tabela3[[#This Row],[Hołownia]]*Tabela3[[#This Row],[Hołownia4]]</f>
        <v>-0.05</v>
      </c>
      <c r="V14" s="13">
        <f>Tabela3[[#This Row],[Zandberg]]*Tabela3[[#This Row],[Zandberg5]]</f>
        <v>-0.15</v>
      </c>
      <c r="W14" s="13">
        <f>Tabela3[[#This Row],[Biejat]]*Tabela3[[#This Row],[Biejat6]]</f>
        <v>-0.2</v>
      </c>
    </row>
    <row r="15" spans="1:23" ht="28.8" x14ac:dyDescent="0.3">
      <c r="A15" s="12" t="s">
        <v>221</v>
      </c>
      <c r="B15" s="11">
        <v>53</v>
      </c>
      <c r="C15" s="11" t="s">
        <v>218</v>
      </c>
      <c r="D15" s="11" t="s">
        <v>126</v>
      </c>
      <c r="E15" s="11" t="s">
        <v>127</v>
      </c>
      <c r="F15" s="4">
        <v>0.8</v>
      </c>
      <c r="G15" s="16">
        <v>1</v>
      </c>
      <c r="H15" s="16">
        <v>1</v>
      </c>
      <c r="I15" s="16">
        <v>0.6</v>
      </c>
      <c r="J15" s="16">
        <v>0.4</v>
      </c>
      <c r="K15" s="16">
        <v>0.5</v>
      </c>
      <c r="L15" s="16">
        <v>-0.8</v>
      </c>
      <c r="M15" s="15">
        <v>-0.6</v>
      </c>
      <c r="N15" s="15">
        <v>-0.2</v>
      </c>
      <c r="O15" s="15">
        <v>-0.7</v>
      </c>
      <c r="P15" s="15">
        <v>-0.6</v>
      </c>
      <c r="S15" s="13">
        <f>Tabela3[[#This Row],[Mentzen]]*Tabela3[[#This Row],[Mentzen2]]</f>
        <v>-0.8</v>
      </c>
      <c r="T15" s="13">
        <f>Tabela3[[#This Row],[Braun]]*Tabela3[[#This Row],[Braun3]]</f>
        <v>-0.6</v>
      </c>
      <c r="U15" s="13">
        <f>Tabela3[[#This Row],[Hołownia]]*Tabela3[[#This Row],[Hołownia4]]</f>
        <v>-0.12</v>
      </c>
      <c r="V15" s="13">
        <f>Tabela3[[#This Row],[Zandberg]]*Tabela3[[#This Row],[Zandberg5]]</f>
        <v>-0.27999999999999997</v>
      </c>
      <c r="W15" s="13">
        <f>Tabela3[[#This Row],[Biejat]]*Tabela3[[#This Row],[Biejat6]]</f>
        <v>-0.3</v>
      </c>
    </row>
    <row r="16" spans="1:23" ht="28.8" x14ac:dyDescent="0.3">
      <c r="A16" s="12" t="s">
        <v>221</v>
      </c>
      <c r="B16" s="11">
        <v>65</v>
      </c>
      <c r="C16" s="11" t="s">
        <v>217</v>
      </c>
      <c r="D16" s="11" t="s">
        <v>246</v>
      </c>
      <c r="E16" s="11" t="s">
        <v>148</v>
      </c>
      <c r="F16" s="4">
        <v>0.7</v>
      </c>
      <c r="G16" s="16">
        <v>1</v>
      </c>
      <c r="H16" s="16">
        <v>1</v>
      </c>
      <c r="I16" s="16">
        <v>0.3</v>
      </c>
      <c r="J16" s="16">
        <v>0.2</v>
      </c>
      <c r="K16" s="16">
        <v>0.3</v>
      </c>
      <c r="L16" s="16">
        <v>-0.9</v>
      </c>
      <c r="M16" s="15">
        <v>0.6</v>
      </c>
      <c r="N16" s="15">
        <v>-0.4</v>
      </c>
      <c r="O16" s="15">
        <v>-1</v>
      </c>
      <c r="P16" s="15">
        <v>-0.8</v>
      </c>
      <c r="S16" s="13">
        <f>Tabela3[[#This Row],[Mentzen]]*Tabela3[[#This Row],[Mentzen2]]</f>
        <v>-0.9</v>
      </c>
      <c r="T16" s="13">
        <f>Tabela3[[#This Row],[Braun]]*Tabela3[[#This Row],[Braun3]]</f>
        <v>0.6</v>
      </c>
      <c r="U16" s="13">
        <f>Tabela3[[#This Row],[Hołownia]]*Tabela3[[#This Row],[Hołownia4]]</f>
        <v>-0.12</v>
      </c>
      <c r="V16" s="13">
        <f>Tabela3[[#This Row],[Zandberg]]*Tabela3[[#This Row],[Zandberg5]]</f>
        <v>-0.2</v>
      </c>
      <c r="W16" s="13">
        <f>Tabela3[[#This Row],[Biejat]]*Tabela3[[#This Row],[Biejat6]]</f>
        <v>-0.24</v>
      </c>
    </row>
    <row r="17" spans="1:23" ht="28.8" x14ac:dyDescent="0.3">
      <c r="A17" s="12" t="s">
        <v>221</v>
      </c>
      <c r="B17" s="11">
        <v>71</v>
      </c>
      <c r="C17" s="11" t="s">
        <v>218</v>
      </c>
      <c r="D17" s="11" t="s">
        <v>247</v>
      </c>
      <c r="E17" s="11" t="s">
        <v>159</v>
      </c>
      <c r="F17" s="4">
        <v>0.9</v>
      </c>
      <c r="G17" s="16">
        <v>1</v>
      </c>
      <c r="H17" s="16">
        <v>1</v>
      </c>
      <c r="I17" s="16">
        <v>0.4</v>
      </c>
      <c r="J17" s="16">
        <v>0.2</v>
      </c>
      <c r="K17" s="16">
        <v>0.3</v>
      </c>
      <c r="L17" s="16">
        <v>0.7</v>
      </c>
      <c r="M17" s="15">
        <v>0.6</v>
      </c>
      <c r="N17" s="15">
        <v>-0.3</v>
      </c>
      <c r="O17" s="15">
        <v>-0.9</v>
      </c>
      <c r="P17" s="15">
        <v>-0.9</v>
      </c>
      <c r="S17" s="13">
        <f>Tabela3[[#This Row],[Mentzen]]*Tabela3[[#This Row],[Mentzen2]]</f>
        <v>0.7</v>
      </c>
      <c r="T17" s="13">
        <f>Tabela3[[#This Row],[Braun]]*Tabela3[[#This Row],[Braun3]]</f>
        <v>0.6</v>
      </c>
      <c r="U17" s="13">
        <f>Tabela3[[#This Row],[Hołownia]]*Tabela3[[#This Row],[Hołownia4]]</f>
        <v>-0.12</v>
      </c>
      <c r="V17" s="13">
        <f>Tabela3[[#This Row],[Zandberg]]*Tabela3[[#This Row],[Zandberg5]]</f>
        <v>-0.18000000000000002</v>
      </c>
      <c r="W17" s="13">
        <f>Tabela3[[#This Row],[Biejat]]*Tabela3[[#This Row],[Biejat6]]</f>
        <v>-0.27</v>
      </c>
    </row>
    <row r="18" spans="1:23" ht="28.8" x14ac:dyDescent="0.3">
      <c r="A18" s="12" t="s">
        <v>221</v>
      </c>
      <c r="B18" s="11">
        <v>76</v>
      </c>
      <c r="C18" s="11" t="s">
        <v>218</v>
      </c>
      <c r="D18" s="11" t="s">
        <v>248</v>
      </c>
      <c r="E18" s="11" t="s">
        <v>169</v>
      </c>
      <c r="F18" s="4">
        <v>0.8</v>
      </c>
      <c r="G18" s="16">
        <v>0.9</v>
      </c>
      <c r="H18" s="16">
        <v>1</v>
      </c>
      <c r="I18" s="16">
        <v>0.4</v>
      </c>
      <c r="J18" s="16">
        <v>0.3</v>
      </c>
      <c r="K18" s="16">
        <v>0.4</v>
      </c>
      <c r="L18" s="16">
        <v>-0.7</v>
      </c>
      <c r="M18" s="15">
        <v>-0.4</v>
      </c>
      <c r="N18" s="15">
        <v>-0.1</v>
      </c>
      <c r="O18" s="15">
        <v>-0.6</v>
      </c>
      <c r="P18" s="15">
        <v>-0.4</v>
      </c>
      <c r="S18" s="13">
        <f>Tabela3[[#This Row],[Mentzen]]*Tabela3[[#This Row],[Mentzen2]]</f>
        <v>-0.63</v>
      </c>
      <c r="T18" s="13">
        <f>Tabela3[[#This Row],[Braun]]*Tabela3[[#This Row],[Braun3]]</f>
        <v>-0.4</v>
      </c>
      <c r="U18" s="13">
        <f>Tabela3[[#This Row],[Hołownia]]*Tabela3[[#This Row],[Hołownia4]]</f>
        <v>-4.0000000000000008E-2</v>
      </c>
      <c r="V18" s="13">
        <f>Tabela3[[#This Row],[Zandberg]]*Tabela3[[#This Row],[Zandberg5]]</f>
        <v>-0.18</v>
      </c>
      <c r="W18" s="13">
        <f>Tabela3[[#This Row],[Biejat]]*Tabela3[[#This Row],[Biejat6]]</f>
        <v>-0.16000000000000003</v>
      </c>
    </row>
    <row r="19" spans="1:23" ht="43.2" x14ac:dyDescent="0.3">
      <c r="A19" s="12" t="s">
        <v>221</v>
      </c>
      <c r="B19" s="11">
        <v>93</v>
      </c>
      <c r="C19" s="11" t="s">
        <v>218</v>
      </c>
      <c r="D19" s="11" t="s">
        <v>199</v>
      </c>
      <c r="E19" s="11" t="s">
        <v>200</v>
      </c>
      <c r="F19" s="4">
        <v>0.9</v>
      </c>
      <c r="G19" s="16">
        <v>0.9</v>
      </c>
      <c r="H19" s="16">
        <v>1</v>
      </c>
      <c r="I19" s="16">
        <v>0.5</v>
      </c>
      <c r="J19" s="16">
        <v>0.3</v>
      </c>
      <c r="K19" s="16">
        <v>0.4</v>
      </c>
      <c r="L19" s="16">
        <v>0.9</v>
      </c>
      <c r="M19" s="15">
        <v>0.7</v>
      </c>
      <c r="N19" s="15">
        <v>-0.3</v>
      </c>
      <c r="O19" s="15">
        <v>-1</v>
      </c>
      <c r="P19" s="15">
        <v>-0.8</v>
      </c>
      <c r="S19" s="13">
        <f>Tabela3[[#This Row],[Mentzen]]*Tabela3[[#This Row],[Mentzen2]]</f>
        <v>0.81</v>
      </c>
      <c r="T19" s="13">
        <f>Tabela3[[#This Row],[Braun]]*Tabela3[[#This Row],[Braun3]]</f>
        <v>0.7</v>
      </c>
      <c r="U19" s="13">
        <f>Tabela3[[#This Row],[Hołownia]]*Tabela3[[#This Row],[Hołownia4]]</f>
        <v>-0.15</v>
      </c>
      <c r="V19" s="13">
        <f>Tabela3[[#This Row],[Zandberg]]*Tabela3[[#This Row],[Zandberg5]]</f>
        <v>-0.3</v>
      </c>
      <c r="W19" s="13">
        <f>Tabela3[[#This Row],[Biejat]]*Tabela3[[#This Row],[Biejat6]]</f>
        <v>-0.32000000000000006</v>
      </c>
    </row>
    <row r="20" spans="1:23" ht="28.8" x14ac:dyDescent="0.3">
      <c r="A20" s="12" t="s">
        <v>221</v>
      </c>
      <c r="B20" s="11">
        <v>96</v>
      </c>
      <c r="C20" s="11" t="s">
        <v>218</v>
      </c>
      <c r="D20" s="11" t="s">
        <v>205</v>
      </c>
      <c r="E20" s="11" t="s">
        <v>206</v>
      </c>
      <c r="F20" s="4">
        <v>0.8</v>
      </c>
      <c r="G20" s="16">
        <v>0.9</v>
      </c>
      <c r="H20" s="16">
        <v>1</v>
      </c>
      <c r="I20" s="16">
        <v>0.6</v>
      </c>
      <c r="J20" s="16">
        <v>0.5</v>
      </c>
      <c r="K20" s="16">
        <v>0.6</v>
      </c>
      <c r="L20" s="16">
        <v>-0.8</v>
      </c>
      <c r="M20" s="15">
        <v>-0.5</v>
      </c>
      <c r="N20" s="15">
        <v>-0.2</v>
      </c>
      <c r="O20" s="15">
        <v>-0.8</v>
      </c>
      <c r="P20" s="15">
        <v>-0.6</v>
      </c>
      <c r="S20" s="13">
        <f>Tabela3[[#This Row],[Mentzen]]*Tabela3[[#This Row],[Mentzen2]]</f>
        <v>-0.72000000000000008</v>
      </c>
      <c r="T20" s="13">
        <f>Tabela3[[#This Row],[Braun]]*Tabela3[[#This Row],[Braun3]]</f>
        <v>-0.5</v>
      </c>
      <c r="U20" s="13">
        <f>Tabela3[[#This Row],[Hołownia]]*Tabela3[[#This Row],[Hołownia4]]</f>
        <v>-0.12</v>
      </c>
      <c r="V20" s="13">
        <f>Tabela3[[#This Row],[Zandberg]]*Tabela3[[#This Row],[Zandberg5]]</f>
        <v>-0.4</v>
      </c>
      <c r="W20" s="13">
        <f>Tabela3[[#This Row],[Biejat]]*Tabela3[[#This Row],[Biejat6]]</f>
        <v>-0.36</v>
      </c>
    </row>
    <row r="21" spans="1:23" ht="43.2" x14ac:dyDescent="0.3">
      <c r="A21" s="14" t="s">
        <v>222</v>
      </c>
      <c r="B21" s="11">
        <v>4</v>
      </c>
      <c r="C21" s="11" t="s">
        <v>217</v>
      </c>
      <c r="D21" s="11" t="s">
        <v>9</v>
      </c>
      <c r="E21" s="11" t="s">
        <v>249</v>
      </c>
      <c r="F21" s="4">
        <v>0.5</v>
      </c>
      <c r="G21" s="16">
        <v>0.9</v>
      </c>
      <c r="H21" s="16">
        <v>0.2</v>
      </c>
      <c r="I21" s="16">
        <v>0.5</v>
      </c>
      <c r="J21" s="16">
        <v>0.2</v>
      </c>
      <c r="K21" s="16">
        <v>0.2</v>
      </c>
      <c r="L21" s="16">
        <v>1</v>
      </c>
      <c r="M21" s="15">
        <v>0.9</v>
      </c>
      <c r="N21" s="15">
        <v>-0.8</v>
      </c>
      <c r="O21" s="15">
        <v>-1</v>
      </c>
      <c r="P21" s="15">
        <v>-0.9</v>
      </c>
      <c r="S21" s="13">
        <f>Tabela3[[#This Row],[Mentzen]]*Tabela3[[#This Row],[Mentzen2]]</f>
        <v>0.9</v>
      </c>
      <c r="T21" s="13">
        <f>Tabela3[[#This Row],[Braun]]*Tabela3[[#This Row],[Braun3]]</f>
        <v>0.18000000000000002</v>
      </c>
      <c r="U21" s="13">
        <f>Tabela3[[#This Row],[Hołownia]]*Tabela3[[#This Row],[Hołownia4]]</f>
        <v>-0.4</v>
      </c>
      <c r="V21" s="13">
        <f>Tabela3[[#This Row],[Zandberg]]*Tabela3[[#This Row],[Zandberg5]]</f>
        <v>-0.2</v>
      </c>
      <c r="W21" s="13">
        <f>Tabela3[[#This Row],[Biejat]]*Tabela3[[#This Row],[Biejat6]]</f>
        <v>-0.18000000000000002</v>
      </c>
    </row>
    <row r="22" spans="1:23" ht="43.2" x14ac:dyDescent="0.3">
      <c r="A22" s="14" t="s">
        <v>222</v>
      </c>
      <c r="B22" s="11">
        <v>11</v>
      </c>
      <c r="C22" s="11" t="s">
        <v>218</v>
      </c>
      <c r="D22" s="11" t="s">
        <v>14</v>
      </c>
      <c r="E22" s="11" t="s">
        <v>69</v>
      </c>
      <c r="F22" s="4">
        <v>0.4</v>
      </c>
      <c r="G22" s="16">
        <v>1</v>
      </c>
      <c r="H22" s="16">
        <v>1</v>
      </c>
      <c r="I22" s="16">
        <v>0.6</v>
      </c>
      <c r="J22" s="16">
        <v>0.3</v>
      </c>
      <c r="K22" s="16">
        <v>0.4</v>
      </c>
      <c r="L22" s="16">
        <v>-1</v>
      </c>
      <c r="M22" s="15">
        <v>-0.9</v>
      </c>
      <c r="N22" s="15">
        <v>0.7</v>
      </c>
      <c r="O22" s="15">
        <v>0.6</v>
      </c>
      <c r="P22" s="15">
        <v>0.8</v>
      </c>
      <c r="S22" s="13">
        <f>Tabela3[[#This Row],[Mentzen]]*Tabela3[[#This Row],[Mentzen2]]</f>
        <v>-1</v>
      </c>
      <c r="T22" s="13">
        <f>Tabela3[[#This Row],[Braun]]*Tabela3[[#This Row],[Braun3]]</f>
        <v>-0.9</v>
      </c>
      <c r="U22" s="13">
        <f>Tabela3[[#This Row],[Hołownia]]*Tabela3[[#This Row],[Hołownia4]]</f>
        <v>0.42</v>
      </c>
      <c r="V22" s="13">
        <f>Tabela3[[#This Row],[Zandberg]]*Tabela3[[#This Row],[Zandberg5]]</f>
        <v>0.18</v>
      </c>
      <c r="W22" s="13">
        <f>Tabela3[[#This Row],[Biejat]]*Tabela3[[#This Row],[Biejat6]]</f>
        <v>0.32000000000000006</v>
      </c>
    </row>
    <row r="23" spans="1:23" ht="43.2" x14ac:dyDescent="0.3">
      <c r="A23" s="14" t="s">
        <v>222</v>
      </c>
      <c r="B23" s="11">
        <v>18</v>
      </c>
      <c r="C23" s="11" t="s">
        <v>218</v>
      </c>
      <c r="D23" s="11" t="s">
        <v>20</v>
      </c>
      <c r="E23" s="11" t="s">
        <v>77</v>
      </c>
      <c r="F23" s="4">
        <v>0.5</v>
      </c>
      <c r="G23" s="16">
        <v>1</v>
      </c>
      <c r="H23" s="16">
        <v>1</v>
      </c>
      <c r="I23" s="16">
        <v>0.3</v>
      </c>
      <c r="J23" s="16">
        <v>0.2</v>
      </c>
      <c r="K23" s="16">
        <v>0.2</v>
      </c>
      <c r="L23" s="16">
        <v>-0.9</v>
      </c>
      <c r="M23" s="15">
        <v>-0.8</v>
      </c>
      <c r="N23" s="15">
        <v>0.5</v>
      </c>
      <c r="O23" s="15">
        <v>0.8</v>
      </c>
      <c r="P23" s="15">
        <v>0.7</v>
      </c>
      <c r="S23" s="13">
        <f>Tabela3[[#This Row],[Mentzen]]*Tabela3[[#This Row],[Mentzen2]]</f>
        <v>-0.9</v>
      </c>
      <c r="T23" s="13">
        <f>Tabela3[[#This Row],[Braun]]*Tabela3[[#This Row],[Braun3]]</f>
        <v>-0.8</v>
      </c>
      <c r="U23" s="13">
        <f>Tabela3[[#This Row],[Hołownia]]*Tabela3[[#This Row],[Hołownia4]]</f>
        <v>0.15</v>
      </c>
      <c r="V23" s="13">
        <f>Tabela3[[#This Row],[Zandberg]]*Tabela3[[#This Row],[Zandberg5]]</f>
        <v>0.16000000000000003</v>
      </c>
      <c r="W23" s="13">
        <f>Tabela3[[#This Row],[Biejat]]*Tabela3[[#This Row],[Biejat6]]</f>
        <v>0.13999999999999999</v>
      </c>
    </row>
    <row r="24" spans="1:23" ht="28.8" x14ac:dyDescent="0.3">
      <c r="A24" s="14" t="s">
        <v>222</v>
      </c>
      <c r="B24" s="11">
        <v>22</v>
      </c>
      <c r="C24" s="11" t="s">
        <v>217</v>
      </c>
      <c r="D24" s="11" t="s">
        <v>22</v>
      </c>
      <c r="E24" s="11" t="s">
        <v>84</v>
      </c>
      <c r="F24" s="4">
        <v>0.4</v>
      </c>
      <c r="G24" s="16">
        <v>0.8</v>
      </c>
      <c r="H24" s="16">
        <v>0.3</v>
      </c>
      <c r="I24" s="16">
        <v>0.4</v>
      </c>
      <c r="J24" s="16">
        <v>0.3</v>
      </c>
      <c r="K24" s="16">
        <v>0.3</v>
      </c>
      <c r="L24" s="16">
        <v>-0.8</v>
      </c>
      <c r="M24" s="15">
        <v>0.6</v>
      </c>
      <c r="N24" s="15">
        <v>0.2</v>
      </c>
      <c r="O24" s="15">
        <v>0.5</v>
      </c>
      <c r="P24" s="15">
        <v>0.3</v>
      </c>
      <c r="S24" s="13">
        <f>Tabela3[[#This Row],[Mentzen]]*Tabela3[[#This Row],[Mentzen2]]</f>
        <v>-0.64000000000000012</v>
      </c>
      <c r="T24" s="13">
        <f>Tabela3[[#This Row],[Braun]]*Tabela3[[#This Row],[Braun3]]</f>
        <v>0.18</v>
      </c>
      <c r="U24" s="13">
        <f>Tabela3[[#This Row],[Hołownia]]*Tabela3[[#This Row],[Hołownia4]]</f>
        <v>8.0000000000000016E-2</v>
      </c>
      <c r="V24" s="13">
        <f>Tabela3[[#This Row],[Zandberg]]*Tabela3[[#This Row],[Zandberg5]]</f>
        <v>0.15</v>
      </c>
      <c r="W24" s="13">
        <f>Tabela3[[#This Row],[Biejat]]*Tabela3[[#This Row],[Biejat6]]</f>
        <v>0.09</v>
      </c>
    </row>
    <row r="25" spans="1:23" ht="28.8" x14ac:dyDescent="0.3">
      <c r="A25" s="14" t="s">
        <v>222</v>
      </c>
      <c r="B25" s="11">
        <v>29</v>
      </c>
      <c r="C25" s="11" t="s">
        <v>217</v>
      </c>
      <c r="D25" s="11" t="s">
        <v>33</v>
      </c>
      <c r="E25" s="11" t="s">
        <v>250</v>
      </c>
      <c r="F25" s="4">
        <v>0.6</v>
      </c>
      <c r="G25" s="16">
        <v>0.85</v>
      </c>
      <c r="H25" s="16">
        <v>0.25</v>
      </c>
      <c r="I25" s="16">
        <v>0.45</v>
      </c>
      <c r="J25" s="16">
        <v>0.25</v>
      </c>
      <c r="K25" s="16">
        <v>0.25</v>
      </c>
      <c r="L25" s="16">
        <v>-0.9</v>
      </c>
      <c r="M25" s="15">
        <v>0.5</v>
      </c>
      <c r="N25" s="15">
        <v>-0.7</v>
      </c>
      <c r="O25" s="15">
        <v>-0.9</v>
      </c>
      <c r="P25" s="15">
        <v>-0.8</v>
      </c>
      <c r="S25" s="13">
        <f>Tabela3[[#This Row],[Mentzen]]*Tabela3[[#This Row],[Mentzen2]]</f>
        <v>-0.76500000000000001</v>
      </c>
      <c r="T25" s="13">
        <f>Tabela3[[#This Row],[Braun]]*Tabela3[[#This Row],[Braun3]]</f>
        <v>0.125</v>
      </c>
      <c r="U25" s="13">
        <f>Tabela3[[#This Row],[Hołownia]]*Tabela3[[#This Row],[Hołownia4]]</f>
        <v>-0.315</v>
      </c>
      <c r="V25" s="13">
        <f>Tabela3[[#This Row],[Zandberg]]*Tabela3[[#This Row],[Zandberg5]]</f>
        <v>-0.22500000000000001</v>
      </c>
      <c r="W25" s="13">
        <f>Tabela3[[#This Row],[Biejat]]*Tabela3[[#This Row],[Biejat6]]</f>
        <v>-0.2</v>
      </c>
    </row>
    <row r="26" spans="1:23" x14ac:dyDescent="0.3">
      <c r="A26" s="14" t="s">
        <v>222</v>
      </c>
      <c r="B26" s="11">
        <v>34</v>
      </c>
      <c r="C26" s="11" t="s">
        <v>218</v>
      </c>
      <c r="D26" s="11" t="s">
        <v>29</v>
      </c>
      <c r="E26" s="11" t="s">
        <v>96</v>
      </c>
      <c r="F26" s="4">
        <v>0.5</v>
      </c>
      <c r="G26" s="16">
        <v>1</v>
      </c>
      <c r="H26" s="16">
        <v>1</v>
      </c>
      <c r="I26" s="16">
        <v>0.6</v>
      </c>
      <c r="J26" s="16">
        <v>0.3</v>
      </c>
      <c r="K26" s="16">
        <v>0.4</v>
      </c>
      <c r="L26" s="16">
        <v>-1</v>
      </c>
      <c r="M26" s="15">
        <v>-1</v>
      </c>
      <c r="N26" s="15">
        <v>0.8</v>
      </c>
      <c r="O26" s="15">
        <v>0.7</v>
      </c>
      <c r="P26" s="15">
        <v>0.7</v>
      </c>
      <c r="S26" s="13">
        <f>Tabela3[[#This Row],[Mentzen]]*Tabela3[[#This Row],[Mentzen2]]</f>
        <v>-1</v>
      </c>
      <c r="T26" s="13">
        <f>Tabela3[[#This Row],[Braun]]*Tabela3[[#This Row],[Braun3]]</f>
        <v>-1</v>
      </c>
      <c r="U26" s="13">
        <f>Tabela3[[#This Row],[Hołownia]]*Tabela3[[#This Row],[Hołownia4]]</f>
        <v>0.48</v>
      </c>
      <c r="V26" s="13">
        <f>Tabela3[[#This Row],[Zandberg]]*Tabela3[[#This Row],[Zandberg5]]</f>
        <v>0.21</v>
      </c>
      <c r="W26" s="13">
        <f>Tabela3[[#This Row],[Biejat]]*Tabela3[[#This Row],[Biejat6]]</f>
        <v>0.27999999999999997</v>
      </c>
    </row>
    <row r="27" spans="1:23" ht="28.8" x14ac:dyDescent="0.3">
      <c r="A27" s="14" t="s">
        <v>222</v>
      </c>
      <c r="B27" s="11">
        <v>36</v>
      </c>
      <c r="C27" s="11" t="s">
        <v>218</v>
      </c>
      <c r="D27" s="11" t="s">
        <v>37</v>
      </c>
      <c r="E27" s="11" t="s">
        <v>251</v>
      </c>
      <c r="F27" s="4">
        <v>0.4</v>
      </c>
      <c r="G27" s="16">
        <v>1</v>
      </c>
      <c r="H27" s="16">
        <v>1</v>
      </c>
      <c r="I27" s="16">
        <v>0.3</v>
      </c>
      <c r="J27" s="16">
        <v>0.2</v>
      </c>
      <c r="K27" s="16">
        <v>0.2</v>
      </c>
      <c r="L27" s="16">
        <v>-0.9</v>
      </c>
      <c r="M27" s="15">
        <v>-0.8</v>
      </c>
      <c r="N27" s="15">
        <v>0.4</v>
      </c>
      <c r="O27" s="15">
        <v>0.8</v>
      </c>
      <c r="P27" s="15">
        <v>0.7</v>
      </c>
      <c r="S27" s="13">
        <f>Tabela3[[#This Row],[Mentzen]]*Tabela3[[#This Row],[Mentzen2]]</f>
        <v>-0.9</v>
      </c>
      <c r="T27" s="13">
        <f>Tabela3[[#This Row],[Braun]]*Tabela3[[#This Row],[Braun3]]</f>
        <v>-0.8</v>
      </c>
      <c r="U27" s="13">
        <f>Tabela3[[#This Row],[Hołownia]]*Tabela3[[#This Row],[Hołownia4]]</f>
        <v>0.12</v>
      </c>
      <c r="V27" s="13">
        <f>Tabela3[[#This Row],[Zandberg]]*Tabela3[[#This Row],[Zandberg5]]</f>
        <v>0.16000000000000003</v>
      </c>
      <c r="W27" s="13">
        <f>Tabela3[[#This Row],[Biejat]]*Tabela3[[#This Row],[Biejat6]]</f>
        <v>0.13999999999999999</v>
      </c>
    </row>
    <row r="28" spans="1:23" ht="28.8" x14ac:dyDescent="0.3">
      <c r="A28" s="14" t="s">
        <v>222</v>
      </c>
      <c r="B28" s="11">
        <v>41</v>
      </c>
      <c r="C28" s="11" t="s">
        <v>217</v>
      </c>
      <c r="D28" s="11" t="s">
        <v>252</v>
      </c>
      <c r="E28" s="11" t="s">
        <v>253</v>
      </c>
      <c r="F28" s="4">
        <v>0.55000000000000004</v>
      </c>
      <c r="G28" s="16">
        <v>0.8</v>
      </c>
      <c r="H28" s="16">
        <v>0.3</v>
      </c>
      <c r="I28" s="16">
        <v>0.4</v>
      </c>
      <c r="J28" s="16">
        <v>0.3</v>
      </c>
      <c r="K28" s="16">
        <v>0.3</v>
      </c>
      <c r="L28" s="16">
        <v>0.7</v>
      </c>
      <c r="M28" s="15">
        <v>0.8</v>
      </c>
      <c r="N28" s="15">
        <v>-0.6</v>
      </c>
      <c r="O28" s="15">
        <v>-0.9</v>
      </c>
      <c r="P28" s="15">
        <v>-0.8</v>
      </c>
      <c r="S28" s="13">
        <f>Tabela3[[#This Row],[Mentzen]]*Tabela3[[#This Row],[Mentzen2]]</f>
        <v>0.55999999999999994</v>
      </c>
      <c r="T28" s="13">
        <f>Tabela3[[#This Row],[Braun]]*Tabela3[[#This Row],[Braun3]]</f>
        <v>0.24</v>
      </c>
      <c r="U28" s="13">
        <f>Tabela3[[#This Row],[Hołownia]]*Tabela3[[#This Row],[Hołownia4]]</f>
        <v>-0.24</v>
      </c>
      <c r="V28" s="13">
        <f>Tabela3[[#This Row],[Zandberg]]*Tabela3[[#This Row],[Zandberg5]]</f>
        <v>-0.27</v>
      </c>
      <c r="W28" s="13">
        <f>Tabela3[[#This Row],[Biejat]]*Tabela3[[#This Row],[Biejat6]]</f>
        <v>-0.24</v>
      </c>
    </row>
    <row r="29" spans="1:23" ht="28.8" x14ac:dyDescent="0.3">
      <c r="A29" s="14" t="s">
        <v>222</v>
      </c>
      <c r="B29" s="11">
        <v>43</v>
      </c>
      <c r="C29" s="11" t="s">
        <v>217</v>
      </c>
      <c r="D29" s="11" t="s">
        <v>40</v>
      </c>
      <c r="E29" s="11" t="s">
        <v>109</v>
      </c>
      <c r="F29" s="4">
        <v>0.45</v>
      </c>
      <c r="G29" s="16">
        <v>0.9</v>
      </c>
      <c r="H29" s="16">
        <v>0.2</v>
      </c>
      <c r="I29" s="16">
        <v>0.5</v>
      </c>
      <c r="J29" s="16">
        <v>0.2</v>
      </c>
      <c r="K29" s="16">
        <v>0.2</v>
      </c>
      <c r="L29" s="16">
        <v>0.9</v>
      </c>
      <c r="M29" s="15">
        <v>1</v>
      </c>
      <c r="N29" s="15">
        <v>-0.8</v>
      </c>
      <c r="O29" s="15">
        <v>-1</v>
      </c>
      <c r="P29" s="15">
        <v>-0.9</v>
      </c>
      <c r="S29" s="13">
        <f>Tabela3[[#This Row],[Mentzen]]*Tabela3[[#This Row],[Mentzen2]]</f>
        <v>0.81</v>
      </c>
      <c r="T29" s="13">
        <f>Tabela3[[#This Row],[Braun]]*Tabela3[[#This Row],[Braun3]]</f>
        <v>0.2</v>
      </c>
      <c r="U29" s="13">
        <f>Tabela3[[#This Row],[Hołownia]]*Tabela3[[#This Row],[Hołownia4]]</f>
        <v>-0.4</v>
      </c>
      <c r="V29" s="13">
        <f>Tabela3[[#This Row],[Zandberg]]*Tabela3[[#This Row],[Zandberg5]]</f>
        <v>-0.2</v>
      </c>
      <c r="W29" s="13">
        <f>Tabela3[[#This Row],[Biejat]]*Tabela3[[#This Row],[Biejat6]]</f>
        <v>-0.18000000000000002</v>
      </c>
    </row>
    <row r="30" spans="1:23" ht="28.8" x14ac:dyDescent="0.3">
      <c r="A30" s="14" t="s">
        <v>222</v>
      </c>
      <c r="B30" s="11">
        <v>55</v>
      </c>
      <c r="C30" s="11" t="s">
        <v>218</v>
      </c>
      <c r="D30" s="11" t="s">
        <v>129</v>
      </c>
      <c r="E30" s="11" t="s">
        <v>130</v>
      </c>
      <c r="F30" s="4">
        <v>0.3</v>
      </c>
      <c r="G30" s="16">
        <v>1</v>
      </c>
      <c r="H30" s="16">
        <v>1</v>
      </c>
      <c r="I30" s="16">
        <v>0.6</v>
      </c>
      <c r="J30" s="16">
        <v>0.3</v>
      </c>
      <c r="K30" s="16">
        <v>0.4</v>
      </c>
      <c r="L30" s="16">
        <v>-1</v>
      </c>
      <c r="M30" s="15">
        <v>-0.9</v>
      </c>
      <c r="N30" s="15">
        <v>0.7</v>
      </c>
      <c r="O30" s="15">
        <v>0.7</v>
      </c>
      <c r="P30" s="15">
        <v>0.6</v>
      </c>
      <c r="S30" s="13">
        <f>Tabela3[[#This Row],[Mentzen]]*Tabela3[[#This Row],[Mentzen2]]</f>
        <v>-1</v>
      </c>
      <c r="T30" s="13">
        <f>Tabela3[[#This Row],[Braun]]*Tabela3[[#This Row],[Braun3]]</f>
        <v>-0.9</v>
      </c>
      <c r="U30" s="13">
        <f>Tabela3[[#This Row],[Hołownia]]*Tabela3[[#This Row],[Hołownia4]]</f>
        <v>0.42</v>
      </c>
      <c r="V30" s="13">
        <f>Tabela3[[#This Row],[Zandberg]]*Tabela3[[#This Row],[Zandberg5]]</f>
        <v>0.21</v>
      </c>
      <c r="W30" s="13">
        <f>Tabela3[[#This Row],[Biejat]]*Tabela3[[#This Row],[Biejat6]]</f>
        <v>0.24</v>
      </c>
    </row>
    <row r="31" spans="1:23" ht="28.8" x14ac:dyDescent="0.3">
      <c r="A31" s="14" t="s">
        <v>222</v>
      </c>
      <c r="B31" s="11">
        <v>57</v>
      </c>
      <c r="C31" s="11" t="s">
        <v>218</v>
      </c>
      <c r="D31" s="11" t="s">
        <v>45</v>
      </c>
      <c r="E31" s="11" t="s">
        <v>132</v>
      </c>
      <c r="F31" s="4">
        <v>0.3</v>
      </c>
      <c r="G31" s="16">
        <v>1</v>
      </c>
      <c r="H31" s="16">
        <v>1</v>
      </c>
      <c r="I31" s="16">
        <v>0.3</v>
      </c>
      <c r="J31" s="16">
        <v>0.2</v>
      </c>
      <c r="K31" s="16">
        <v>0.2</v>
      </c>
      <c r="L31" s="16">
        <v>-0.9</v>
      </c>
      <c r="M31" s="15">
        <v>-0.8</v>
      </c>
      <c r="N31" s="15">
        <v>0.5</v>
      </c>
      <c r="O31" s="15">
        <v>0.8</v>
      </c>
      <c r="P31" s="15">
        <v>0.7</v>
      </c>
      <c r="S31" s="13">
        <f>Tabela3[[#This Row],[Mentzen]]*Tabela3[[#This Row],[Mentzen2]]</f>
        <v>-0.9</v>
      </c>
      <c r="T31" s="13">
        <f>Tabela3[[#This Row],[Braun]]*Tabela3[[#This Row],[Braun3]]</f>
        <v>-0.8</v>
      </c>
      <c r="U31" s="13">
        <f>Tabela3[[#This Row],[Hołownia]]*Tabela3[[#This Row],[Hołownia4]]</f>
        <v>0.15</v>
      </c>
      <c r="V31" s="13">
        <f>Tabela3[[#This Row],[Zandberg]]*Tabela3[[#This Row],[Zandberg5]]</f>
        <v>0.16000000000000003</v>
      </c>
      <c r="W31" s="13">
        <f>Tabela3[[#This Row],[Biejat]]*Tabela3[[#This Row],[Biejat6]]</f>
        <v>0.13999999999999999</v>
      </c>
    </row>
    <row r="32" spans="1:23" ht="28.8" x14ac:dyDescent="0.3">
      <c r="A32" s="14" t="s">
        <v>222</v>
      </c>
      <c r="B32" s="11">
        <v>63</v>
      </c>
      <c r="C32" s="11" t="s">
        <v>217</v>
      </c>
      <c r="D32" s="11" t="s">
        <v>254</v>
      </c>
      <c r="E32" s="11" t="s">
        <v>144</v>
      </c>
      <c r="F32" s="4">
        <v>0.52</v>
      </c>
      <c r="G32" s="16">
        <v>0.85</v>
      </c>
      <c r="H32" s="16">
        <v>0.2</v>
      </c>
      <c r="I32" s="16">
        <v>0.45</v>
      </c>
      <c r="J32" s="16">
        <v>0.2</v>
      </c>
      <c r="K32" s="16">
        <v>0.2</v>
      </c>
      <c r="L32" s="16">
        <v>0.5</v>
      </c>
      <c r="M32" s="15">
        <v>0.9</v>
      </c>
      <c r="N32" s="15">
        <v>-0.8</v>
      </c>
      <c r="O32" s="15">
        <v>-1</v>
      </c>
      <c r="P32" s="15">
        <v>-0.8</v>
      </c>
      <c r="S32" s="13">
        <f>Tabela3[[#This Row],[Mentzen]]*Tabela3[[#This Row],[Mentzen2]]</f>
        <v>0.42499999999999999</v>
      </c>
      <c r="T32" s="13">
        <f>Tabela3[[#This Row],[Braun]]*Tabela3[[#This Row],[Braun3]]</f>
        <v>0.18000000000000002</v>
      </c>
      <c r="U32" s="13">
        <f>Tabela3[[#This Row],[Hołownia]]*Tabela3[[#This Row],[Hołownia4]]</f>
        <v>-0.36000000000000004</v>
      </c>
      <c r="V32" s="13">
        <f>Tabela3[[#This Row],[Zandberg]]*Tabela3[[#This Row],[Zandberg5]]</f>
        <v>-0.2</v>
      </c>
      <c r="W32" s="13">
        <f>Tabela3[[#This Row],[Biejat]]*Tabela3[[#This Row],[Biejat6]]</f>
        <v>-0.16000000000000003</v>
      </c>
    </row>
    <row r="33" spans="1:23" ht="28.8" x14ac:dyDescent="0.3">
      <c r="A33" s="14" t="s">
        <v>222</v>
      </c>
      <c r="B33" s="11">
        <v>78</v>
      </c>
      <c r="C33" s="11" t="s">
        <v>218</v>
      </c>
      <c r="D33" s="11" t="s">
        <v>255</v>
      </c>
      <c r="E33" s="11" t="s">
        <v>173</v>
      </c>
      <c r="F33" s="4">
        <v>0.6</v>
      </c>
      <c r="G33" s="16">
        <v>1</v>
      </c>
      <c r="H33" s="16">
        <v>1</v>
      </c>
      <c r="I33" s="16">
        <v>0.6</v>
      </c>
      <c r="J33" s="16">
        <v>0.3</v>
      </c>
      <c r="K33" s="16">
        <v>0.4</v>
      </c>
      <c r="L33" s="16">
        <v>-1</v>
      </c>
      <c r="M33" s="15">
        <v>-0.9</v>
      </c>
      <c r="N33" s="15">
        <v>0.6</v>
      </c>
      <c r="O33" s="15">
        <v>0.6</v>
      </c>
      <c r="P33" s="15">
        <v>0.6</v>
      </c>
      <c r="S33" s="13">
        <f>Tabela3[[#This Row],[Mentzen]]*Tabela3[[#This Row],[Mentzen2]]</f>
        <v>-1</v>
      </c>
      <c r="T33" s="13">
        <f>Tabela3[[#This Row],[Braun]]*Tabela3[[#This Row],[Braun3]]</f>
        <v>-0.9</v>
      </c>
      <c r="U33" s="13">
        <f>Tabela3[[#This Row],[Hołownia]]*Tabela3[[#This Row],[Hołownia4]]</f>
        <v>0.36</v>
      </c>
      <c r="V33" s="13">
        <f>Tabela3[[#This Row],[Zandberg]]*Tabela3[[#This Row],[Zandberg5]]</f>
        <v>0.18</v>
      </c>
      <c r="W33" s="13">
        <f>Tabela3[[#This Row],[Biejat]]*Tabela3[[#This Row],[Biejat6]]</f>
        <v>0.24</v>
      </c>
    </row>
    <row r="34" spans="1:23" ht="28.8" x14ac:dyDescent="0.3">
      <c r="A34" s="14" t="s">
        <v>222</v>
      </c>
      <c r="B34" s="11">
        <v>81</v>
      </c>
      <c r="C34" s="11" t="s">
        <v>217</v>
      </c>
      <c r="D34" s="11" t="s">
        <v>178</v>
      </c>
      <c r="E34" s="11" t="s">
        <v>179</v>
      </c>
      <c r="F34" s="4">
        <v>0.55000000000000004</v>
      </c>
      <c r="G34" s="16">
        <v>0.8</v>
      </c>
      <c r="H34" s="16">
        <v>0.3</v>
      </c>
      <c r="I34" s="16">
        <v>0.4</v>
      </c>
      <c r="J34" s="16">
        <v>0.3</v>
      </c>
      <c r="K34" s="16">
        <v>0.3</v>
      </c>
      <c r="L34" s="16">
        <v>-0.7</v>
      </c>
      <c r="M34" s="15">
        <v>0.7</v>
      </c>
      <c r="N34" s="15">
        <v>-0.6</v>
      </c>
      <c r="O34" s="15">
        <v>-1</v>
      </c>
      <c r="P34" s="15">
        <v>-0.7</v>
      </c>
      <c r="S34" s="13">
        <f>Tabela3[[#This Row],[Mentzen]]*Tabela3[[#This Row],[Mentzen2]]</f>
        <v>-0.55999999999999994</v>
      </c>
      <c r="T34" s="13">
        <f>Tabela3[[#This Row],[Braun]]*Tabela3[[#This Row],[Braun3]]</f>
        <v>0.21</v>
      </c>
      <c r="U34" s="13">
        <f>Tabela3[[#This Row],[Hołownia]]*Tabela3[[#This Row],[Hołownia4]]</f>
        <v>-0.24</v>
      </c>
      <c r="V34" s="13">
        <f>Tabela3[[#This Row],[Zandberg]]*Tabela3[[#This Row],[Zandberg5]]</f>
        <v>-0.3</v>
      </c>
      <c r="W34" s="13">
        <f>Tabela3[[#This Row],[Biejat]]*Tabela3[[#This Row],[Biejat6]]</f>
        <v>-0.21</v>
      </c>
    </row>
    <row r="35" spans="1:23" ht="43.2" x14ac:dyDescent="0.3">
      <c r="A35" s="14" t="s">
        <v>222</v>
      </c>
      <c r="B35" s="11">
        <v>84</v>
      </c>
      <c r="C35" s="11" t="s">
        <v>217</v>
      </c>
      <c r="D35" s="11" t="s">
        <v>51</v>
      </c>
      <c r="E35" s="11" t="s">
        <v>183</v>
      </c>
      <c r="F35" s="4">
        <v>0.5</v>
      </c>
      <c r="G35" s="16">
        <v>0.9</v>
      </c>
      <c r="H35" s="16">
        <v>0.25</v>
      </c>
      <c r="I35" s="16">
        <v>0.5</v>
      </c>
      <c r="J35" s="16">
        <v>0.25</v>
      </c>
      <c r="K35" s="16">
        <v>0.25</v>
      </c>
      <c r="L35" s="16">
        <v>0.3</v>
      </c>
      <c r="M35" s="15">
        <v>0.4</v>
      </c>
      <c r="N35" s="15">
        <v>-0.7</v>
      </c>
      <c r="O35" s="15">
        <v>-1</v>
      </c>
      <c r="P35" s="15">
        <v>-0.9</v>
      </c>
      <c r="S35" s="13">
        <f>Tabela3[[#This Row],[Mentzen]]*Tabela3[[#This Row],[Mentzen2]]</f>
        <v>0.27</v>
      </c>
      <c r="T35" s="13">
        <f>Tabela3[[#This Row],[Braun]]*Tabela3[[#This Row],[Braun3]]</f>
        <v>0.1</v>
      </c>
      <c r="U35" s="13">
        <f>Tabela3[[#This Row],[Hołownia]]*Tabela3[[#This Row],[Hołownia4]]</f>
        <v>-0.35</v>
      </c>
      <c r="V35" s="13">
        <f>Tabela3[[#This Row],[Zandberg]]*Tabela3[[#This Row],[Zandberg5]]</f>
        <v>-0.25</v>
      </c>
      <c r="W35" s="13">
        <f>Tabela3[[#This Row],[Biejat]]*Tabela3[[#This Row],[Biejat6]]</f>
        <v>-0.22500000000000001</v>
      </c>
    </row>
    <row r="36" spans="1:23" ht="43.2" x14ac:dyDescent="0.3">
      <c r="A36" s="14" t="s">
        <v>222</v>
      </c>
      <c r="B36" s="11">
        <v>95</v>
      </c>
      <c r="C36" s="11" t="s">
        <v>218</v>
      </c>
      <c r="D36" s="11" t="s">
        <v>203</v>
      </c>
      <c r="E36" s="11" t="s">
        <v>204</v>
      </c>
      <c r="F36" s="4">
        <v>0.2</v>
      </c>
      <c r="G36" s="16">
        <v>1</v>
      </c>
      <c r="H36" s="16">
        <v>1</v>
      </c>
      <c r="I36" s="16">
        <v>0.6</v>
      </c>
      <c r="J36" s="16">
        <v>0.3</v>
      </c>
      <c r="K36" s="16">
        <v>0.4</v>
      </c>
      <c r="L36" s="16">
        <v>-1</v>
      </c>
      <c r="M36" s="15">
        <v>-0.9</v>
      </c>
      <c r="N36" s="15">
        <v>0.6</v>
      </c>
      <c r="O36" s="15">
        <v>-0.5</v>
      </c>
      <c r="P36" s="15">
        <v>0.5</v>
      </c>
      <c r="S36" s="13">
        <f>Tabela3[[#This Row],[Mentzen]]*Tabela3[[#This Row],[Mentzen2]]</f>
        <v>-1</v>
      </c>
      <c r="T36" s="13">
        <f>Tabela3[[#This Row],[Braun]]*Tabela3[[#This Row],[Braun3]]</f>
        <v>-0.9</v>
      </c>
      <c r="U36" s="13">
        <f>Tabela3[[#This Row],[Hołownia]]*Tabela3[[#This Row],[Hołownia4]]</f>
        <v>0.36</v>
      </c>
      <c r="V36" s="13">
        <f>Tabela3[[#This Row],[Zandberg]]*Tabela3[[#This Row],[Zandberg5]]</f>
        <v>-0.15</v>
      </c>
      <c r="W36" s="13">
        <f>Tabela3[[#This Row],[Biejat]]*Tabela3[[#This Row],[Biejat6]]</f>
        <v>0.2</v>
      </c>
    </row>
    <row r="37" spans="1:23" ht="57.6" x14ac:dyDescent="0.3">
      <c r="A37" s="14" t="s">
        <v>223</v>
      </c>
      <c r="B37" s="11">
        <v>13</v>
      </c>
      <c r="C37" s="11" t="s">
        <v>218</v>
      </c>
      <c r="D37" s="11" t="s">
        <v>16</v>
      </c>
      <c r="E37" s="11" t="s">
        <v>256</v>
      </c>
      <c r="F37" s="4">
        <v>0.6</v>
      </c>
      <c r="G37" s="16">
        <v>1</v>
      </c>
      <c r="H37" s="16">
        <v>0.8</v>
      </c>
      <c r="I37" s="16">
        <v>0.7</v>
      </c>
      <c r="J37" s="16">
        <v>0.3</v>
      </c>
      <c r="K37" s="16">
        <v>0.4</v>
      </c>
      <c r="L37" s="16">
        <v>-1</v>
      </c>
      <c r="M37" s="15">
        <v>-0.9</v>
      </c>
      <c r="N37" s="15">
        <v>0.6</v>
      </c>
      <c r="O37" s="15">
        <v>0.4</v>
      </c>
      <c r="P37" s="15">
        <v>0.5</v>
      </c>
      <c r="S37" s="13">
        <f>Tabela3[[#This Row],[Mentzen]]*Tabela3[[#This Row],[Mentzen2]]</f>
        <v>-1</v>
      </c>
      <c r="T37" s="13">
        <f>Tabela3[[#This Row],[Braun]]*Tabela3[[#This Row],[Braun3]]</f>
        <v>-0.72000000000000008</v>
      </c>
      <c r="U37" s="13">
        <f>Tabela3[[#This Row],[Hołownia]]*Tabela3[[#This Row],[Hołownia4]]</f>
        <v>0.42</v>
      </c>
      <c r="V37" s="13">
        <f>Tabela3[[#This Row],[Zandberg]]*Tabela3[[#This Row],[Zandberg5]]</f>
        <v>0.12</v>
      </c>
      <c r="W37" s="13">
        <f>Tabela3[[#This Row],[Biejat]]*Tabela3[[#This Row],[Biejat6]]</f>
        <v>0.2</v>
      </c>
    </row>
    <row r="38" spans="1:23" ht="28.8" x14ac:dyDescent="0.3">
      <c r="A38" s="14" t="s">
        <v>223</v>
      </c>
      <c r="B38" s="11">
        <v>35</v>
      </c>
      <c r="C38" s="11" t="s">
        <v>218</v>
      </c>
      <c r="D38" s="11" t="s">
        <v>36</v>
      </c>
      <c r="E38" s="11" t="s">
        <v>97</v>
      </c>
      <c r="F38" s="4">
        <v>0.6</v>
      </c>
      <c r="G38" s="16">
        <v>1</v>
      </c>
      <c r="H38" s="16">
        <v>0.8</v>
      </c>
      <c r="I38" s="16">
        <v>0.7</v>
      </c>
      <c r="J38" s="16">
        <v>0.3</v>
      </c>
      <c r="K38" s="16">
        <v>0.4</v>
      </c>
      <c r="L38" s="16">
        <v>-1</v>
      </c>
      <c r="M38" s="15">
        <v>-0.8</v>
      </c>
      <c r="N38" s="15">
        <v>0.5</v>
      </c>
      <c r="O38" s="15">
        <v>0.4</v>
      </c>
      <c r="P38" s="15">
        <v>0.5</v>
      </c>
      <c r="S38" s="13">
        <f>Tabela3[[#This Row],[Mentzen]]*Tabela3[[#This Row],[Mentzen2]]</f>
        <v>-1</v>
      </c>
      <c r="T38" s="13">
        <f>Tabela3[[#This Row],[Braun]]*Tabela3[[#This Row],[Braun3]]</f>
        <v>-0.64000000000000012</v>
      </c>
      <c r="U38" s="13">
        <f>Tabela3[[#This Row],[Hołownia]]*Tabela3[[#This Row],[Hołownia4]]</f>
        <v>0.35</v>
      </c>
      <c r="V38" s="13">
        <f>Tabela3[[#This Row],[Zandberg]]*Tabela3[[#This Row],[Zandberg5]]</f>
        <v>0.12</v>
      </c>
      <c r="W38" s="13">
        <f>Tabela3[[#This Row],[Biejat]]*Tabela3[[#This Row],[Biejat6]]</f>
        <v>0.2</v>
      </c>
    </row>
    <row r="39" spans="1:23" ht="28.8" x14ac:dyDescent="0.3">
      <c r="A39" s="14" t="s">
        <v>223</v>
      </c>
      <c r="B39" s="11">
        <v>50</v>
      </c>
      <c r="C39" s="11" t="s">
        <v>217</v>
      </c>
      <c r="D39" s="11" t="s">
        <v>120</v>
      </c>
      <c r="E39" s="11" t="s">
        <v>121</v>
      </c>
      <c r="F39" s="4">
        <v>0.85</v>
      </c>
      <c r="G39" s="16">
        <v>0.2</v>
      </c>
      <c r="H39" s="16">
        <v>0.3</v>
      </c>
      <c r="I39" s="16">
        <v>0.6</v>
      </c>
      <c r="J39" s="16">
        <v>0.9</v>
      </c>
      <c r="K39" s="16">
        <v>0.9</v>
      </c>
      <c r="L39" s="16">
        <v>1</v>
      </c>
      <c r="M39" s="15">
        <v>0.7</v>
      </c>
      <c r="N39" s="15">
        <v>-0.5</v>
      </c>
      <c r="O39" s="15">
        <v>-0.9</v>
      </c>
      <c r="P39" s="15">
        <v>-0.7</v>
      </c>
      <c r="S39" s="13">
        <f>Tabela3[[#This Row],[Mentzen]]*Tabela3[[#This Row],[Mentzen2]]</f>
        <v>0.2</v>
      </c>
      <c r="T39" s="13">
        <f>Tabela3[[#This Row],[Braun]]*Tabela3[[#This Row],[Braun3]]</f>
        <v>0.21</v>
      </c>
      <c r="U39" s="13">
        <f>Tabela3[[#This Row],[Hołownia]]*Tabela3[[#This Row],[Hołownia4]]</f>
        <v>-0.3</v>
      </c>
      <c r="V39" s="13">
        <f>Tabela3[[#This Row],[Zandberg]]*Tabela3[[#This Row],[Zandberg5]]</f>
        <v>-0.81</v>
      </c>
      <c r="W39" s="13">
        <f>Tabela3[[#This Row],[Biejat]]*Tabela3[[#This Row],[Biejat6]]</f>
        <v>-0.63</v>
      </c>
    </row>
    <row r="40" spans="1:23" ht="28.8" x14ac:dyDescent="0.3">
      <c r="A40" s="14" t="s">
        <v>223</v>
      </c>
      <c r="B40" s="11">
        <v>51</v>
      </c>
      <c r="C40" s="11" t="s">
        <v>218</v>
      </c>
      <c r="D40" s="11" t="s">
        <v>122</v>
      </c>
      <c r="E40" s="11" t="s">
        <v>123</v>
      </c>
      <c r="F40" s="4">
        <v>0.7</v>
      </c>
      <c r="G40" s="16">
        <v>1</v>
      </c>
      <c r="H40" s="16">
        <v>0.8</v>
      </c>
      <c r="I40" s="16">
        <v>0.7</v>
      </c>
      <c r="J40" s="16">
        <v>0.3</v>
      </c>
      <c r="K40" s="16">
        <v>0.4</v>
      </c>
      <c r="L40" s="16">
        <v>-1</v>
      </c>
      <c r="M40" s="15">
        <v>-0.9</v>
      </c>
      <c r="N40" s="15">
        <v>0.4</v>
      </c>
      <c r="O40" s="15">
        <v>-0.6</v>
      </c>
      <c r="P40" s="15">
        <v>-0.4</v>
      </c>
      <c r="S40" s="13">
        <f>Tabela3[[#This Row],[Mentzen]]*Tabela3[[#This Row],[Mentzen2]]</f>
        <v>-1</v>
      </c>
      <c r="T40" s="13">
        <f>Tabela3[[#This Row],[Braun]]*Tabela3[[#This Row],[Braun3]]</f>
        <v>-0.72000000000000008</v>
      </c>
      <c r="U40" s="13">
        <f>Tabela3[[#This Row],[Hołownia]]*Tabela3[[#This Row],[Hołownia4]]</f>
        <v>0.27999999999999997</v>
      </c>
      <c r="V40" s="13">
        <f>Tabela3[[#This Row],[Zandberg]]*Tabela3[[#This Row],[Zandberg5]]</f>
        <v>-0.18</v>
      </c>
      <c r="W40" s="13">
        <f>Tabela3[[#This Row],[Biejat]]*Tabela3[[#This Row],[Biejat6]]</f>
        <v>-0.16000000000000003</v>
      </c>
    </row>
    <row r="41" spans="1:23" ht="28.8" x14ac:dyDescent="0.3">
      <c r="A41" s="14" t="s">
        <v>223</v>
      </c>
      <c r="B41" s="11">
        <v>62</v>
      </c>
      <c r="C41" s="11" t="s">
        <v>217</v>
      </c>
      <c r="D41" s="11" t="s">
        <v>257</v>
      </c>
      <c r="E41" s="11" t="s">
        <v>142</v>
      </c>
      <c r="F41" s="4">
        <v>0.8</v>
      </c>
      <c r="G41" s="16">
        <v>0.2</v>
      </c>
      <c r="H41" s="16">
        <v>0.3</v>
      </c>
      <c r="I41" s="16">
        <v>0.6</v>
      </c>
      <c r="J41" s="16">
        <v>0.9</v>
      </c>
      <c r="K41" s="16">
        <v>0.9</v>
      </c>
      <c r="L41" s="16">
        <v>1</v>
      </c>
      <c r="M41" s="15">
        <v>0.8</v>
      </c>
      <c r="N41" s="15">
        <v>-0.7</v>
      </c>
      <c r="O41" s="15">
        <v>-1</v>
      </c>
      <c r="P41" s="15">
        <v>-0.8</v>
      </c>
      <c r="S41" s="13">
        <f>Tabela3[[#This Row],[Mentzen]]*Tabela3[[#This Row],[Mentzen2]]</f>
        <v>0.2</v>
      </c>
      <c r="T41" s="13">
        <f>Tabela3[[#This Row],[Braun]]*Tabela3[[#This Row],[Braun3]]</f>
        <v>0.24</v>
      </c>
      <c r="U41" s="13">
        <f>Tabela3[[#This Row],[Hołownia]]*Tabela3[[#This Row],[Hołownia4]]</f>
        <v>-0.42</v>
      </c>
      <c r="V41" s="13">
        <f>Tabela3[[#This Row],[Zandberg]]*Tabela3[[#This Row],[Zandberg5]]</f>
        <v>-0.9</v>
      </c>
      <c r="W41" s="13">
        <f>Tabela3[[#This Row],[Biejat]]*Tabela3[[#This Row],[Biejat6]]</f>
        <v>-0.72000000000000008</v>
      </c>
    </row>
    <row r="42" spans="1:23" ht="28.8" x14ac:dyDescent="0.3">
      <c r="A42" s="14" t="s">
        <v>223</v>
      </c>
      <c r="B42" s="11">
        <v>72</v>
      </c>
      <c r="C42" s="11" t="s">
        <v>218</v>
      </c>
      <c r="D42" s="11" t="s">
        <v>258</v>
      </c>
      <c r="E42" s="11" t="s">
        <v>161</v>
      </c>
      <c r="F42" s="4">
        <v>0.8</v>
      </c>
      <c r="G42" s="16">
        <v>1</v>
      </c>
      <c r="H42" s="16">
        <v>0.8</v>
      </c>
      <c r="I42" s="16">
        <v>0.6</v>
      </c>
      <c r="J42" s="16">
        <v>0.4</v>
      </c>
      <c r="K42" s="16">
        <v>0.5</v>
      </c>
      <c r="L42" s="16">
        <v>-1</v>
      </c>
      <c r="M42" s="15">
        <v>-0.8</v>
      </c>
      <c r="N42" s="15">
        <v>0.3</v>
      </c>
      <c r="O42" s="15">
        <v>-0.8</v>
      </c>
      <c r="P42" s="15">
        <v>-0.4</v>
      </c>
      <c r="S42" s="13">
        <f>Tabela3[[#This Row],[Mentzen]]*Tabela3[[#This Row],[Mentzen2]]</f>
        <v>-1</v>
      </c>
      <c r="T42" s="13">
        <f>Tabela3[[#This Row],[Braun]]*Tabela3[[#This Row],[Braun3]]</f>
        <v>-0.64000000000000012</v>
      </c>
      <c r="U42" s="13">
        <f>Tabela3[[#This Row],[Hołownia]]*Tabela3[[#This Row],[Hołownia4]]</f>
        <v>0.18</v>
      </c>
      <c r="V42" s="13">
        <f>Tabela3[[#This Row],[Zandberg]]*Tabela3[[#This Row],[Zandberg5]]</f>
        <v>-0.32000000000000006</v>
      </c>
      <c r="W42" s="13">
        <f>Tabela3[[#This Row],[Biejat]]*Tabela3[[#This Row],[Biejat6]]</f>
        <v>-0.2</v>
      </c>
    </row>
    <row r="43" spans="1:23" ht="43.2" x14ac:dyDescent="0.3">
      <c r="A43" s="14" t="s">
        <v>223</v>
      </c>
      <c r="B43" s="11">
        <v>85</v>
      </c>
      <c r="C43" s="11" t="s">
        <v>217</v>
      </c>
      <c r="D43" s="11" t="s">
        <v>184</v>
      </c>
      <c r="E43" s="11" t="s">
        <v>185</v>
      </c>
      <c r="F43" s="4">
        <v>0.82</v>
      </c>
      <c r="G43" s="16">
        <v>0.2</v>
      </c>
      <c r="H43" s="16">
        <v>0.3</v>
      </c>
      <c r="I43" s="16">
        <v>0.6</v>
      </c>
      <c r="J43" s="16">
        <v>0.9</v>
      </c>
      <c r="K43" s="16">
        <v>0.9</v>
      </c>
      <c r="L43" s="16">
        <v>1</v>
      </c>
      <c r="M43" s="15">
        <v>0.7</v>
      </c>
      <c r="N43" s="15">
        <v>-0.6</v>
      </c>
      <c r="O43" s="15">
        <v>-1</v>
      </c>
      <c r="P43" s="15">
        <v>-0.8</v>
      </c>
      <c r="S43" s="13">
        <f>Tabela3[[#This Row],[Mentzen]]*Tabela3[[#This Row],[Mentzen2]]</f>
        <v>0.2</v>
      </c>
      <c r="T43" s="13">
        <f>Tabela3[[#This Row],[Braun]]*Tabela3[[#This Row],[Braun3]]</f>
        <v>0.21</v>
      </c>
      <c r="U43" s="13">
        <f>Tabela3[[#This Row],[Hołownia]]*Tabela3[[#This Row],[Hołownia4]]</f>
        <v>-0.36</v>
      </c>
      <c r="V43" s="13">
        <f>Tabela3[[#This Row],[Zandberg]]*Tabela3[[#This Row],[Zandberg5]]</f>
        <v>-0.9</v>
      </c>
      <c r="W43" s="13">
        <f>Tabela3[[#This Row],[Biejat]]*Tabela3[[#This Row],[Biejat6]]</f>
        <v>-0.72000000000000008</v>
      </c>
    </row>
    <row r="44" spans="1:23" ht="43.2" x14ac:dyDescent="0.3">
      <c r="A44" s="14" t="s">
        <v>223</v>
      </c>
      <c r="B44" s="11">
        <v>92</v>
      </c>
      <c r="C44" s="11" t="s">
        <v>218</v>
      </c>
      <c r="D44" s="11" t="s">
        <v>197</v>
      </c>
      <c r="E44" s="11" t="s">
        <v>198</v>
      </c>
      <c r="F44" s="4">
        <v>0.8</v>
      </c>
      <c r="G44" s="16">
        <v>1</v>
      </c>
      <c r="H44" s="16">
        <v>0.8</v>
      </c>
      <c r="I44" s="16">
        <v>0.6</v>
      </c>
      <c r="J44" s="16">
        <v>0.4</v>
      </c>
      <c r="K44" s="16">
        <v>0.5</v>
      </c>
      <c r="L44" s="16">
        <v>-1</v>
      </c>
      <c r="M44" s="15">
        <v>-0.8</v>
      </c>
      <c r="N44" s="15">
        <v>-0.1</v>
      </c>
      <c r="O44" s="15">
        <v>-0.9</v>
      </c>
      <c r="P44" s="15">
        <v>-0.5</v>
      </c>
      <c r="S44" s="13">
        <f>Tabela3[[#This Row],[Mentzen]]*Tabela3[[#This Row],[Mentzen2]]</f>
        <v>-1</v>
      </c>
      <c r="T44" s="13">
        <f>Tabela3[[#This Row],[Braun]]*Tabela3[[#This Row],[Braun3]]</f>
        <v>-0.64000000000000012</v>
      </c>
      <c r="U44" s="13">
        <f>Tabela3[[#This Row],[Hołownia]]*Tabela3[[#This Row],[Hołownia4]]</f>
        <v>-0.06</v>
      </c>
      <c r="V44" s="13">
        <f>Tabela3[[#This Row],[Zandberg]]*Tabela3[[#This Row],[Zandberg5]]</f>
        <v>-0.36000000000000004</v>
      </c>
      <c r="W44" s="13">
        <f>Tabela3[[#This Row],[Biejat]]*Tabela3[[#This Row],[Biejat6]]</f>
        <v>-0.25</v>
      </c>
    </row>
    <row r="45" spans="1:23" ht="43.2" x14ac:dyDescent="0.3">
      <c r="A45" s="14" t="s">
        <v>224</v>
      </c>
      <c r="B45" s="11">
        <v>7</v>
      </c>
      <c r="C45" s="11" t="s">
        <v>217</v>
      </c>
      <c r="D45" s="11" t="s">
        <v>12</v>
      </c>
      <c r="E45" s="11" t="s">
        <v>63</v>
      </c>
      <c r="F45" s="4">
        <v>0.6</v>
      </c>
      <c r="G45" s="16">
        <v>1</v>
      </c>
      <c r="H45" s="16">
        <v>1</v>
      </c>
      <c r="I45" s="16">
        <v>0.4</v>
      </c>
      <c r="J45" s="16">
        <v>0.2</v>
      </c>
      <c r="K45" s="16">
        <v>0.3</v>
      </c>
      <c r="L45" s="16">
        <v>0.6</v>
      </c>
      <c r="M45" s="15">
        <v>0.9</v>
      </c>
      <c r="N45" s="15">
        <v>-0.6</v>
      </c>
      <c r="O45" s="15">
        <v>-0.9</v>
      </c>
      <c r="P45" s="15">
        <v>-1</v>
      </c>
      <c r="S45" s="13">
        <f>Tabela3[[#This Row],[Mentzen]]*Tabela3[[#This Row],[Mentzen2]]</f>
        <v>0.6</v>
      </c>
      <c r="T45" s="13">
        <f>Tabela3[[#This Row],[Braun]]*Tabela3[[#This Row],[Braun3]]</f>
        <v>0.9</v>
      </c>
      <c r="U45" s="13">
        <f>Tabela3[[#This Row],[Hołownia]]*Tabela3[[#This Row],[Hołownia4]]</f>
        <v>-0.24</v>
      </c>
      <c r="V45" s="13">
        <f>Tabela3[[#This Row],[Zandberg]]*Tabela3[[#This Row],[Zandberg5]]</f>
        <v>-0.18000000000000002</v>
      </c>
      <c r="W45" s="13">
        <f>Tabela3[[#This Row],[Biejat]]*Tabela3[[#This Row],[Biejat6]]</f>
        <v>-0.3</v>
      </c>
    </row>
    <row r="46" spans="1:23" ht="28.8" x14ac:dyDescent="0.3">
      <c r="A46" s="14" t="s">
        <v>224</v>
      </c>
      <c r="B46" s="11">
        <v>12</v>
      </c>
      <c r="C46" s="11" t="s">
        <v>218</v>
      </c>
      <c r="D46" s="11" t="s">
        <v>259</v>
      </c>
      <c r="E46" s="11" t="s">
        <v>70</v>
      </c>
      <c r="F46" s="4">
        <v>0.6</v>
      </c>
      <c r="G46" s="16">
        <v>1</v>
      </c>
      <c r="H46" s="16">
        <v>1</v>
      </c>
      <c r="I46" s="16">
        <v>0.7</v>
      </c>
      <c r="J46" s="16">
        <v>0.9</v>
      </c>
      <c r="K46" s="16">
        <v>0.9</v>
      </c>
      <c r="L46" s="16">
        <v>-1</v>
      </c>
      <c r="M46" s="15">
        <v>-1</v>
      </c>
      <c r="N46" s="15">
        <v>0.7</v>
      </c>
      <c r="O46" s="15">
        <v>0.8</v>
      </c>
      <c r="P46" s="15">
        <v>1</v>
      </c>
      <c r="S46" s="13">
        <f>Tabela3[[#This Row],[Mentzen]]*Tabela3[[#This Row],[Mentzen2]]</f>
        <v>-1</v>
      </c>
      <c r="T46" s="13">
        <f>Tabela3[[#This Row],[Braun]]*Tabela3[[#This Row],[Braun3]]</f>
        <v>-1</v>
      </c>
      <c r="U46" s="13">
        <f>Tabela3[[#This Row],[Hołownia]]*Tabela3[[#This Row],[Hołownia4]]</f>
        <v>0.48999999999999994</v>
      </c>
      <c r="V46" s="13">
        <f>Tabela3[[#This Row],[Zandberg]]*Tabela3[[#This Row],[Zandberg5]]</f>
        <v>0.72000000000000008</v>
      </c>
      <c r="W46" s="13">
        <f>Tabela3[[#This Row],[Biejat]]*Tabela3[[#This Row],[Biejat6]]</f>
        <v>0.9</v>
      </c>
    </row>
    <row r="47" spans="1:23" ht="28.8" x14ac:dyDescent="0.3">
      <c r="A47" s="14" t="s">
        <v>224</v>
      </c>
      <c r="B47" s="11">
        <v>15</v>
      </c>
      <c r="C47" s="11" t="s">
        <v>218</v>
      </c>
      <c r="D47" s="11" t="s">
        <v>17</v>
      </c>
      <c r="E47" s="11" t="s">
        <v>74</v>
      </c>
      <c r="F47" s="4">
        <v>0.7</v>
      </c>
      <c r="G47" s="16">
        <v>0.9</v>
      </c>
      <c r="H47" s="16">
        <v>1</v>
      </c>
      <c r="I47" s="16">
        <v>0.6</v>
      </c>
      <c r="J47" s="16">
        <v>0.95</v>
      </c>
      <c r="K47" s="16">
        <v>0.95</v>
      </c>
      <c r="L47" s="16">
        <v>-0.9</v>
      </c>
      <c r="M47" s="15">
        <v>-0.9</v>
      </c>
      <c r="N47" s="15">
        <v>0.6</v>
      </c>
      <c r="O47" s="15">
        <v>0.7</v>
      </c>
      <c r="P47" s="15">
        <v>1</v>
      </c>
      <c r="S47" s="13">
        <f>Tabela3[[#This Row],[Mentzen]]*Tabela3[[#This Row],[Mentzen2]]</f>
        <v>-0.81</v>
      </c>
      <c r="T47" s="13">
        <f>Tabela3[[#This Row],[Braun]]*Tabela3[[#This Row],[Braun3]]</f>
        <v>-0.9</v>
      </c>
      <c r="U47" s="13">
        <f>Tabela3[[#This Row],[Hołownia]]*Tabela3[[#This Row],[Hołownia4]]</f>
        <v>0.36</v>
      </c>
      <c r="V47" s="13">
        <f>Tabela3[[#This Row],[Zandberg]]*Tabela3[[#This Row],[Zandberg5]]</f>
        <v>0.66499999999999992</v>
      </c>
      <c r="W47" s="13">
        <f>Tabela3[[#This Row],[Biejat]]*Tabela3[[#This Row],[Biejat6]]</f>
        <v>0.95</v>
      </c>
    </row>
    <row r="48" spans="1:23" x14ac:dyDescent="0.3">
      <c r="A48" s="14" t="s">
        <v>224</v>
      </c>
      <c r="B48" s="11">
        <v>31</v>
      </c>
      <c r="C48" s="11" t="s">
        <v>218</v>
      </c>
      <c r="D48" s="11" t="s">
        <v>260</v>
      </c>
      <c r="E48" s="11" t="s">
        <v>93</v>
      </c>
      <c r="F48" s="4">
        <v>0.5</v>
      </c>
      <c r="G48" s="16">
        <v>1</v>
      </c>
      <c r="H48" s="16">
        <v>1</v>
      </c>
      <c r="I48" s="16">
        <v>0.5</v>
      </c>
      <c r="J48" s="16">
        <v>0.9</v>
      </c>
      <c r="K48" s="16">
        <v>0.9</v>
      </c>
      <c r="L48" s="16">
        <v>-0.8</v>
      </c>
      <c r="M48" s="15">
        <v>-0.8</v>
      </c>
      <c r="N48" s="15">
        <v>0.5</v>
      </c>
      <c r="O48" s="15">
        <v>0.6</v>
      </c>
      <c r="P48" s="15">
        <v>0.8</v>
      </c>
      <c r="S48" s="13">
        <f>Tabela3[[#This Row],[Mentzen]]*Tabela3[[#This Row],[Mentzen2]]</f>
        <v>-0.8</v>
      </c>
      <c r="T48" s="13">
        <f>Tabela3[[#This Row],[Braun]]*Tabela3[[#This Row],[Braun3]]</f>
        <v>-0.8</v>
      </c>
      <c r="U48" s="13">
        <f>Tabela3[[#This Row],[Hołownia]]*Tabela3[[#This Row],[Hołownia4]]</f>
        <v>0.25</v>
      </c>
      <c r="V48" s="13">
        <f>Tabela3[[#This Row],[Zandberg]]*Tabela3[[#This Row],[Zandberg5]]</f>
        <v>0.54</v>
      </c>
      <c r="W48" s="13">
        <f>Tabela3[[#This Row],[Biejat]]*Tabela3[[#This Row],[Biejat6]]</f>
        <v>0.72000000000000008</v>
      </c>
    </row>
    <row r="49" spans="1:23" ht="28.8" x14ac:dyDescent="0.3">
      <c r="A49" s="14" t="s">
        <v>224</v>
      </c>
      <c r="B49" s="11">
        <v>32</v>
      </c>
      <c r="C49" s="11" t="s">
        <v>218</v>
      </c>
      <c r="D49" s="11" t="s">
        <v>28</v>
      </c>
      <c r="E49" s="11" t="s">
        <v>94</v>
      </c>
      <c r="F49" s="4">
        <v>0.8</v>
      </c>
      <c r="G49" s="16">
        <v>1</v>
      </c>
      <c r="H49" s="16">
        <v>1</v>
      </c>
      <c r="I49" s="16">
        <v>0.5</v>
      </c>
      <c r="J49" s="16">
        <v>0.95</v>
      </c>
      <c r="K49" s="16">
        <v>0.95</v>
      </c>
      <c r="L49" s="16">
        <v>-0.7</v>
      </c>
      <c r="M49" s="15">
        <v>-1</v>
      </c>
      <c r="N49" s="15">
        <v>0.6</v>
      </c>
      <c r="O49" s="15">
        <v>0.7</v>
      </c>
      <c r="P49" s="15">
        <v>1</v>
      </c>
      <c r="S49" s="13">
        <f>Tabela3[[#This Row],[Mentzen]]*Tabela3[[#This Row],[Mentzen2]]</f>
        <v>-0.7</v>
      </c>
      <c r="T49" s="13">
        <f>Tabela3[[#This Row],[Braun]]*Tabela3[[#This Row],[Braun3]]</f>
        <v>-1</v>
      </c>
      <c r="U49" s="13">
        <f>Tabela3[[#This Row],[Hołownia]]*Tabela3[[#This Row],[Hołownia4]]</f>
        <v>0.3</v>
      </c>
      <c r="V49" s="13">
        <f>Tabela3[[#This Row],[Zandberg]]*Tabela3[[#This Row],[Zandberg5]]</f>
        <v>0.66499999999999992</v>
      </c>
      <c r="W49" s="13">
        <f>Tabela3[[#This Row],[Biejat]]*Tabela3[[#This Row],[Biejat6]]</f>
        <v>0.95</v>
      </c>
    </row>
    <row r="50" spans="1:23" ht="28.8" x14ac:dyDescent="0.3">
      <c r="A50" s="14" t="s">
        <v>224</v>
      </c>
      <c r="B50" s="11">
        <v>33</v>
      </c>
      <c r="C50" s="11" t="s">
        <v>218</v>
      </c>
      <c r="D50" s="11" t="s">
        <v>35</v>
      </c>
      <c r="E50" s="11" t="s">
        <v>261</v>
      </c>
      <c r="F50" s="4">
        <v>0.7</v>
      </c>
      <c r="G50" s="16">
        <v>1</v>
      </c>
      <c r="H50" s="16">
        <v>1</v>
      </c>
      <c r="I50" s="16">
        <v>0.6</v>
      </c>
      <c r="J50" s="16">
        <v>0.9</v>
      </c>
      <c r="K50" s="16">
        <v>0.9</v>
      </c>
      <c r="L50" s="16">
        <v>-1</v>
      </c>
      <c r="M50" s="15">
        <v>-1</v>
      </c>
      <c r="N50" s="15">
        <v>0.7</v>
      </c>
      <c r="O50" s="15">
        <v>0.9</v>
      </c>
      <c r="P50" s="15">
        <v>1</v>
      </c>
      <c r="S50" s="13">
        <f>Tabela3[[#This Row],[Mentzen]]*Tabela3[[#This Row],[Mentzen2]]</f>
        <v>-1</v>
      </c>
      <c r="T50" s="13">
        <f>Tabela3[[#This Row],[Braun]]*Tabela3[[#This Row],[Braun3]]</f>
        <v>-1</v>
      </c>
      <c r="U50" s="13">
        <f>Tabela3[[#This Row],[Hołownia]]*Tabela3[[#This Row],[Hołownia4]]</f>
        <v>0.42</v>
      </c>
      <c r="V50" s="13">
        <f>Tabela3[[#This Row],[Zandberg]]*Tabela3[[#This Row],[Zandberg5]]</f>
        <v>0.81</v>
      </c>
      <c r="W50" s="13">
        <f>Tabela3[[#This Row],[Biejat]]*Tabela3[[#This Row],[Biejat6]]</f>
        <v>0.9</v>
      </c>
    </row>
    <row r="51" spans="1:23" ht="28.8" x14ac:dyDescent="0.3">
      <c r="A51" s="14" t="s">
        <v>224</v>
      </c>
      <c r="B51" s="11">
        <v>45</v>
      </c>
      <c r="C51" s="11" t="s">
        <v>217</v>
      </c>
      <c r="D51" s="11" t="s">
        <v>41</v>
      </c>
      <c r="E51" s="11" t="s">
        <v>262</v>
      </c>
      <c r="F51" s="4">
        <v>0.65</v>
      </c>
      <c r="G51" s="16">
        <v>1</v>
      </c>
      <c r="H51" s="16">
        <v>1</v>
      </c>
      <c r="I51" s="16">
        <v>0.4</v>
      </c>
      <c r="J51" s="16">
        <v>0.2</v>
      </c>
      <c r="K51" s="16">
        <v>0.3</v>
      </c>
      <c r="L51" s="16">
        <v>0.9</v>
      </c>
      <c r="M51" s="15">
        <v>0.8</v>
      </c>
      <c r="N51" s="15">
        <v>-0.4</v>
      </c>
      <c r="O51" s="15">
        <v>-0.8</v>
      </c>
      <c r="P51" s="15">
        <v>-0.9</v>
      </c>
      <c r="S51" s="13">
        <f>Tabela3[[#This Row],[Mentzen]]*Tabela3[[#This Row],[Mentzen2]]</f>
        <v>0.9</v>
      </c>
      <c r="T51" s="13">
        <f>Tabela3[[#This Row],[Braun]]*Tabela3[[#This Row],[Braun3]]</f>
        <v>0.8</v>
      </c>
      <c r="U51" s="13">
        <f>Tabela3[[#This Row],[Hołownia]]*Tabela3[[#This Row],[Hołownia4]]</f>
        <v>-0.16000000000000003</v>
      </c>
      <c r="V51" s="13">
        <f>Tabela3[[#This Row],[Zandberg]]*Tabela3[[#This Row],[Zandberg5]]</f>
        <v>-0.16000000000000003</v>
      </c>
      <c r="W51" s="13">
        <f>Tabela3[[#This Row],[Biejat]]*Tabela3[[#This Row],[Biejat6]]</f>
        <v>-0.27</v>
      </c>
    </row>
    <row r="52" spans="1:23" ht="28.8" x14ac:dyDescent="0.3">
      <c r="A52" s="14" t="s">
        <v>224</v>
      </c>
      <c r="B52" s="11">
        <v>56</v>
      </c>
      <c r="C52" s="11" t="s">
        <v>218</v>
      </c>
      <c r="D52" s="11" t="s">
        <v>44</v>
      </c>
      <c r="E52" s="11" t="s">
        <v>131</v>
      </c>
      <c r="F52" s="4">
        <v>0.4</v>
      </c>
      <c r="G52" s="16">
        <v>0.9</v>
      </c>
      <c r="H52" s="16">
        <v>1</v>
      </c>
      <c r="I52" s="16">
        <v>0.6</v>
      </c>
      <c r="J52" s="16">
        <v>0.85</v>
      </c>
      <c r="K52" s="16">
        <v>0.85</v>
      </c>
      <c r="L52" s="16">
        <v>-1</v>
      </c>
      <c r="M52" s="15">
        <v>-0.9</v>
      </c>
      <c r="N52" s="15">
        <v>0.5</v>
      </c>
      <c r="O52" s="15">
        <v>0.8</v>
      </c>
      <c r="P52" s="15">
        <v>0.9</v>
      </c>
      <c r="S52" s="13">
        <f>Tabela3[[#This Row],[Mentzen]]*Tabela3[[#This Row],[Mentzen2]]</f>
        <v>-0.9</v>
      </c>
      <c r="T52" s="13">
        <f>Tabela3[[#This Row],[Braun]]*Tabela3[[#This Row],[Braun3]]</f>
        <v>-0.9</v>
      </c>
      <c r="U52" s="13">
        <f>Tabela3[[#This Row],[Hołownia]]*Tabela3[[#This Row],[Hołownia4]]</f>
        <v>0.3</v>
      </c>
      <c r="V52" s="13">
        <f>Tabela3[[#This Row],[Zandberg]]*Tabela3[[#This Row],[Zandberg5]]</f>
        <v>0.68</v>
      </c>
      <c r="W52" s="13">
        <f>Tabela3[[#This Row],[Biejat]]*Tabela3[[#This Row],[Biejat6]]</f>
        <v>0.76500000000000001</v>
      </c>
    </row>
    <row r="53" spans="1:23" ht="43.2" x14ac:dyDescent="0.3">
      <c r="A53" s="14" t="s">
        <v>224</v>
      </c>
      <c r="B53" s="11">
        <v>61</v>
      </c>
      <c r="C53" s="11" t="s">
        <v>217</v>
      </c>
      <c r="D53" s="11" t="s">
        <v>263</v>
      </c>
      <c r="E53" s="11" t="s">
        <v>140</v>
      </c>
      <c r="F53" s="4">
        <v>0.68</v>
      </c>
      <c r="G53" s="16">
        <v>1</v>
      </c>
      <c r="H53" s="16">
        <v>1</v>
      </c>
      <c r="I53" s="16">
        <v>0.3</v>
      </c>
      <c r="J53" s="16">
        <v>0.2</v>
      </c>
      <c r="K53" s="16">
        <v>0.2</v>
      </c>
      <c r="L53" s="16">
        <v>1</v>
      </c>
      <c r="M53" s="15">
        <v>1</v>
      </c>
      <c r="N53" s="15">
        <v>-0.7</v>
      </c>
      <c r="O53" s="15">
        <v>-1</v>
      </c>
      <c r="P53" s="15">
        <v>-1</v>
      </c>
      <c r="S53" s="13">
        <f>Tabela3[[#This Row],[Mentzen]]*Tabela3[[#This Row],[Mentzen2]]</f>
        <v>1</v>
      </c>
      <c r="T53" s="13">
        <f>Tabela3[[#This Row],[Braun]]*Tabela3[[#This Row],[Braun3]]</f>
        <v>1</v>
      </c>
      <c r="U53" s="13">
        <f>Tabela3[[#This Row],[Hołownia]]*Tabela3[[#This Row],[Hołownia4]]</f>
        <v>-0.21</v>
      </c>
      <c r="V53" s="13">
        <f>Tabela3[[#This Row],[Zandberg]]*Tabela3[[#This Row],[Zandberg5]]</f>
        <v>-0.2</v>
      </c>
      <c r="W53" s="13">
        <f>Tabela3[[#This Row],[Biejat]]*Tabela3[[#This Row],[Biejat6]]</f>
        <v>-0.2</v>
      </c>
    </row>
    <row r="54" spans="1:23" ht="43.2" x14ac:dyDescent="0.3">
      <c r="A54" s="14" t="s">
        <v>224</v>
      </c>
      <c r="B54" s="11">
        <v>82</v>
      </c>
      <c r="C54" s="11" t="s">
        <v>217</v>
      </c>
      <c r="D54" s="11" t="s">
        <v>49</v>
      </c>
      <c r="E54" s="11" t="s">
        <v>180</v>
      </c>
      <c r="F54" s="4">
        <v>0.68</v>
      </c>
      <c r="G54" s="16">
        <v>1</v>
      </c>
      <c r="H54" s="16">
        <v>1</v>
      </c>
      <c r="I54" s="16">
        <v>0.3</v>
      </c>
      <c r="J54" s="16">
        <v>0.2</v>
      </c>
      <c r="K54" s="16">
        <v>0.2</v>
      </c>
      <c r="L54" s="16">
        <v>1</v>
      </c>
      <c r="M54" s="15">
        <v>1</v>
      </c>
      <c r="N54" s="15">
        <v>-0.6</v>
      </c>
      <c r="O54" s="15">
        <v>-1</v>
      </c>
      <c r="P54" s="15">
        <v>-1</v>
      </c>
      <c r="S54" s="13">
        <f>Tabela3[[#This Row],[Mentzen]]*Tabela3[[#This Row],[Mentzen2]]</f>
        <v>1</v>
      </c>
      <c r="T54" s="13">
        <f>Tabela3[[#This Row],[Braun]]*Tabela3[[#This Row],[Braun3]]</f>
        <v>1</v>
      </c>
      <c r="U54" s="13">
        <f>Tabela3[[#This Row],[Hołownia]]*Tabela3[[#This Row],[Hołownia4]]</f>
        <v>-0.18</v>
      </c>
      <c r="V54" s="13">
        <f>Tabela3[[#This Row],[Zandberg]]*Tabela3[[#This Row],[Zandberg5]]</f>
        <v>-0.2</v>
      </c>
      <c r="W54" s="13">
        <f>Tabela3[[#This Row],[Biejat]]*Tabela3[[#This Row],[Biejat6]]</f>
        <v>-0.2</v>
      </c>
    </row>
    <row r="55" spans="1:23" ht="28.8" x14ac:dyDescent="0.3">
      <c r="A55" s="14" t="s">
        <v>224</v>
      </c>
      <c r="B55" s="11">
        <v>97</v>
      </c>
      <c r="C55" s="11" t="s">
        <v>218</v>
      </c>
      <c r="D55" s="11" t="s">
        <v>207</v>
      </c>
      <c r="E55" s="11" t="s">
        <v>208</v>
      </c>
      <c r="F55" s="4">
        <v>0.5</v>
      </c>
      <c r="G55" s="16">
        <v>0.8</v>
      </c>
      <c r="H55" s="16">
        <v>0.9</v>
      </c>
      <c r="I55" s="16">
        <v>0.4</v>
      </c>
      <c r="J55" s="16">
        <v>0.3</v>
      </c>
      <c r="K55" s="16">
        <v>0.5</v>
      </c>
      <c r="L55" s="16">
        <v>0.6</v>
      </c>
      <c r="M55" s="15">
        <v>0.7</v>
      </c>
      <c r="N55" s="15">
        <v>-0.2</v>
      </c>
      <c r="O55" s="15">
        <v>0.4</v>
      </c>
      <c r="P55" s="15">
        <v>-0.6</v>
      </c>
      <c r="S55" s="13">
        <f>Tabela3[[#This Row],[Mentzen]]*Tabela3[[#This Row],[Mentzen2]]</f>
        <v>0.48</v>
      </c>
      <c r="T55" s="13">
        <f>Tabela3[[#This Row],[Braun]]*Tabela3[[#This Row],[Braun3]]</f>
        <v>0.63</v>
      </c>
      <c r="U55" s="13">
        <f>Tabela3[[#This Row],[Hołownia]]*Tabela3[[#This Row],[Hołownia4]]</f>
        <v>-8.0000000000000016E-2</v>
      </c>
      <c r="V55" s="13">
        <f>Tabela3[[#This Row],[Zandberg]]*Tabela3[[#This Row],[Zandberg5]]</f>
        <v>0.12</v>
      </c>
      <c r="W55" s="13">
        <f>Tabela3[[#This Row],[Biejat]]*Tabela3[[#This Row],[Biejat6]]</f>
        <v>-0.3</v>
      </c>
    </row>
    <row r="56" spans="1:23" ht="43.2" x14ac:dyDescent="0.3">
      <c r="A56" s="12" t="s">
        <v>225</v>
      </c>
      <c r="B56" s="11">
        <v>5</v>
      </c>
      <c r="C56" s="11" t="s">
        <v>217</v>
      </c>
      <c r="D56" s="11" t="s">
        <v>10</v>
      </c>
      <c r="E56" s="11" t="s">
        <v>61</v>
      </c>
      <c r="F56" s="4">
        <v>0.75</v>
      </c>
      <c r="G56" s="16">
        <v>0.9</v>
      </c>
      <c r="H56" s="16">
        <v>0.8</v>
      </c>
      <c r="I56" s="16">
        <v>0.6</v>
      </c>
      <c r="J56" s="16">
        <v>0.5</v>
      </c>
      <c r="K56" s="16">
        <v>0.4</v>
      </c>
      <c r="L56" s="16">
        <v>-1</v>
      </c>
      <c r="M56" s="15">
        <v>-0.8</v>
      </c>
      <c r="N56" s="15">
        <v>-0.6</v>
      </c>
      <c r="O56" s="15">
        <v>-0.9</v>
      </c>
      <c r="P56" s="15">
        <v>-0.8</v>
      </c>
      <c r="S56" s="13">
        <f>Tabela3[[#This Row],[Mentzen]]*Tabela3[[#This Row],[Mentzen2]]</f>
        <v>-0.9</v>
      </c>
      <c r="T56" s="13">
        <f>Tabela3[[#This Row],[Braun]]*Tabela3[[#This Row],[Braun3]]</f>
        <v>-0.64000000000000012</v>
      </c>
      <c r="U56" s="13">
        <f>Tabela3[[#This Row],[Hołownia]]*Tabela3[[#This Row],[Hołownia4]]</f>
        <v>-0.36</v>
      </c>
      <c r="V56" s="13">
        <f>Tabela3[[#This Row],[Zandberg]]*Tabela3[[#This Row],[Zandberg5]]</f>
        <v>-0.45</v>
      </c>
      <c r="W56" s="13">
        <f>Tabela3[[#This Row],[Biejat]]*Tabela3[[#This Row],[Biejat6]]</f>
        <v>-0.32000000000000006</v>
      </c>
    </row>
    <row r="57" spans="1:23" ht="43.2" x14ac:dyDescent="0.3">
      <c r="A57" s="12" t="s">
        <v>225</v>
      </c>
      <c r="B57" s="11">
        <v>6</v>
      </c>
      <c r="C57" s="11" t="s">
        <v>217</v>
      </c>
      <c r="D57" s="11" t="s">
        <v>11</v>
      </c>
      <c r="E57" s="11" t="s">
        <v>62</v>
      </c>
      <c r="F57" s="4">
        <v>0.4</v>
      </c>
      <c r="G57" s="16">
        <v>0.6</v>
      </c>
      <c r="H57" s="16">
        <v>0.7</v>
      </c>
      <c r="I57" s="16">
        <v>0.5</v>
      </c>
      <c r="J57" s="16">
        <v>0.4</v>
      </c>
      <c r="K57" s="16">
        <v>0.3</v>
      </c>
      <c r="L57" s="16">
        <v>-0.7</v>
      </c>
      <c r="M57" s="15">
        <v>-0.7</v>
      </c>
      <c r="N57" s="15">
        <v>-0.3</v>
      </c>
      <c r="O57" s="15">
        <v>-0.7</v>
      </c>
      <c r="P57" s="15">
        <v>-0.6</v>
      </c>
      <c r="S57" s="13">
        <f>Tabela3[[#This Row],[Mentzen]]*Tabela3[[#This Row],[Mentzen2]]</f>
        <v>-0.42</v>
      </c>
      <c r="T57" s="13">
        <f>Tabela3[[#This Row],[Braun]]*Tabela3[[#This Row],[Braun3]]</f>
        <v>-0.48999999999999994</v>
      </c>
      <c r="U57" s="13">
        <f>Tabela3[[#This Row],[Hołownia]]*Tabela3[[#This Row],[Hołownia4]]</f>
        <v>-0.15</v>
      </c>
      <c r="V57" s="13">
        <f>Tabela3[[#This Row],[Zandberg]]*Tabela3[[#This Row],[Zandberg5]]</f>
        <v>-0.27999999999999997</v>
      </c>
      <c r="W57" s="13">
        <f>Tabela3[[#This Row],[Biejat]]*Tabela3[[#This Row],[Biejat6]]</f>
        <v>-0.18</v>
      </c>
    </row>
    <row r="58" spans="1:23" ht="43.2" x14ac:dyDescent="0.3">
      <c r="A58" s="12" t="s">
        <v>225</v>
      </c>
      <c r="B58" s="11">
        <v>8</v>
      </c>
      <c r="C58" s="11" t="s">
        <v>217</v>
      </c>
      <c r="D58" s="11" t="s">
        <v>64</v>
      </c>
      <c r="E58" s="11" t="s">
        <v>65</v>
      </c>
      <c r="F58" s="4">
        <v>0.7</v>
      </c>
      <c r="G58" s="16">
        <v>0.7</v>
      </c>
      <c r="H58" s="16">
        <v>0.9</v>
      </c>
      <c r="I58" s="16">
        <v>0.3</v>
      </c>
      <c r="J58" s="16">
        <v>0.2</v>
      </c>
      <c r="K58" s="16">
        <v>0.1</v>
      </c>
      <c r="L58" s="16">
        <v>-0.9</v>
      </c>
      <c r="M58" s="15">
        <v>0.7</v>
      </c>
      <c r="N58" s="15">
        <v>-0.4</v>
      </c>
      <c r="O58" s="15">
        <v>-0.8</v>
      </c>
      <c r="P58" s="15">
        <v>-0.5</v>
      </c>
      <c r="S58" s="13">
        <f>Tabela3[[#This Row],[Mentzen]]*Tabela3[[#This Row],[Mentzen2]]</f>
        <v>-0.63</v>
      </c>
      <c r="T58" s="13">
        <f>Tabela3[[#This Row],[Braun]]*Tabela3[[#This Row],[Braun3]]</f>
        <v>0.63</v>
      </c>
      <c r="U58" s="13">
        <f>Tabela3[[#This Row],[Hołownia]]*Tabela3[[#This Row],[Hołownia4]]</f>
        <v>-0.12</v>
      </c>
      <c r="V58" s="13">
        <f>Tabela3[[#This Row],[Zandberg]]*Tabela3[[#This Row],[Zandberg5]]</f>
        <v>-0.16000000000000003</v>
      </c>
      <c r="W58" s="13">
        <f>Tabela3[[#This Row],[Biejat]]*Tabela3[[#This Row],[Biejat6]]</f>
        <v>-0.05</v>
      </c>
    </row>
    <row r="59" spans="1:23" ht="43.2" x14ac:dyDescent="0.3">
      <c r="A59" s="12" t="s">
        <v>225</v>
      </c>
      <c r="B59" s="11">
        <v>9</v>
      </c>
      <c r="C59" s="11" t="s">
        <v>217</v>
      </c>
      <c r="D59" s="11" t="s">
        <v>66</v>
      </c>
      <c r="E59" s="11" t="s">
        <v>264</v>
      </c>
      <c r="F59" s="4">
        <v>0.77</v>
      </c>
      <c r="G59" s="16">
        <v>0.5</v>
      </c>
      <c r="H59" s="16">
        <v>0.8</v>
      </c>
      <c r="I59" s="16">
        <v>0.7</v>
      </c>
      <c r="J59" s="16">
        <v>0.7</v>
      </c>
      <c r="K59" s="16">
        <v>0.8</v>
      </c>
      <c r="L59" s="16">
        <v>-0.8</v>
      </c>
      <c r="M59" s="15">
        <v>0.8</v>
      </c>
      <c r="N59" s="15">
        <v>-0.5</v>
      </c>
      <c r="O59" s="15">
        <v>-0.8</v>
      </c>
      <c r="P59" s="15">
        <v>-0.7</v>
      </c>
      <c r="S59" s="13">
        <f>Tabela3[[#This Row],[Mentzen]]*Tabela3[[#This Row],[Mentzen2]]</f>
        <v>-0.4</v>
      </c>
      <c r="T59" s="13">
        <f>Tabela3[[#This Row],[Braun]]*Tabela3[[#This Row],[Braun3]]</f>
        <v>0.64000000000000012</v>
      </c>
      <c r="U59" s="13">
        <f>Tabela3[[#This Row],[Hołownia]]*Tabela3[[#This Row],[Hołownia4]]</f>
        <v>-0.35</v>
      </c>
      <c r="V59" s="13">
        <f>Tabela3[[#This Row],[Zandberg]]*Tabela3[[#This Row],[Zandberg5]]</f>
        <v>-0.55999999999999994</v>
      </c>
      <c r="W59" s="13">
        <f>Tabela3[[#This Row],[Biejat]]*Tabela3[[#This Row],[Biejat6]]</f>
        <v>-0.55999999999999994</v>
      </c>
    </row>
    <row r="60" spans="1:23" ht="43.2" x14ac:dyDescent="0.3">
      <c r="A60" s="12" t="s">
        <v>225</v>
      </c>
      <c r="B60" s="11">
        <v>20</v>
      </c>
      <c r="C60" s="11" t="s">
        <v>218</v>
      </c>
      <c r="D60" s="11" t="s">
        <v>80</v>
      </c>
      <c r="E60" s="11" t="s">
        <v>265</v>
      </c>
      <c r="F60" s="4">
        <v>0.9</v>
      </c>
      <c r="G60" s="16">
        <v>0.8</v>
      </c>
      <c r="H60" s="16">
        <v>0.7</v>
      </c>
      <c r="I60" s="16">
        <v>0.4</v>
      </c>
      <c r="J60" s="16">
        <v>0.6</v>
      </c>
      <c r="K60" s="16">
        <v>0.7</v>
      </c>
      <c r="L60" s="16">
        <v>-0.9</v>
      </c>
      <c r="M60" s="15">
        <v>-0.9</v>
      </c>
      <c r="N60" s="15">
        <v>-0.2</v>
      </c>
      <c r="O60" s="15">
        <v>-0.6</v>
      </c>
      <c r="P60" s="15">
        <v>-0.7</v>
      </c>
      <c r="S60" s="13">
        <f>Tabela3[[#This Row],[Mentzen]]*Tabela3[[#This Row],[Mentzen2]]</f>
        <v>-0.72000000000000008</v>
      </c>
      <c r="T60" s="13">
        <f>Tabela3[[#This Row],[Braun]]*Tabela3[[#This Row],[Braun3]]</f>
        <v>-0.63</v>
      </c>
      <c r="U60" s="13">
        <f>Tabela3[[#This Row],[Hołownia]]*Tabela3[[#This Row],[Hołownia4]]</f>
        <v>-8.0000000000000016E-2</v>
      </c>
      <c r="V60" s="13">
        <f>Tabela3[[#This Row],[Zandberg]]*Tabela3[[#This Row],[Zandberg5]]</f>
        <v>-0.36</v>
      </c>
      <c r="W60" s="13">
        <f>Tabela3[[#This Row],[Biejat]]*Tabela3[[#This Row],[Biejat6]]</f>
        <v>-0.48999999999999994</v>
      </c>
    </row>
    <row r="61" spans="1:23" ht="28.8" x14ac:dyDescent="0.3">
      <c r="A61" s="12" t="s">
        <v>225</v>
      </c>
      <c r="B61" s="11">
        <v>21</v>
      </c>
      <c r="C61" s="11" t="s">
        <v>217</v>
      </c>
      <c r="D61" s="11" t="s">
        <v>21</v>
      </c>
      <c r="E61" s="11" t="s">
        <v>83</v>
      </c>
      <c r="F61" s="4">
        <v>0.75</v>
      </c>
      <c r="G61" s="16">
        <v>0.85</v>
      </c>
      <c r="H61" s="16">
        <v>0.75</v>
      </c>
      <c r="I61" s="16">
        <v>0.5</v>
      </c>
      <c r="J61" s="16">
        <v>0.7</v>
      </c>
      <c r="K61" s="16">
        <v>0.6</v>
      </c>
      <c r="L61" s="16">
        <v>-1</v>
      </c>
      <c r="M61" s="15">
        <v>-0.9</v>
      </c>
      <c r="N61" s="15">
        <v>-0.6</v>
      </c>
      <c r="O61" s="15">
        <v>-0.9</v>
      </c>
      <c r="P61" s="15">
        <v>-0.8</v>
      </c>
      <c r="S61" s="13">
        <f>Tabela3[[#This Row],[Mentzen]]*Tabela3[[#This Row],[Mentzen2]]</f>
        <v>-0.85</v>
      </c>
      <c r="T61" s="13">
        <f>Tabela3[[#This Row],[Braun]]*Tabela3[[#This Row],[Braun3]]</f>
        <v>-0.67500000000000004</v>
      </c>
      <c r="U61" s="13">
        <f>Tabela3[[#This Row],[Hołownia]]*Tabela3[[#This Row],[Hołownia4]]</f>
        <v>-0.3</v>
      </c>
      <c r="V61" s="13">
        <f>Tabela3[[#This Row],[Zandberg]]*Tabela3[[#This Row],[Zandberg5]]</f>
        <v>-0.63</v>
      </c>
      <c r="W61" s="13">
        <f>Tabela3[[#This Row],[Biejat]]*Tabela3[[#This Row],[Biejat6]]</f>
        <v>-0.48</v>
      </c>
    </row>
    <row r="62" spans="1:23" ht="28.8" x14ac:dyDescent="0.3">
      <c r="A62" s="12" t="s">
        <v>225</v>
      </c>
      <c r="B62" s="11">
        <v>26</v>
      </c>
      <c r="C62" s="11" t="s">
        <v>217</v>
      </c>
      <c r="D62" s="11" t="s">
        <v>25</v>
      </c>
      <c r="E62" s="11" t="s">
        <v>88</v>
      </c>
      <c r="F62" s="4">
        <v>0.65</v>
      </c>
      <c r="G62" s="16">
        <v>0.7</v>
      </c>
      <c r="H62" s="16">
        <v>0.9</v>
      </c>
      <c r="I62" s="16">
        <v>0.2</v>
      </c>
      <c r="J62" s="16">
        <v>0.2</v>
      </c>
      <c r="K62" s="16">
        <v>0.1</v>
      </c>
      <c r="L62" s="16">
        <v>-0.9</v>
      </c>
      <c r="M62" s="15">
        <v>-0.7</v>
      </c>
      <c r="N62" s="15">
        <v>-0.3</v>
      </c>
      <c r="O62" s="15">
        <v>-0.7</v>
      </c>
      <c r="P62" s="15">
        <v>-0.6</v>
      </c>
      <c r="S62" s="13">
        <f>Tabela3[[#This Row],[Mentzen]]*Tabela3[[#This Row],[Mentzen2]]</f>
        <v>-0.63</v>
      </c>
      <c r="T62" s="13">
        <f>Tabela3[[#This Row],[Braun]]*Tabela3[[#This Row],[Braun3]]</f>
        <v>-0.63</v>
      </c>
      <c r="U62" s="13">
        <f>Tabela3[[#This Row],[Hołownia]]*Tabela3[[#This Row],[Hołownia4]]</f>
        <v>-0.06</v>
      </c>
      <c r="V62" s="13">
        <f>Tabela3[[#This Row],[Zandberg]]*Tabela3[[#This Row],[Zandberg5]]</f>
        <v>-0.13999999999999999</v>
      </c>
      <c r="W62" s="13">
        <f>Tabela3[[#This Row],[Biejat]]*Tabela3[[#This Row],[Biejat6]]</f>
        <v>-0.06</v>
      </c>
    </row>
    <row r="63" spans="1:23" x14ac:dyDescent="0.3">
      <c r="A63" s="12" t="s">
        <v>225</v>
      </c>
      <c r="B63" s="11">
        <v>40</v>
      </c>
      <c r="C63" s="11" t="s">
        <v>218</v>
      </c>
      <c r="D63" s="11" t="s">
        <v>103</v>
      </c>
      <c r="E63" s="11" t="s">
        <v>104</v>
      </c>
      <c r="F63" s="4">
        <v>0.9</v>
      </c>
      <c r="G63" s="16">
        <v>0.8</v>
      </c>
      <c r="H63" s="16">
        <v>0.7</v>
      </c>
      <c r="I63" s="16">
        <v>0.3</v>
      </c>
      <c r="J63" s="16">
        <v>0.6</v>
      </c>
      <c r="K63" s="16">
        <v>0.7</v>
      </c>
      <c r="L63" s="16">
        <v>-0.9</v>
      </c>
      <c r="M63" s="15">
        <v>-0.8</v>
      </c>
      <c r="N63" s="15">
        <v>-0.1</v>
      </c>
      <c r="O63" s="15">
        <v>-0.5</v>
      </c>
      <c r="P63" s="15">
        <v>-0.4</v>
      </c>
      <c r="S63" s="13">
        <f>Tabela3[[#This Row],[Mentzen]]*Tabela3[[#This Row],[Mentzen2]]</f>
        <v>-0.72000000000000008</v>
      </c>
      <c r="T63" s="13">
        <f>Tabela3[[#This Row],[Braun]]*Tabela3[[#This Row],[Braun3]]</f>
        <v>-0.55999999999999994</v>
      </c>
      <c r="U63" s="13">
        <f>Tabela3[[#This Row],[Hołownia]]*Tabela3[[#This Row],[Hołownia4]]</f>
        <v>-0.03</v>
      </c>
      <c r="V63" s="13">
        <f>Tabela3[[#This Row],[Zandberg]]*Tabela3[[#This Row],[Zandberg5]]</f>
        <v>-0.3</v>
      </c>
      <c r="W63" s="13">
        <f>Tabela3[[#This Row],[Biejat]]*Tabela3[[#This Row],[Biejat6]]</f>
        <v>-0.27999999999999997</v>
      </c>
    </row>
    <row r="64" spans="1:23" ht="28.8" x14ac:dyDescent="0.3">
      <c r="A64" s="12" t="s">
        <v>225</v>
      </c>
      <c r="B64" s="11">
        <v>42</v>
      </c>
      <c r="C64" s="11" t="s">
        <v>217</v>
      </c>
      <c r="D64" s="11" t="s">
        <v>39</v>
      </c>
      <c r="E64" s="11" t="s">
        <v>108</v>
      </c>
      <c r="F64" s="4">
        <v>0.72</v>
      </c>
      <c r="G64" s="16">
        <v>0.9</v>
      </c>
      <c r="H64" s="16">
        <v>0.8</v>
      </c>
      <c r="I64" s="16">
        <v>0.5</v>
      </c>
      <c r="J64" s="16">
        <v>0.6</v>
      </c>
      <c r="K64" s="16">
        <v>0.5</v>
      </c>
      <c r="L64" s="16">
        <v>-1</v>
      </c>
      <c r="M64" s="15">
        <v>-0.8</v>
      </c>
      <c r="N64" s="15">
        <v>-0.6</v>
      </c>
      <c r="O64" s="15">
        <v>-0.9</v>
      </c>
      <c r="P64" s="15">
        <v>-0.8</v>
      </c>
      <c r="S64" s="13">
        <f>Tabela3[[#This Row],[Mentzen]]*Tabela3[[#This Row],[Mentzen2]]</f>
        <v>-0.9</v>
      </c>
      <c r="T64" s="13">
        <f>Tabela3[[#This Row],[Braun]]*Tabela3[[#This Row],[Braun3]]</f>
        <v>-0.64000000000000012</v>
      </c>
      <c r="U64" s="13">
        <f>Tabela3[[#This Row],[Hołownia]]*Tabela3[[#This Row],[Hołownia4]]</f>
        <v>-0.3</v>
      </c>
      <c r="V64" s="13">
        <f>Tabela3[[#This Row],[Zandberg]]*Tabela3[[#This Row],[Zandberg5]]</f>
        <v>-0.54</v>
      </c>
      <c r="W64" s="13">
        <f>Tabela3[[#This Row],[Biejat]]*Tabela3[[#This Row],[Biejat6]]</f>
        <v>-0.4</v>
      </c>
    </row>
    <row r="65" spans="1:23" ht="28.8" x14ac:dyDescent="0.3">
      <c r="A65" s="12" t="s">
        <v>225</v>
      </c>
      <c r="B65" s="11">
        <v>46</v>
      </c>
      <c r="C65" s="11" t="s">
        <v>217</v>
      </c>
      <c r="D65" s="11" t="s">
        <v>113</v>
      </c>
      <c r="E65" s="11" t="s">
        <v>114</v>
      </c>
      <c r="F65" s="4">
        <v>0.68</v>
      </c>
      <c r="G65" s="16">
        <v>0.6</v>
      </c>
      <c r="H65" s="16">
        <v>0.9</v>
      </c>
      <c r="I65" s="16">
        <v>0.3</v>
      </c>
      <c r="J65" s="16">
        <v>0.2</v>
      </c>
      <c r="K65" s="16">
        <v>0.1</v>
      </c>
      <c r="L65" s="16">
        <v>-0.9</v>
      </c>
      <c r="M65" s="15">
        <v>0.5</v>
      </c>
      <c r="N65" s="15">
        <v>-0.4</v>
      </c>
      <c r="O65" s="15">
        <v>-0.7</v>
      </c>
      <c r="P65" s="15">
        <v>-0.6</v>
      </c>
      <c r="S65" s="13">
        <f>Tabela3[[#This Row],[Mentzen]]*Tabela3[[#This Row],[Mentzen2]]</f>
        <v>-0.54</v>
      </c>
      <c r="T65" s="13">
        <f>Tabela3[[#This Row],[Braun]]*Tabela3[[#This Row],[Braun3]]</f>
        <v>0.45</v>
      </c>
      <c r="U65" s="13">
        <f>Tabela3[[#This Row],[Hołownia]]*Tabela3[[#This Row],[Hołownia4]]</f>
        <v>-0.12</v>
      </c>
      <c r="V65" s="13">
        <f>Tabela3[[#This Row],[Zandberg]]*Tabela3[[#This Row],[Zandberg5]]</f>
        <v>-0.13999999999999999</v>
      </c>
      <c r="W65" s="13">
        <f>Tabela3[[#This Row],[Biejat]]*Tabela3[[#This Row],[Biejat6]]</f>
        <v>-0.06</v>
      </c>
    </row>
    <row r="66" spans="1:23" ht="28.8" x14ac:dyDescent="0.3">
      <c r="A66" s="12" t="s">
        <v>225</v>
      </c>
      <c r="B66" s="11">
        <v>47</v>
      </c>
      <c r="C66" s="11" t="s">
        <v>217</v>
      </c>
      <c r="D66" s="11" t="s">
        <v>115</v>
      </c>
      <c r="E66" s="11" t="s">
        <v>116</v>
      </c>
      <c r="F66" s="4">
        <v>0.7</v>
      </c>
      <c r="G66" s="16">
        <v>0.7</v>
      </c>
      <c r="H66" s="16">
        <v>0.6</v>
      </c>
      <c r="I66" s="16">
        <v>0.6</v>
      </c>
      <c r="J66" s="16">
        <v>0.6</v>
      </c>
      <c r="K66" s="16">
        <v>0.7</v>
      </c>
      <c r="L66" s="16">
        <v>-0.8</v>
      </c>
      <c r="M66" s="15">
        <v>-0.7</v>
      </c>
      <c r="N66" s="15">
        <v>-0.5</v>
      </c>
      <c r="O66" s="15">
        <v>-0.6</v>
      </c>
      <c r="P66" s="15">
        <v>-0.7</v>
      </c>
      <c r="S66" s="13">
        <f>Tabela3[[#This Row],[Mentzen]]*Tabela3[[#This Row],[Mentzen2]]</f>
        <v>-0.55999999999999994</v>
      </c>
      <c r="T66" s="13">
        <f>Tabela3[[#This Row],[Braun]]*Tabela3[[#This Row],[Braun3]]</f>
        <v>-0.42</v>
      </c>
      <c r="U66" s="13">
        <f>Tabela3[[#This Row],[Hołownia]]*Tabela3[[#This Row],[Hołownia4]]</f>
        <v>-0.3</v>
      </c>
      <c r="V66" s="13">
        <f>Tabela3[[#This Row],[Zandberg]]*Tabela3[[#This Row],[Zandberg5]]</f>
        <v>-0.36</v>
      </c>
      <c r="W66" s="13">
        <f>Tabela3[[#This Row],[Biejat]]*Tabela3[[#This Row],[Biejat6]]</f>
        <v>-0.48999999999999994</v>
      </c>
    </row>
    <row r="67" spans="1:23" ht="28.8" x14ac:dyDescent="0.3">
      <c r="A67" s="12" t="s">
        <v>225</v>
      </c>
      <c r="B67" s="11">
        <v>49</v>
      </c>
      <c r="C67" s="11" t="s">
        <v>217</v>
      </c>
      <c r="D67" s="11" t="s">
        <v>266</v>
      </c>
      <c r="E67" s="11" t="s">
        <v>119</v>
      </c>
      <c r="F67" s="4">
        <v>0.76</v>
      </c>
      <c r="G67" s="16">
        <v>0.4</v>
      </c>
      <c r="H67" s="16">
        <v>0.8</v>
      </c>
      <c r="I67" s="16">
        <v>0.6</v>
      </c>
      <c r="J67" s="16">
        <v>0.8</v>
      </c>
      <c r="K67" s="16">
        <v>0.8</v>
      </c>
      <c r="L67" s="16">
        <v>-0.8</v>
      </c>
      <c r="M67" s="15">
        <v>0.7</v>
      </c>
      <c r="N67" s="15">
        <v>-0.5</v>
      </c>
      <c r="O67" s="15">
        <v>-0.8</v>
      </c>
      <c r="P67" s="15">
        <v>-0.6</v>
      </c>
      <c r="S67" s="13">
        <f>Tabela3[[#This Row],[Mentzen]]*Tabela3[[#This Row],[Mentzen2]]</f>
        <v>-0.32000000000000006</v>
      </c>
      <c r="T67" s="13">
        <f>Tabela3[[#This Row],[Braun]]*Tabela3[[#This Row],[Braun3]]</f>
        <v>0.55999999999999994</v>
      </c>
      <c r="U67" s="13">
        <f>Tabela3[[#This Row],[Hołownia]]*Tabela3[[#This Row],[Hołownia4]]</f>
        <v>-0.3</v>
      </c>
      <c r="V67" s="13">
        <f>Tabela3[[#This Row],[Zandberg]]*Tabela3[[#This Row],[Zandberg5]]</f>
        <v>-0.64000000000000012</v>
      </c>
      <c r="W67" s="13">
        <f>Tabela3[[#This Row],[Biejat]]*Tabela3[[#This Row],[Biejat6]]</f>
        <v>-0.48</v>
      </c>
    </row>
    <row r="68" spans="1:23" ht="28.8" x14ac:dyDescent="0.3">
      <c r="A68" s="12" t="s">
        <v>225</v>
      </c>
      <c r="B68" s="11">
        <v>60</v>
      </c>
      <c r="C68" s="11" t="s">
        <v>218</v>
      </c>
      <c r="D68" s="11" t="s">
        <v>46</v>
      </c>
      <c r="E68" s="11" t="s">
        <v>267</v>
      </c>
      <c r="F68" s="4">
        <v>0.7</v>
      </c>
      <c r="G68" s="16">
        <v>0.5</v>
      </c>
      <c r="H68" s="16">
        <v>0.9</v>
      </c>
      <c r="I68" s="16">
        <v>0.7</v>
      </c>
      <c r="J68" s="16">
        <v>0.8</v>
      </c>
      <c r="K68" s="16">
        <v>0.8</v>
      </c>
      <c r="L68" s="16">
        <v>-0.7</v>
      </c>
      <c r="M68" s="15">
        <v>0.6</v>
      </c>
      <c r="N68" s="15">
        <v>-0.2</v>
      </c>
      <c r="O68" s="15">
        <v>-0.7</v>
      </c>
      <c r="P68" s="15">
        <v>-0.7</v>
      </c>
      <c r="S68" s="13">
        <f>Tabela3[[#This Row],[Mentzen]]*Tabela3[[#This Row],[Mentzen2]]</f>
        <v>-0.35</v>
      </c>
      <c r="T68" s="13">
        <f>Tabela3[[#This Row],[Braun]]*Tabela3[[#This Row],[Braun3]]</f>
        <v>0.54</v>
      </c>
      <c r="U68" s="13">
        <f>Tabela3[[#This Row],[Hołownia]]*Tabela3[[#This Row],[Hołownia4]]</f>
        <v>-0.13999999999999999</v>
      </c>
      <c r="V68" s="13">
        <f>Tabela3[[#This Row],[Zandberg]]*Tabela3[[#This Row],[Zandberg5]]</f>
        <v>-0.55999999999999994</v>
      </c>
      <c r="W68" s="13">
        <f>Tabela3[[#This Row],[Biejat]]*Tabela3[[#This Row],[Biejat6]]</f>
        <v>-0.55999999999999994</v>
      </c>
    </row>
    <row r="69" spans="1:23" ht="28.8" x14ac:dyDescent="0.3">
      <c r="A69" s="12" t="s">
        <v>225</v>
      </c>
      <c r="B69" s="11">
        <v>67</v>
      </c>
      <c r="C69" s="11" t="s">
        <v>217</v>
      </c>
      <c r="D69" s="11" t="s">
        <v>268</v>
      </c>
      <c r="E69" s="11" t="s">
        <v>152</v>
      </c>
      <c r="F69" s="4">
        <v>0.6</v>
      </c>
      <c r="G69" s="16">
        <v>0.85</v>
      </c>
      <c r="H69" s="16">
        <v>0.8</v>
      </c>
      <c r="I69" s="16">
        <v>0.6</v>
      </c>
      <c r="J69" s="16">
        <v>0.7</v>
      </c>
      <c r="K69" s="16">
        <v>0.7</v>
      </c>
      <c r="L69" s="16">
        <v>-0.8</v>
      </c>
      <c r="M69" s="15">
        <v>-0.8</v>
      </c>
      <c r="N69" s="15">
        <v>-0.5</v>
      </c>
      <c r="O69" s="15">
        <v>-0.8</v>
      </c>
      <c r="P69" s="15">
        <v>-0.8</v>
      </c>
      <c r="S69" s="13">
        <f>Tabela3[[#This Row],[Mentzen]]*Tabela3[[#This Row],[Mentzen2]]</f>
        <v>-0.68</v>
      </c>
      <c r="T69" s="13">
        <f>Tabela3[[#This Row],[Braun]]*Tabela3[[#This Row],[Braun3]]</f>
        <v>-0.64000000000000012</v>
      </c>
      <c r="U69" s="13">
        <f>Tabela3[[#This Row],[Hołownia]]*Tabela3[[#This Row],[Hołownia4]]</f>
        <v>-0.3</v>
      </c>
      <c r="V69" s="13">
        <f>Tabela3[[#This Row],[Zandberg]]*Tabela3[[#This Row],[Zandberg5]]</f>
        <v>-0.55999999999999994</v>
      </c>
      <c r="W69" s="13">
        <f>Tabela3[[#This Row],[Biejat]]*Tabela3[[#This Row],[Biejat6]]</f>
        <v>-0.55999999999999994</v>
      </c>
    </row>
    <row r="70" spans="1:23" ht="28.8" x14ac:dyDescent="0.3">
      <c r="A70" s="12" t="s">
        <v>225</v>
      </c>
      <c r="B70" s="11">
        <v>68</v>
      </c>
      <c r="C70" s="11" t="s">
        <v>217</v>
      </c>
      <c r="D70" s="11" t="s">
        <v>269</v>
      </c>
      <c r="E70" s="11" t="s">
        <v>154</v>
      </c>
      <c r="F70" s="4">
        <v>0.7</v>
      </c>
      <c r="G70" s="16">
        <v>0.7</v>
      </c>
      <c r="H70" s="16">
        <v>0.9</v>
      </c>
      <c r="I70" s="16">
        <v>0.3</v>
      </c>
      <c r="J70" s="16">
        <v>0.2</v>
      </c>
      <c r="K70" s="16">
        <v>0.1</v>
      </c>
      <c r="L70" s="16">
        <v>-0.9</v>
      </c>
      <c r="M70" s="15">
        <v>0.6</v>
      </c>
      <c r="N70" s="15">
        <v>-0.4</v>
      </c>
      <c r="O70" s="15">
        <v>-0.7</v>
      </c>
      <c r="P70" s="15">
        <v>-0.6</v>
      </c>
      <c r="S70" s="13">
        <f>Tabela3[[#This Row],[Mentzen]]*Tabela3[[#This Row],[Mentzen2]]</f>
        <v>-0.63</v>
      </c>
      <c r="T70" s="13">
        <f>Tabela3[[#This Row],[Braun]]*Tabela3[[#This Row],[Braun3]]</f>
        <v>0.54</v>
      </c>
      <c r="U70" s="13">
        <f>Tabela3[[#This Row],[Hołownia]]*Tabela3[[#This Row],[Hołownia4]]</f>
        <v>-0.12</v>
      </c>
      <c r="V70" s="13">
        <f>Tabela3[[#This Row],[Zandberg]]*Tabela3[[#This Row],[Zandberg5]]</f>
        <v>-0.13999999999999999</v>
      </c>
      <c r="W70" s="13">
        <f>Tabela3[[#This Row],[Biejat]]*Tabela3[[#This Row],[Biejat6]]</f>
        <v>-0.06</v>
      </c>
    </row>
    <row r="71" spans="1:23" ht="43.2" x14ac:dyDescent="0.3">
      <c r="A71" s="12" t="s">
        <v>225</v>
      </c>
      <c r="B71" s="11">
        <v>79</v>
      </c>
      <c r="C71" s="11" t="s">
        <v>218</v>
      </c>
      <c r="D71" s="11" t="s">
        <v>270</v>
      </c>
      <c r="E71" s="11" t="s">
        <v>175</v>
      </c>
      <c r="F71" s="4">
        <v>0.8</v>
      </c>
      <c r="G71" s="16">
        <v>0.3</v>
      </c>
      <c r="H71" s="16">
        <v>0.9</v>
      </c>
      <c r="I71" s="16">
        <v>0.5</v>
      </c>
      <c r="J71" s="16">
        <v>0.9</v>
      </c>
      <c r="K71" s="16">
        <v>0.9</v>
      </c>
      <c r="L71" s="16">
        <v>0.5</v>
      </c>
      <c r="M71" s="15">
        <v>0.5</v>
      </c>
      <c r="N71" s="15">
        <v>-0.3</v>
      </c>
      <c r="O71" s="15">
        <v>-0.6</v>
      </c>
      <c r="P71" s="15">
        <v>-0.6</v>
      </c>
      <c r="S71" s="13">
        <f>Tabela3[[#This Row],[Mentzen]]*Tabela3[[#This Row],[Mentzen2]]</f>
        <v>0.15</v>
      </c>
      <c r="T71" s="13">
        <f>Tabela3[[#This Row],[Braun]]*Tabela3[[#This Row],[Braun3]]</f>
        <v>0.45</v>
      </c>
      <c r="U71" s="13">
        <f>Tabela3[[#This Row],[Hołownia]]*Tabela3[[#This Row],[Hołownia4]]</f>
        <v>-0.15</v>
      </c>
      <c r="V71" s="13">
        <f>Tabela3[[#This Row],[Zandberg]]*Tabela3[[#This Row],[Zandberg5]]</f>
        <v>-0.54</v>
      </c>
      <c r="W71" s="13">
        <f>Tabela3[[#This Row],[Biejat]]*Tabela3[[#This Row],[Biejat6]]</f>
        <v>-0.54</v>
      </c>
    </row>
    <row r="72" spans="1:23" ht="28.8" x14ac:dyDescent="0.3">
      <c r="A72" s="12" t="s">
        <v>225</v>
      </c>
      <c r="B72" s="11">
        <v>88</v>
      </c>
      <c r="C72" s="11" t="s">
        <v>217</v>
      </c>
      <c r="D72" s="11" t="s">
        <v>190</v>
      </c>
      <c r="E72" s="11" t="s">
        <v>191</v>
      </c>
      <c r="F72" s="4">
        <v>0.68</v>
      </c>
      <c r="G72" s="16">
        <v>0.7</v>
      </c>
      <c r="H72" s="16">
        <v>0.8</v>
      </c>
      <c r="I72" s="16">
        <v>0.4</v>
      </c>
      <c r="J72" s="16">
        <v>0.3</v>
      </c>
      <c r="K72" s="16">
        <v>0.2</v>
      </c>
      <c r="L72" s="16">
        <v>-0.9</v>
      </c>
      <c r="M72" s="15">
        <v>-0.7</v>
      </c>
      <c r="N72" s="15">
        <v>-0.4</v>
      </c>
      <c r="O72" s="15">
        <v>-0.7</v>
      </c>
      <c r="P72" s="15">
        <v>-0.6</v>
      </c>
      <c r="S72" s="13">
        <f>Tabela3[[#This Row],[Mentzen]]*Tabela3[[#This Row],[Mentzen2]]</f>
        <v>-0.63</v>
      </c>
      <c r="T72" s="13">
        <f>Tabela3[[#This Row],[Braun]]*Tabela3[[#This Row],[Braun3]]</f>
        <v>-0.55999999999999994</v>
      </c>
      <c r="U72" s="13">
        <f>Tabela3[[#This Row],[Hołownia]]*Tabela3[[#This Row],[Hołownia4]]</f>
        <v>-0.16000000000000003</v>
      </c>
      <c r="V72" s="13">
        <f>Tabela3[[#This Row],[Zandberg]]*Tabela3[[#This Row],[Zandberg5]]</f>
        <v>-0.21</v>
      </c>
      <c r="W72" s="13">
        <f>Tabela3[[#This Row],[Biejat]]*Tabela3[[#This Row],[Biejat6]]</f>
        <v>-0.12</v>
      </c>
    </row>
    <row r="73" spans="1:23" ht="43.2" x14ac:dyDescent="0.3">
      <c r="A73" s="12" t="s">
        <v>225</v>
      </c>
      <c r="B73" s="11">
        <v>90</v>
      </c>
      <c r="C73" s="11" t="s">
        <v>217</v>
      </c>
      <c r="D73" s="11" t="s">
        <v>52</v>
      </c>
      <c r="E73" s="11" t="s">
        <v>194</v>
      </c>
      <c r="F73" s="4">
        <v>0.55000000000000004</v>
      </c>
      <c r="G73" s="16">
        <v>0.6</v>
      </c>
      <c r="H73" s="16">
        <v>0.7</v>
      </c>
      <c r="I73" s="16">
        <v>0.6</v>
      </c>
      <c r="J73" s="16">
        <v>0.6</v>
      </c>
      <c r="K73" s="16">
        <v>0.6</v>
      </c>
      <c r="L73" s="16">
        <v>-0.6</v>
      </c>
      <c r="M73" s="15">
        <v>0.4</v>
      </c>
      <c r="N73" s="15">
        <v>-0.3</v>
      </c>
      <c r="O73" s="15">
        <v>-0.8</v>
      </c>
      <c r="P73" s="15">
        <v>-0.5</v>
      </c>
      <c r="S73" s="13">
        <f>Tabela3[[#This Row],[Mentzen]]*Tabela3[[#This Row],[Mentzen2]]</f>
        <v>-0.36</v>
      </c>
      <c r="T73" s="13">
        <f>Tabela3[[#This Row],[Braun]]*Tabela3[[#This Row],[Braun3]]</f>
        <v>0.27999999999999997</v>
      </c>
      <c r="U73" s="13">
        <f>Tabela3[[#This Row],[Hołownia]]*Tabela3[[#This Row],[Hołownia4]]</f>
        <v>-0.18</v>
      </c>
      <c r="V73" s="13">
        <f>Tabela3[[#This Row],[Zandberg]]*Tabela3[[#This Row],[Zandberg5]]</f>
        <v>-0.48</v>
      </c>
      <c r="W73" s="13">
        <f>Tabela3[[#This Row],[Biejat]]*Tabela3[[#This Row],[Biejat6]]</f>
        <v>-0.3</v>
      </c>
    </row>
    <row r="74" spans="1:23" ht="43.2" x14ac:dyDescent="0.3">
      <c r="A74" s="12" t="s">
        <v>225</v>
      </c>
      <c r="B74" s="11">
        <v>99</v>
      </c>
      <c r="C74" s="11" t="s">
        <v>218</v>
      </c>
      <c r="D74" s="11" t="s">
        <v>211</v>
      </c>
      <c r="E74" s="11" t="s">
        <v>212</v>
      </c>
      <c r="F74" s="4">
        <v>0.8</v>
      </c>
      <c r="G74" s="16">
        <v>0.6</v>
      </c>
      <c r="H74" s="16">
        <v>0.8</v>
      </c>
      <c r="I74" s="16">
        <v>0.6</v>
      </c>
      <c r="J74" s="16">
        <v>0.5</v>
      </c>
      <c r="K74" s="16">
        <v>0.6</v>
      </c>
      <c r="L74" s="16">
        <v>-0.9</v>
      </c>
      <c r="M74" s="15">
        <v>-0.8</v>
      </c>
      <c r="N74" s="15">
        <v>-0.2</v>
      </c>
      <c r="O74" s="15">
        <v>-0.7</v>
      </c>
      <c r="P74" s="15">
        <v>-0.5</v>
      </c>
      <c r="S74" s="13">
        <f>Tabela3[[#This Row],[Mentzen]]*Tabela3[[#This Row],[Mentzen2]]</f>
        <v>-0.54</v>
      </c>
      <c r="T74" s="13">
        <f>Tabela3[[#This Row],[Braun]]*Tabela3[[#This Row],[Braun3]]</f>
        <v>-0.64000000000000012</v>
      </c>
      <c r="U74" s="13">
        <f>Tabela3[[#This Row],[Hołownia]]*Tabela3[[#This Row],[Hołownia4]]</f>
        <v>-0.12</v>
      </c>
      <c r="V74" s="13">
        <f>Tabela3[[#This Row],[Zandberg]]*Tabela3[[#This Row],[Zandberg5]]</f>
        <v>-0.35</v>
      </c>
      <c r="W74" s="13">
        <f>Tabela3[[#This Row],[Biejat]]*Tabela3[[#This Row],[Biejat6]]</f>
        <v>-0.3</v>
      </c>
    </row>
    <row r="75" spans="1:23" ht="28.8" x14ac:dyDescent="0.3">
      <c r="A75" s="12" t="s">
        <v>225</v>
      </c>
      <c r="B75" s="11">
        <v>59</v>
      </c>
      <c r="C75" s="11" t="s">
        <v>218</v>
      </c>
      <c r="D75" s="11" t="s">
        <v>135</v>
      </c>
      <c r="E75" s="11" t="s">
        <v>136</v>
      </c>
      <c r="F75" s="4">
        <v>0.7</v>
      </c>
      <c r="G75" s="16">
        <v>0.4</v>
      </c>
      <c r="H75" s="16">
        <v>0.6</v>
      </c>
      <c r="I75" s="16">
        <v>0.7</v>
      </c>
      <c r="J75" s="16">
        <v>0.5</v>
      </c>
      <c r="K75" s="16">
        <v>0.7</v>
      </c>
      <c r="L75" s="16">
        <v>-0.7</v>
      </c>
      <c r="M75" s="15">
        <v>-0.6</v>
      </c>
      <c r="N75" s="15">
        <v>-0.3</v>
      </c>
      <c r="O75" s="15">
        <v>-0.6</v>
      </c>
      <c r="P75" s="15">
        <v>-0.6</v>
      </c>
      <c r="S75" s="13">
        <f>Tabela3[[#This Row],[Mentzen]]*Tabela3[[#This Row],[Mentzen2]]</f>
        <v>-0.27999999999999997</v>
      </c>
      <c r="T75" s="13">
        <f>Tabela3[[#This Row],[Braun]]*Tabela3[[#This Row],[Braun3]]</f>
        <v>-0.36</v>
      </c>
      <c r="U75" s="13">
        <f>Tabela3[[#This Row],[Hołownia]]*Tabela3[[#This Row],[Hołownia4]]</f>
        <v>-0.21</v>
      </c>
      <c r="V75" s="13">
        <f>Tabela3[[#This Row],[Zandberg]]*Tabela3[[#This Row],[Zandberg5]]</f>
        <v>-0.3</v>
      </c>
      <c r="W75" s="13">
        <f>Tabela3[[#This Row],[Biejat]]*Tabela3[[#This Row],[Biejat6]]</f>
        <v>-0.42</v>
      </c>
    </row>
    <row r="76" spans="1:23" ht="43.2" x14ac:dyDescent="0.3">
      <c r="A76" s="12" t="s">
        <v>225</v>
      </c>
      <c r="B76" s="11">
        <v>87</v>
      </c>
      <c r="C76" s="11" t="s">
        <v>217</v>
      </c>
      <c r="D76" s="11" t="s">
        <v>188</v>
      </c>
      <c r="E76" s="11" t="s">
        <v>189</v>
      </c>
      <c r="F76" s="4">
        <v>0.65</v>
      </c>
      <c r="G76" s="16">
        <v>0.85</v>
      </c>
      <c r="H76" s="16">
        <v>0.8</v>
      </c>
      <c r="I76" s="16">
        <v>0.6</v>
      </c>
      <c r="J76" s="16">
        <v>0.7</v>
      </c>
      <c r="K76" s="16">
        <v>0.6</v>
      </c>
      <c r="L76" s="16">
        <v>-0.8</v>
      </c>
      <c r="M76" s="15">
        <v>-0.8</v>
      </c>
      <c r="N76" s="15">
        <v>-0.5</v>
      </c>
      <c r="O76" s="15">
        <v>-0.9</v>
      </c>
      <c r="P76" s="15">
        <v>-0.8</v>
      </c>
      <c r="S76" s="13">
        <f>Tabela3[[#This Row],[Mentzen]]*Tabela3[[#This Row],[Mentzen2]]</f>
        <v>-0.68</v>
      </c>
      <c r="T76" s="13">
        <f>Tabela3[[#This Row],[Braun]]*Tabela3[[#This Row],[Braun3]]</f>
        <v>-0.64000000000000012</v>
      </c>
      <c r="U76" s="13">
        <f>Tabela3[[#This Row],[Hołownia]]*Tabela3[[#This Row],[Hołownia4]]</f>
        <v>-0.3</v>
      </c>
      <c r="V76" s="13">
        <f>Tabela3[[#This Row],[Zandberg]]*Tabela3[[#This Row],[Zandberg5]]</f>
        <v>-0.63</v>
      </c>
      <c r="W76" s="13">
        <f>Tabela3[[#This Row],[Biejat]]*Tabela3[[#This Row],[Biejat6]]</f>
        <v>-0.48</v>
      </c>
    </row>
    <row r="77" spans="1:23" ht="43.2" x14ac:dyDescent="0.3">
      <c r="A77" s="12" t="s">
        <v>226</v>
      </c>
      <c r="B77" s="11">
        <v>19</v>
      </c>
      <c r="C77" s="11" t="s">
        <v>218</v>
      </c>
      <c r="D77" s="11" t="s">
        <v>78</v>
      </c>
      <c r="E77" s="11" t="s">
        <v>79</v>
      </c>
      <c r="F77" s="4">
        <v>0.6</v>
      </c>
      <c r="G77" s="16">
        <v>0.9</v>
      </c>
      <c r="H77" s="16">
        <v>0.9</v>
      </c>
      <c r="I77" s="16">
        <v>0.3</v>
      </c>
      <c r="J77" s="16">
        <v>0.2</v>
      </c>
      <c r="K77" s="16">
        <v>0.2</v>
      </c>
      <c r="L77" s="16">
        <v>-1</v>
      </c>
      <c r="M77" s="15">
        <v>-1</v>
      </c>
      <c r="N77" s="15">
        <v>0.2</v>
      </c>
      <c r="O77" s="15">
        <v>0.3</v>
      </c>
      <c r="P77" s="15">
        <v>0.7</v>
      </c>
      <c r="S77" s="13">
        <f>Tabela3[[#This Row],[Mentzen]]*Tabela3[[#This Row],[Mentzen2]]</f>
        <v>-0.9</v>
      </c>
      <c r="T77" s="13">
        <f>Tabela3[[#This Row],[Braun]]*Tabela3[[#This Row],[Braun3]]</f>
        <v>-0.9</v>
      </c>
      <c r="U77" s="13">
        <f>Tabela3[[#This Row],[Hołownia]]*Tabela3[[#This Row],[Hołownia4]]</f>
        <v>0.06</v>
      </c>
      <c r="V77" s="13">
        <f>Tabela3[[#This Row],[Zandberg]]*Tabela3[[#This Row],[Zandberg5]]</f>
        <v>0.06</v>
      </c>
      <c r="W77" s="13">
        <f>Tabela3[[#This Row],[Biejat]]*Tabela3[[#This Row],[Biejat6]]</f>
        <v>0.13999999999999999</v>
      </c>
    </row>
    <row r="78" spans="1:23" ht="28.8" x14ac:dyDescent="0.3">
      <c r="A78" s="12" t="s">
        <v>226</v>
      </c>
      <c r="B78" s="11">
        <v>23</v>
      </c>
      <c r="C78" s="11" t="s">
        <v>217</v>
      </c>
      <c r="D78" s="11" t="s">
        <v>23</v>
      </c>
      <c r="E78" s="11" t="s">
        <v>271</v>
      </c>
      <c r="F78" s="4">
        <v>0.5</v>
      </c>
      <c r="G78" s="16">
        <v>0.7</v>
      </c>
      <c r="H78" s="16">
        <v>0.3</v>
      </c>
      <c r="I78" s="16">
        <v>0.5</v>
      </c>
      <c r="J78" s="16">
        <v>0.9</v>
      </c>
      <c r="K78" s="16">
        <v>0.9</v>
      </c>
      <c r="L78" s="16">
        <v>0.8</v>
      </c>
      <c r="M78" s="15">
        <v>-0.5</v>
      </c>
      <c r="N78" s="15">
        <v>-0.4</v>
      </c>
      <c r="O78" s="15">
        <v>-0.8</v>
      </c>
      <c r="P78" s="15">
        <v>-0.5</v>
      </c>
      <c r="S78" s="13">
        <f>Tabela3[[#This Row],[Mentzen]]*Tabela3[[#This Row],[Mentzen2]]</f>
        <v>0.55999999999999994</v>
      </c>
      <c r="T78" s="13">
        <f>Tabela3[[#This Row],[Braun]]*Tabela3[[#This Row],[Braun3]]</f>
        <v>-0.15</v>
      </c>
      <c r="U78" s="13">
        <f>Tabela3[[#This Row],[Hołownia]]*Tabela3[[#This Row],[Hołownia4]]</f>
        <v>-0.2</v>
      </c>
      <c r="V78" s="13">
        <f>Tabela3[[#This Row],[Zandberg]]*Tabela3[[#This Row],[Zandberg5]]</f>
        <v>-0.72000000000000008</v>
      </c>
      <c r="W78" s="13">
        <f>Tabela3[[#This Row],[Biejat]]*Tabela3[[#This Row],[Biejat6]]</f>
        <v>-0.45</v>
      </c>
    </row>
    <row r="79" spans="1:23" ht="28.8" x14ac:dyDescent="0.3">
      <c r="A79" s="12" t="s">
        <v>226</v>
      </c>
      <c r="B79" s="11">
        <v>24</v>
      </c>
      <c r="C79" s="11" t="s">
        <v>217</v>
      </c>
      <c r="D79" s="11" t="s">
        <v>24</v>
      </c>
      <c r="E79" s="11" t="s">
        <v>86</v>
      </c>
      <c r="F79" s="4">
        <v>0.45</v>
      </c>
      <c r="G79" s="16">
        <v>0.6</v>
      </c>
      <c r="H79" s="16">
        <v>0.8</v>
      </c>
      <c r="I79" s="16">
        <v>0.4</v>
      </c>
      <c r="J79" s="16">
        <v>0.5</v>
      </c>
      <c r="K79" s="16">
        <v>0.4</v>
      </c>
      <c r="L79" s="16">
        <v>0.7</v>
      </c>
      <c r="M79" s="15">
        <v>-0.7</v>
      </c>
      <c r="N79" s="15">
        <v>0.5</v>
      </c>
      <c r="O79" s="15">
        <v>-0.7</v>
      </c>
      <c r="P79" s="15">
        <v>0.5</v>
      </c>
      <c r="S79" s="13">
        <f>Tabela3[[#This Row],[Mentzen]]*Tabela3[[#This Row],[Mentzen2]]</f>
        <v>0.42</v>
      </c>
      <c r="T79" s="13">
        <f>Tabela3[[#This Row],[Braun]]*Tabela3[[#This Row],[Braun3]]</f>
        <v>-0.55999999999999994</v>
      </c>
      <c r="U79" s="13">
        <f>Tabela3[[#This Row],[Hołownia]]*Tabela3[[#This Row],[Hołownia4]]</f>
        <v>0.2</v>
      </c>
      <c r="V79" s="13">
        <f>Tabela3[[#This Row],[Zandberg]]*Tabela3[[#This Row],[Zandberg5]]</f>
        <v>-0.35</v>
      </c>
      <c r="W79" s="13">
        <f>Tabela3[[#This Row],[Biejat]]*Tabela3[[#This Row],[Biejat6]]</f>
        <v>0.2</v>
      </c>
    </row>
    <row r="80" spans="1:23" ht="28.8" x14ac:dyDescent="0.3">
      <c r="A80" s="12" t="s">
        <v>226</v>
      </c>
      <c r="B80" s="11">
        <v>30</v>
      </c>
      <c r="C80" s="11" t="s">
        <v>217</v>
      </c>
      <c r="D80" s="11" t="s">
        <v>34</v>
      </c>
      <c r="E80" s="11" t="s">
        <v>92</v>
      </c>
      <c r="F80" s="4">
        <v>0.6</v>
      </c>
      <c r="G80" s="16">
        <v>0.7</v>
      </c>
      <c r="H80" s="16">
        <v>0.7</v>
      </c>
      <c r="I80" s="16">
        <v>0.5</v>
      </c>
      <c r="J80" s="16">
        <v>0.8</v>
      </c>
      <c r="K80" s="16">
        <v>0.8</v>
      </c>
      <c r="L80" s="16">
        <v>-0.8</v>
      </c>
      <c r="M80" s="15">
        <v>-0.8</v>
      </c>
      <c r="N80" s="15">
        <v>-0.3</v>
      </c>
      <c r="O80" s="15">
        <v>-0.9</v>
      </c>
      <c r="P80" s="15">
        <v>-0.6</v>
      </c>
      <c r="S80" s="13">
        <f>Tabela3[[#This Row],[Mentzen]]*Tabela3[[#This Row],[Mentzen2]]</f>
        <v>-0.55999999999999994</v>
      </c>
      <c r="T80" s="13">
        <f>Tabela3[[#This Row],[Braun]]*Tabela3[[#This Row],[Braun3]]</f>
        <v>-0.55999999999999994</v>
      </c>
      <c r="U80" s="13">
        <f>Tabela3[[#This Row],[Hołownia]]*Tabela3[[#This Row],[Hołownia4]]</f>
        <v>-0.15</v>
      </c>
      <c r="V80" s="13">
        <f>Tabela3[[#This Row],[Zandberg]]*Tabela3[[#This Row],[Zandberg5]]</f>
        <v>-0.72000000000000008</v>
      </c>
      <c r="W80" s="13">
        <f>Tabela3[[#This Row],[Biejat]]*Tabela3[[#This Row],[Biejat6]]</f>
        <v>-0.48</v>
      </c>
    </row>
    <row r="81" spans="1:23" x14ac:dyDescent="0.3">
      <c r="A81" s="12" t="s">
        <v>226</v>
      </c>
      <c r="B81" s="11">
        <v>39</v>
      </c>
      <c r="C81" s="11" t="s">
        <v>218</v>
      </c>
      <c r="D81" s="11" t="s">
        <v>101</v>
      </c>
      <c r="E81" s="11" t="s">
        <v>102</v>
      </c>
      <c r="F81" s="4">
        <v>0.9</v>
      </c>
      <c r="G81" s="16">
        <v>0.4</v>
      </c>
      <c r="H81" s="16">
        <v>0.4</v>
      </c>
      <c r="I81" s="16">
        <v>0.8</v>
      </c>
      <c r="J81" s="16">
        <v>0.9</v>
      </c>
      <c r="K81" s="16">
        <v>0.9</v>
      </c>
      <c r="L81" s="16">
        <v>-1</v>
      </c>
      <c r="M81" s="15">
        <v>-0.9</v>
      </c>
      <c r="N81" s="15">
        <v>0.7</v>
      </c>
      <c r="O81" s="15">
        <v>1</v>
      </c>
      <c r="P81" s="15">
        <v>0.8</v>
      </c>
      <c r="S81" s="13">
        <f>Tabela3[[#This Row],[Mentzen]]*Tabela3[[#This Row],[Mentzen2]]</f>
        <v>-0.4</v>
      </c>
      <c r="T81" s="13">
        <f>Tabela3[[#This Row],[Braun]]*Tabela3[[#This Row],[Braun3]]</f>
        <v>-0.36000000000000004</v>
      </c>
      <c r="U81" s="13">
        <f>Tabela3[[#This Row],[Hołownia]]*Tabela3[[#This Row],[Hołownia4]]</f>
        <v>0.55999999999999994</v>
      </c>
      <c r="V81" s="13">
        <f>Tabela3[[#This Row],[Zandberg]]*Tabela3[[#This Row],[Zandberg5]]</f>
        <v>0.9</v>
      </c>
      <c r="W81" s="13">
        <f>Tabela3[[#This Row],[Biejat]]*Tabela3[[#This Row],[Biejat6]]</f>
        <v>0.72000000000000008</v>
      </c>
    </row>
    <row r="82" spans="1:23" ht="28.8" x14ac:dyDescent="0.3">
      <c r="A82" s="12" t="s">
        <v>226</v>
      </c>
      <c r="B82" s="11">
        <v>64</v>
      </c>
      <c r="C82" s="11" t="s">
        <v>217</v>
      </c>
      <c r="D82" s="11" t="s">
        <v>272</v>
      </c>
      <c r="E82" s="11" t="s">
        <v>146</v>
      </c>
      <c r="F82" s="4">
        <v>0.6</v>
      </c>
      <c r="G82" s="16">
        <v>0.5</v>
      </c>
      <c r="H82" s="16">
        <v>0.6</v>
      </c>
      <c r="I82" s="16">
        <v>0.7</v>
      </c>
      <c r="J82" s="16">
        <v>0.8</v>
      </c>
      <c r="K82" s="16">
        <v>0.8</v>
      </c>
      <c r="L82" s="16">
        <v>0.7</v>
      </c>
      <c r="M82" s="15">
        <v>-0.8</v>
      </c>
      <c r="N82" s="15">
        <v>-0.4</v>
      </c>
      <c r="O82" s="15">
        <v>-0.9</v>
      </c>
      <c r="P82" s="15">
        <v>-0.7</v>
      </c>
      <c r="S82" s="13">
        <f>Tabela3[[#This Row],[Mentzen]]*Tabela3[[#This Row],[Mentzen2]]</f>
        <v>0.35</v>
      </c>
      <c r="T82" s="13">
        <f>Tabela3[[#This Row],[Braun]]*Tabela3[[#This Row],[Braun3]]</f>
        <v>-0.48</v>
      </c>
      <c r="U82" s="13">
        <f>Tabela3[[#This Row],[Hołownia]]*Tabela3[[#This Row],[Hołownia4]]</f>
        <v>-0.27999999999999997</v>
      </c>
      <c r="V82" s="13">
        <f>Tabela3[[#This Row],[Zandberg]]*Tabela3[[#This Row],[Zandberg5]]</f>
        <v>-0.72000000000000008</v>
      </c>
      <c r="W82" s="13">
        <f>Tabela3[[#This Row],[Biejat]]*Tabela3[[#This Row],[Biejat6]]</f>
        <v>-0.55999999999999994</v>
      </c>
    </row>
    <row r="83" spans="1:23" ht="28.8" x14ac:dyDescent="0.3">
      <c r="A83" s="12" t="s">
        <v>226</v>
      </c>
      <c r="B83" s="11">
        <v>75</v>
      </c>
      <c r="C83" s="11" t="s">
        <v>218</v>
      </c>
      <c r="D83" s="11" t="s">
        <v>273</v>
      </c>
      <c r="E83" s="11" t="s">
        <v>167</v>
      </c>
      <c r="F83" s="4">
        <v>0.8</v>
      </c>
      <c r="G83" s="16">
        <v>0.5</v>
      </c>
      <c r="H83" s="16">
        <v>0.8</v>
      </c>
      <c r="I83" s="16">
        <v>0.7</v>
      </c>
      <c r="J83" s="16">
        <v>0.8</v>
      </c>
      <c r="K83" s="16">
        <v>0.8</v>
      </c>
      <c r="L83" s="16">
        <v>1</v>
      </c>
      <c r="M83" s="15">
        <v>-0.8</v>
      </c>
      <c r="N83" s="15">
        <v>0.3</v>
      </c>
      <c r="O83" s="15">
        <v>-0.6</v>
      </c>
      <c r="P83" s="15">
        <v>-0.6</v>
      </c>
      <c r="S83" s="13">
        <f>Tabela3[[#This Row],[Mentzen]]*Tabela3[[#This Row],[Mentzen2]]</f>
        <v>0.5</v>
      </c>
      <c r="T83" s="13">
        <f>Tabela3[[#This Row],[Braun]]*Tabela3[[#This Row],[Braun3]]</f>
        <v>-0.64000000000000012</v>
      </c>
      <c r="U83" s="13">
        <f>Tabela3[[#This Row],[Hołownia]]*Tabela3[[#This Row],[Hołownia4]]</f>
        <v>0.21</v>
      </c>
      <c r="V83" s="13">
        <f>Tabela3[[#This Row],[Zandberg]]*Tabela3[[#This Row],[Zandberg5]]</f>
        <v>-0.48</v>
      </c>
      <c r="W83" s="13">
        <f>Tabela3[[#This Row],[Biejat]]*Tabela3[[#This Row],[Biejat6]]</f>
        <v>-0.48</v>
      </c>
    </row>
    <row r="84" spans="1:23" ht="43.2" x14ac:dyDescent="0.3">
      <c r="A84" s="12" t="s">
        <v>226</v>
      </c>
      <c r="B84" s="11">
        <v>86</v>
      </c>
      <c r="C84" s="11" t="s">
        <v>217</v>
      </c>
      <c r="D84" s="11" t="s">
        <v>186</v>
      </c>
      <c r="E84" s="11" t="s">
        <v>187</v>
      </c>
      <c r="F84" s="4">
        <v>0.57999999999999996</v>
      </c>
      <c r="G84" s="16">
        <v>0.55000000000000004</v>
      </c>
      <c r="H84" s="16">
        <v>0.65</v>
      </c>
      <c r="I84" s="16">
        <v>0.65</v>
      </c>
      <c r="J84" s="16">
        <v>0.85</v>
      </c>
      <c r="K84" s="16">
        <v>0.85</v>
      </c>
      <c r="L84" s="16">
        <v>0.7</v>
      </c>
      <c r="M84" s="15">
        <v>-0.8</v>
      </c>
      <c r="N84" s="15">
        <v>-0.4</v>
      </c>
      <c r="O84" s="15">
        <v>-0.9</v>
      </c>
      <c r="P84" s="15">
        <v>-0.7</v>
      </c>
      <c r="S84" s="13">
        <f>Tabela3[[#This Row],[Mentzen]]*Tabela3[[#This Row],[Mentzen2]]</f>
        <v>0.38500000000000001</v>
      </c>
      <c r="T84" s="13">
        <f>Tabela3[[#This Row],[Braun]]*Tabela3[[#This Row],[Braun3]]</f>
        <v>-0.52</v>
      </c>
      <c r="U84" s="13">
        <f>Tabela3[[#This Row],[Hołownia]]*Tabela3[[#This Row],[Hołownia4]]</f>
        <v>-0.26</v>
      </c>
      <c r="V84" s="13">
        <f>Tabela3[[#This Row],[Zandberg]]*Tabela3[[#This Row],[Zandberg5]]</f>
        <v>-0.76500000000000001</v>
      </c>
      <c r="W84" s="13">
        <f>Tabela3[[#This Row],[Biejat]]*Tabela3[[#This Row],[Biejat6]]</f>
        <v>-0.59499999999999997</v>
      </c>
    </row>
    <row r="85" spans="1:23" ht="28.8" x14ac:dyDescent="0.3">
      <c r="A85" s="12" t="s">
        <v>226</v>
      </c>
      <c r="B85" s="11">
        <v>94</v>
      </c>
      <c r="C85" s="11" t="s">
        <v>218</v>
      </c>
      <c r="D85" s="11" t="s">
        <v>201</v>
      </c>
      <c r="E85" s="11" t="s">
        <v>202</v>
      </c>
      <c r="F85" s="4">
        <v>0.8</v>
      </c>
      <c r="G85" s="16">
        <v>0.45</v>
      </c>
      <c r="H85" s="16">
        <v>0.75</v>
      </c>
      <c r="I85" s="16">
        <v>0.75</v>
      </c>
      <c r="J85" s="16">
        <v>0.85</v>
      </c>
      <c r="K85" s="16">
        <v>0.85</v>
      </c>
      <c r="L85" s="16">
        <v>1</v>
      </c>
      <c r="M85" s="15">
        <v>-0.8</v>
      </c>
      <c r="N85" s="15">
        <v>0.3</v>
      </c>
      <c r="O85" s="15">
        <v>-0.6</v>
      </c>
      <c r="P85" s="15">
        <v>-0.6</v>
      </c>
      <c r="S85" s="13">
        <f>Tabela3[[#This Row],[Mentzen]]*Tabela3[[#This Row],[Mentzen2]]</f>
        <v>0.45</v>
      </c>
      <c r="T85" s="13">
        <f>Tabela3[[#This Row],[Braun]]*Tabela3[[#This Row],[Braun3]]</f>
        <v>-0.60000000000000009</v>
      </c>
      <c r="U85" s="13">
        <f>Tabela3[[#This Row],[Hołownia]]*Tabela3[[#This Row],[Hołownia4]]</f>
        <v>0.22499999999999998</v>
      </c>
      <c r="V85" s="13">
        <f>Tabela3[[#This Row],[Zandberg]]*Tabela3[[#This Row],[Zandberg5]]</f>
        <v>-0.51</v>
      </c>
      <c r="W85" s="13">
        <f>Tabela3[[#This Row],[Biejat]]*Tabela3[[#This Row],[Biejat6]]</f>
        <v>-0.51</v>
      </c>
    </row>
    <row r="86" spans="1:23" ht="43.2" x14ac:dyDescent="0.3">
      <c r="A86" s="12" t="s">
        <v>227</v>
      </c>
      <c r="B86" s="11">
        <v>14</v>
      </c>
      <c r="C86" s="11" t="s">
        <v>218</v>
      </c>
      <c r="D86" s="11" t="s">
        <v>72</v>
      </c>
      <c r="E86" s="11" t="s">
        <v>73</v>
      </c>
      <c r="F86" s="4">
        <v>0.7</v>
      </c>
      <c r="G86" s="16">
        <v>0.8</v>
      </c>
      <c r="H86" s="16">
        <v>0.75</v>
      </c>
      <c r="I86" s="16">
        <v>0.6</v>
      </c>
      <c r="J86" s="16">
        <v>0.3</v>
      </c>
      <c r="K86" s="16">
        <v>0.3</v>
      </c>
      <c r="L86" s="16">
        <v>-1</v>
      </c>
      <c r="M86" s="15">
        <v>-0.9</v>
      </c>
      <c r="N86" s="15">
        <v>-0.5</v>
      </c>
      <c r="O86" s="15">
        <v>-0.8</v>
      </c>
      <c r="P86" s="15">
        <v>-0.7</v>
      </c>
      <c r="S86" s="13">
        <f>Tabela3[[#This Row],[Mentzen]]*Tabela3[[#This Row],[Mentzen2]]</f>
        <v>-0.8</v>
      </c>
      <c r="T86" s="13">
        <f>Tabela3[[#This Row],[Braun]]*Tabela3[[#This Row],[Braun3]]</f>
        <v>-0.67500000000000004</v>
      </c>
      <c r="U86" s="13">
        <f>Tabela3[[#This Row],[Hołownia]]*Tabela3[[#This Row],[Hołownia4]]</f>
        <v>-0.3</v>
      </c>
      <c r="V86" s="13">
        <f>Tabela3[[#This Row],[Zandberg]]*Tabela3[[#This Row],[Zandberg5]]</f>
        <v>-0.24</v>
      </c>
      <c r="W86" s="13">
        <f>Tabela3[[#This Row],[Biejat]]*Tabela3[[#This Row],[Biejat6]]</f>
        <v>-0.21</v>
      </c>
    </row>
    <row r="87" spans="1:23" ht="28.8" x14ac:dyDescent="0.3">
      <c r="A87" s="12" t="s">
        <v>227</v>
      </c>
      <c r="B87" s="11">
        <v>58</v>
      </c>
      <c r="C87" s="11" t="s">
        <v>218</v>
      </c>
      <c r="D87" s="11" t="s">
        <v>133</v>
      </c>
      <c r="E87" s="11" t="s">
        <v>134</v>
      </c>
      <c r="F87" s="4">
        <v>0.6</v>
      </c>
      <c r="G87" s="16">
        <v>0.8</v>
      </c>
      <c r="H87" s="16">
        <v>0.7</v>
      </c>
      <c r="I87" s="16">
        <v>0.5</v>
      </c>
      <c r="J87" s="16">
        <v>0.2</v>
      </c>
      <c r="K87" s="16">
        <v>0.2</v>
      </c>
      <c r="L87" s="16">
        <v>-1</v>
      </c>
      <c r="M87" s="15">
        <v>-0.9</v>
      </c>
      <c r="N87" s="15">
        <v>0.2</v>
      </c>
      <c r="O87" s="15">
        <v>-0.8</v>
      </c>
      <c r="P87" s="15">
        <v>-0.8</v>
      </c>
      <c r="S87" s="13">
        <f>Tabela3[[#This Row],[Mentzen]]*Tabela3[[#This Row],[Mentzen2]]</f>
        <v>-0.8</v>
      </c>
      <c r="T87" s="13">
        <f>Tabela3[[#This Row],[Braun]]*Tabela3[[#This Row],[Braun3]]</f>
        <v>-0.63</v>
      </c>
      <c r="U87" s="13">
        <f>Tabela3[[#This Row],[Hołownia]]*Tabela3[[#This Row],[Hołownia4]]</f>
        <v>0.1</v>
      </c>
      <c r="V87" s="13">
        <f>Tabela3[[#This Row],[Zandberg]]*Tabela3[[#This Row],[Zandberg5]]</f>
        <v>-0.16000000000000003</v>
      </c>
      <c r="W87" s="13">
        <f>Tabela3[[#This Row],[Biejat]]*Tabela3[[#This Row],[Biejat6]]</f>
        <v>-0.16000000000000003</v>
      </c>
    </row>
    <row r="88" spans="1:23" ht="28.8" x14ac:dyDescent="0.3">
      <c r="A88" s="12" t="s">
        <v>227</v>
      </c>
      <c r="B88" s="11">
        <v>66</v>
      </c>
      <c r="C88" s="11" t="s">
        <v>217</v>
      </c>
      <c r="D88" s="11" t="s">
        <v>274</v>
      </c>
      <c r="E88" s="11" t="s">
        <v>150</v>
      </c>
      <c r="F88" s="4">
        <v>0.55000000000000004</v>
      </c>
      <c r="G88" s="16">
        <v>0.3</v>
      </c>
      <c r="H88" s="16">
        <v>0.2</v>
      </c>
      <c r="I88" s="16">
        <v>0.4</v>
      </c>
      <c r="J88" s="16">
        <v>0.8</v>
      </c>
      <c r="K88" s="16">
        <v>0.8</v>
      </c>
      <c r="L88" s="16">
        <v>1</v>
      </c>
      <c r="M88" s="15">
        <v>0.7</v>
      </c>
      <c r="N88" s="15">
        <v>-0.4</v>
      </c>
      <c r="O88" s="15">
        <v>0.7</v>
      </c>
      <c r="P88" s="15">
        <v>0.8</v>
      </c>
      <c r="S88" s="13">
        <f>Tabela3[[#This Row],[Mentzen]]*Tabela3[[#This Row],[Mentzen2]]</f>
        <v>0.3</v>
      </c>
      <c r="T88" s="13">
        <f>Tabela3[[#This Row],[Braun]]*Tabela3[[#This Row],[Braun3]]</f>
        <v>0.13999999999999999</v>
      </c>
      <c r="U88" s="13">
        <f>Tabela3[[#This Row],[Hołownia]]*Tabela3[[#This Row],[Hołownia4]]</f>
        <v>-0.16000000000000003</v>
      </c>
      <c r="V88" s="13">
        <f>Tabela3[[#This Row],[Zandberg]]*Tabela3[[#This Row],[Zandberg5]]</f>
        <v>0.55999999999999994</v>
      </c>
      <c r="W88" s="13">
        <f>Tabela3[[#This Row],[Biejat]]*Tabela3[[#This Row],[Biejat6]]</f>
        <v>0.64000000000000012</v>
      </c>
    </row>
    <row r="89" spans="1:23" ht="28.8" x14ac:dyDescent="0.3">
      <c r="A89" s="12" t="s">
        <v>227</v>
      </c>
      <c r="B89" s="11">
        <v>74</v>
      </c>
      <c r="C89" s="11" t="s">
        <v>218</v>
      </c>
      <c r="D89" s="11" t="s">
        <v>275</v>
      </c>
      <c r="E89" s="11" t="s">
        <v>165</v>
      </c>
      <c r="F89" s="4">
        <v>0.75</v>
      </c>
      <c r="G89" s="16">
        <v>0.3</v>
      </c>
      <c r="H89" s="16">
        <v>0.3</v>
      </c>
      <c r="I89" s="16">
        <v>0.6</v>
      </c>
      <c r="J89" s="16">
        <v>0.8</v>
      </c>
      <c r="K89" s="16">
        <v>0.9</v>
      </c>
      <c r="L89" s="16">
        <v>-0.8</v>
      </c>
      <c r="M89" s="15">
        <v>-0.6</v>
      </c>
      <c r="N89" s="15">
        <v>-0.2</v>
      </c>
      <c r="O89" s="15">
        <v>-0.7</v>
      </c>
      <c r="P89" s="15">
        <v>-0.9</v>
      </c>
      <c r="S89" s="13">
        <f>Tabela3[[#This Row],[Mentzen]]*Tabela3[[#This Row],[Mentzen2]]</f>
        <v>-0.24</v>
      </c>
      <c r="T89" s="13">
        <f>Tabela3[[#This Row],[Braun]]*Tabela3[[#This Row],[Braun3]]</f>
        <v>-0.18</v>
      </c>
      <c r="U89" s="13">
        <f>Tabela3[[#This Row],[Hołownia]]*Tabela3[[#This Row],[Hołownia4]]</f>
        <v>-0.12</v>
      </c>
      <c r="V89" s="13">
        <f>Tabela3[[#This Row],[Zandberg]]*Tabela3[[#This Row],[Zandberg5]]</f>
        <v>-0.55999999999999994</v>
      </c>
      <c r="W89" s="13">
        <f>Tabela3[[#This Row],[Biejat]]*Tabela3[[#This Row],[Biejat6]]</f>
        <v>-0.81</v>
      </c>
    </row>
    <row r="90" spans="1:23" ht="28.8" x14ac:dyDescent="0.3">
      <c r="A90" s="12" t="s">
        <v>227</v>
      </c>
      <c r="B90" s="11">
        <v>76</v>
      </c>
      <c r="C90" s="11" t="s">
        <v>218</v>
      </c>
      <c r="D90" s="11" t="s">
        <v>248</v>
      </c>
      <c r="E90" s="11" t="s">
        <v>169</v>
      </c>
      <c r="F90" s="4">
        <v>0.6</v>
      </c>
      <c r="G90" s="16">
        <v>0.5</v>
      </c>
      <c r="H90" s="16">
        <v>0.4</v>
      </c>
      <c r="I90" s="16">
        <v>0.5</v>
      </c>
      <c r="J90" s="16">
        <v>0.7</v>
      </c>
      <c r="K90" s="16">
        <v>0.7</v>
      </c>
      <c r="L90" s="16">
        <v>-0.9</v>
      </c>
      <c r="M90" s="15">
        <v>-0.5</v>
      </c>
      <c r="N90" s="15">
        <v>-0.1</v>
      </c>
      <c r="O90" s="15">
        <v>-0.6</v>
      </c>
      <c r="P90" s="15">
        <v>-0.5</v>
      </c>
      <c r="S90" s="13">
        <f>Tabela3[[#This Row],[Mentzen]]*Tabela3[[#This Row],[Mentzen2]]</f>
        <v>-0.45</v>
      </c>
      <c r="T90" s="13">
        <f>Tabela3[[#This Row],[Braun]]*Tabela3[[#This Row],[Braun3]]</f>
        <v>-0.2</v>
      </c>
      <c r="U90" s="13">
        <f>Tabela3[[#This Row],[Hołownia]]*Tabela3[[#This Row],[Hołownia4]]</f>
        <v>-0.05</v>
      </c>
      <c r="V90" s="13">
        <f>Tabela3[[#This Row],[Zandberg]]*Tabela3[[#This Row],[Zandberg5]]</f>
        <v>-0.42</v>
      </c>
      <c r="W90" s="13">
        <f>Tabela3[[#This Row],[Biejat]]*Tabela3[[#This Row],[Biejat6]]</f>
        <v>-0.35</v>
      </c>
    </row>
    <row r="91" spans="1:23" ht="43.2" x14ac:dyDescent="0.3">
      <c r="A91" s="12" t="s">
        <v>227</v>
      </c>
      <c r="B91" s="11">
        <v>77</v>
      </c>
      <c r="C91" s="11" t="s">
        <v>218</v>
      </c>
      <c r="D91" s="11" t="s">
        <v>276</v>
      </c>
      <c r="E91" s="11" t="s">
        <v>171</v>
      </c>
      <c r="F91" s="4">
        <v>0.7</v>
      </c>
      <c r="G91" s="16">
        <v>0.6</v>
      </c>
      <c r="H91" s="16">
        <v>0.6</v>
      </c>
      <c r="I91" s="16">
        <v>0.5</v>
      </c>
      <c r="J91" s="16">
        <v>0.3</v>
      </c>
      <c r="K91" s="16">
        <v>0.3</v>
      </c>
      <c r="L91" s="16">
        <v>-0.9</v>
      </c>
      <c r="M91" s="15">
        <v>-0.7</v>
      </c>
      <c r="N91" s="15">
        <v>-0.3</v>
      </c>
      <c r="O91" s="15">
        <v>-0.7</v>
      </c>
      <c r="P91" s="15">
        <v>-0.6</v>
      </c>
      <c r="S91" s="13">
        <f>Tabela3[[#This Row],[Mentzen]]*Tabela3[[#This Row],[Mentzen2]]</f>
        <v>-0.54</v>
      </c>
      <c r="T91" s="13">
        <f>Tabela3[[#This Row],[Braun]]*Tabela3[[#This Row],[Braun3]]</f>
        <v>-0.42</v>
      </c>
      <c r="U91" s="13">
        <f>Tabela3[[#This Row],[Hołownia]]*Tabela3[[#This Row],[Hołownia4]]</f>
        <v>-0.15</v>
      </c>
      <c r="V91" s="13">
        <f>Tabela3[[#This Row],[Zandberg]]*Tabela3[[#This Row],[Zandberg5]]</f>
        <v>-0.21</v>
      </c>
      <c r="W91" s="13">
        <f>Tabela3[[#This Row],[Biejat]]*Tabela3[[#This Row],[Biejat6]]</f>
        <v>-0.18</v>
      </c>
    </row>
    <row r="92" spans="1:23" ht="43.2" x14ac:dyDescent="0.3">
      <c r="A92" s="12" t="s">
        <v>227</v>
      </c>
      <c r="B92" s="11">
        <v>91</v>
      </c>
      <c r="C92" s="11" t="s">
        <v>218</v>
      </c>
      <c r="D92" s="11" t="s">
        <v>195</v>
      </c>
      <c r="E92" s="11" t="s">
        <v>196</v>
      </c>
      <c r="F92" s="4">
        <v>0.65</v>
      </c>
      <c r="G92" s="16">
        <v>0.2</v>
      </c>
      <c r="H92" s="16">
        <v>0.2</v>
      </c>
      <c r="I92" s="16">
        <v>0.4</v>
      </c>
      <c r="J92" s="16">
        <v>0.8</v>
      </c>
      <c r="K92" s="16">
        <v>0.8</v>
      </c>
      <c r="L92" s="16">
        <v>-0.8</v>
      </c>
      <c r="M92" s="15">
        <v>-0.6</v>
      </c>
      <c r="N92" s="15">
        <v>-0.2</v>
      </c>
      <c r="O92" s="15">
        <v>-0.8</v>
      </c>
      <c r="P92" s="15">
        <v>-0.7</v>
      </c>
      <c r="S92" s="13">
        <f>Tabela3[[#This Row],[Mentzen]]*Tabela3[[#This Row],[Mentzen2]]</f>
        <v>-0.16000000000000003</v>
      </c>
      <c r="T92" s="13">
        <f>Tabela3[[#This Row],[Braun]]*Tabela3[[#This Row],[Braun3]]</f>
        <v>-0.12</v>
      </c>
      <c r="U92" s="13">
        <f>Tabela3[[#This Row],[Hołownia]]*Tabela3[[#This Row],[Hołownia4]]</f>
        <v>-8.0000000000000016E-2</v>
      </c>
      <c r="V92" s="13">
        <f>Tabela3[[#This Row],[Zandberg]]*Tabela3[[#This Row],[Zandberg5]]</f>
        <v>-0.64000000000000012</v>
      </c>
      <c r="W92" s="13">
        <f>Tabela3[[#This Row],[Biejat]]*Tabela3[[#This Row],[Biejat6]]</f>
        <v>-0.55999999999999994</v>
      </c>
    </row>
    <row r="93" spans="1:23" ht="28.8" x14ac:dyDescent="0.3">
      <c r="A93" s="12" t="s">
        <v>227</v>
      </c>
      <c r="B93" s="11">
        <v>98</v>
      </c>
      <c r="C93" s="11" t="s">
        <v>218</v>
      </c>
      <c r="D93" s="11" t="s">
        <v>209</v>
      </c>
      <c r="E93" s="11" t="s">
        <v>277</v>
      </c>
      <c r="F93" s="4">
        <v>0.55000000000000004</v>
      </c>
      <c r="G93" s="16">
        <v>0.3</v>
      </c>
      <c r="H93" s="16">
        <v>0.3</v>
      </c>
      <c r="I93" s="16">
        <v>0.6</v>
      </c>
      <c r="J93" s="16">
        <v>0.8</v>
      </c>
      <c r="K93" s="16">
        <v>0.8</v>
      </c>
      <c r="L93" s="16">
        <v>-0.7</v>
      </c>
      <c r="M93" s="15">
        <v>-0.7</v>
      </c>
      <c r="N93" s="15">
        <v>-0.3</v>
      </c>
      <c r="O93" s="15">
        <v>-0.5</v>
      </c>
      <c r="P93" s="15">
        <v>-0.6</v>
      </c>
      <c r="S93" s="13">
        <f>Tabela3[[#This Row],[Mentzen]]*Tabela3[[#This Row],[Mentzen2]]</f>
        <v>-0.21</v>
      </c>
      <c r="T93" s="13">
        <f>Tabela3[[#This Row],[Braun]]*Tabela3[[#This Row],[Braun3]]</f>
        <v>-0.21</v>
      </c>
      <c r="U93" s="13">
        <f>Tabela3[[#This Row],[Hołownia]]*Tabela3[[#This Row],[Hołownia4]]</f>
        <v>-0.18</v>
      </c>
      <c r="V93" s="13">
        <f>Tabela3[[#This Row],[Zandberg]]*Tabela3[[#This Row],[Zandberg5]]</f>
        <v>-0.4</v>
      </c>
      <c r="W93" s="13">
        <f>Tabela3[[#This Row],[Biejat]]*Tabela3[[#This Row],[Biejat6]]</f>
        <v>-0.48</v>
      </c>
    </row>
    <row r="94" spans="1:23" ht="28.8" x14ac:dyDescent="0.3">
      <c r="A94" s="12" t="s">
        <v>227</v>
      </c>
      <c r="B94" s="11">
        <v>100</v>
      </c>
      <c r="C94" s="11" t="s">
        <v>218</v>
      </c>
      <c r="D94" s="11" t="s">
        <v>213</v>
      </c>
      <c r="E94" s="11" t="s">
        <v>214</v>
      </c>
      <c r="F94" s="4">
        <v>0.6</v>
      </c>
      <c r="G94" s="16">
        <v>0.8</v>
      </c>
      <c r="H94" s="16">
        <v>0.7</v>
      </c>
      <c r="I94" s="16">
        <v>0.6</v>
      </c>
      <c r="J94" s="16">
        <v>0.3</v>
      </c>
      <c r="K94" s="16">
        <v>0.3</v>
      </c>
      <c r="L94" s="16">
        <v>-1</v>
      </c>
      <c r="M94" s="15">
        <v>-0.9</v>
      </c>
      <c r="N94" s="15">
        <v>-0.5</v>
      </c>
      <c r="O94" s="15">
        <v>-0.8</v>
      </c>
      <c r="P94" s="15">
        <v>-0.7</v>
      </c>
      <c r="S94" s="13">
        <f>Tabela3[[#This Row],[Mentzen]]*Tabela3[[#This Row],[Mentzen2]]</f>
        <v>-0.8</v>
      </c>
      <c r="T94" s="13">
        <f>Tabela3[[#This Row],[Braun]]*Tabela3[[#This Row],[Braun3]]</f>
        <v>-0.63</v>
      </c>
      <c r="U94" s="13">
        <f>Tabela3[[#This Row],[Hołownia]]*Tabela3[[#This Row],[Hołownia4]]</f>
        <v>-0.3</v>
      </c>
      <c r="V94" s="13">
        <f>Tabela3[[#This Row],[Zandberg]]*Tabela3[[#This Row],[Zandberg5]]</f>
        <v>-0.24</v>
      </c>
      <c r="W94" s="13">
        <f>Tabela3[[#This Row],[Biejat]]*Tabela3[[#This Row],[Biejat6]]</f>
        <v>-0.21</v>
      </c>
    </row>
    <row r="95" spans="1:23" ht="43.2" x14ac:dyDescent="0.3">
      <c r="A95" s="12" t="s">
        <v>227</v>
      </c>
      <c r="B95" s="11">
        <v>83</v>
      </c>
      <c r="C95" s="11" t="s">
        <v>217</v>
      </c>
      <c r="D95" s="11" t="s">
        <v>50</v>
      </c>
      <c r="E95" s="11" t="s">
        <v>181</v>
      </c>
      <c r="F95" s="4">
        <v>0.8</v>
      </c>
      <c r="G95" s="16">
        <v>0.2</v>
      </c>
      <c r="H95" s="16">
        <v>0.2</v>
      </c>
      <c r="I95" s="16">
        <v>0.4</v>
      </c>
      <c r="J95" s="16">
        <v>0.9</v>
      </c>
      <c r="K95" s="16">
        <v>0.9</v>
      </c>
      <c r="L95" s="16">
        <v>0.8</v>
      </c>
      <c r="M95" s="15">
        <v>0.5</v>
      </c>
      <c r="N95" s="15">
        <v>-0.4</v>
      </c>
      <c r="O95" s="15">
        <v>-1</v>
      </c>
      <c r="P95" s="15">
        <v>-0.9</v>
      </c>
      <c r="S95" s="13">
        <f>Tabela3[[#This Row],[Mentzen]]*Tabela3[[#This Row],[Mentzen2]]</f>
        <v>0.16000000000000003</v>
      </c>
      <c r="T95" s="13">
        <f>Tabela3[[#This Row],[Braun]]*Tabela3[[#This Row],[Braun3]]</f>
        <v>0.1</v>
      </c>
      <c r="U95" s="13">
        <f>Tabela3[[#This Row],[Hołownia]]*Tabela3[[#This Row],[Hołownia4]]</f>
        <v>-0.16000000000000003</v>
      </c>
      <c r="V95" s="13">
        <f>Tabela3[[#This Row],[Zandberg]]*Tabela3[[#This Row],[Zandberg5]]</f>
        <v>-0.9</v>
      </c>
      <c r="W95" s="13">
        <f>Tabela3[[#This Row],[Biejat]]*Tabela3[[#This Row],[Biejat6]]</f>
        <v>-0.81</v>
      </c>
    </row>
    <row r="96" spans="1:23" ht="28.8" x14ac:dyDescent="0.3">
      <c r="A96" s="14" t="s">
        <v>228</v>
      </c>
      <c r="B96" s="11">
        <v>69</v>
      </c>
      <c r="C96" s="11" t="s">
        <v>217</v>
      </c>
      <c r="D96" s="11" t="s">
        <v>278</v>
      </c>
      <c r="E96" s="11" t="s">
        <v>155</v>
      </c>
      <c r="F96" s="4">
        <v>0.7</v>
      </c>
      <c r="G96" s="16">
        <v>0.2</v>
      </c>
      <c r="H96" s="16">
        <v>0.3</v>
      </c>
      <c r="I96" s="16">
        <v>0.5</v>
      </c>
      <c r="J96" s="16">
        <v>0.9</v>
      </c>
      <c r="K96" s="16">
        <v>0.9</v>
      </c>
      <c r="L96" s="16">
        <v>0.8</v>
      </c>
      <c r="M96" s="15">
        <v>0.6</v>
      </c>
      <c r="N96" s="15">
        <v>-0.6</v>
      </c>
      <c r="O96" s="15">
        <v>-1</v>
      </c>
      <c r="P96" s="15">
        <v>-1</v>
      </c>
      <c r="S96" s="13">
        <f>Tabela3[[#This Row],[Mentzen]]*Tabela3[[#This Row],[Mentzen2]]</f>
        <v>0.16000000000000003</v>
      </c>
      <c r="T96" s="13">
        <f>Tabela3[[#This Row],[Braun]]*Tabela3[[#This Row],[Braun3]]</f>
        <v>0.18</v>
      </c>
      <c r="U96" s="13">
        <f>Tabela3[[#This Row],[Hołownia]]*Tabela3[[#This Row],[Hołownia4]]</f>
        <v>-0.3</v>
      </c>
      <c r="V96" s="13">
        <f>Tabela3[[#This Row],[Zandberg]]*Tabela3[[#This Row],[Zandberg5]]</f>
        <v>-0.9</v>
      </c>
      <c r="W96" s="13">
        <f>Tabela3[[#This Row],[Biejat]]*Tabela3[[#This Row],[Biejat6]]</f>
        <v>-0.9</v>
      </c>
    </row>
    <row r="97" spans="1:23" ht="28.8" x14ac:dyDescent="0.3">
      <c r="A97" s="14" t="s">
        <v>228</v>
      </c>
      <c r="B97" s="11">
        <v>70</v>
      </c>
      <c r="C97" s="11" t="s">
        <v>217</v>
      </c>
      <c r="D97" s="11" t="s">
        <v>279</v>
      </c>
      <c r="E97" s="11" t="s">
        <v>157</v>
      </c>
      <c r="F97" s="4">
        <v>0.85</v>
      </c>
      <c r="G97" s="16">
        <v>0.2</v>
      </c>
      <c r="H97" s="16">
        <v>0.2</v>
      </c>
      <c r="I97" s="16">
        <v>0.7</v>
      </c>
      <c r="J97" s="16">
        <v>0.9</v>
      </c>
      <c r="K97" s="16">
        <v>0.9</v>
      </c>
      <c r="L97" s="16">
        <v>0.7</v>
      </c>
      <c r="M97" s="15">
        <v>0.5</v>
      </c>
      <c r="N97" s="15">
        <v>-0.7</v>
      </c>
      <c r="O97" s="15">
        <v>-1</v>
      </c>
      <c r="P97" s="15">
        <v>-0.9</v>
      </c>
      <c r="S97" s="13">
        <f>Tabela3[[#This Row],[Mentzen]]*Tabela3[[#This Row],[Mentzen2]]</f>
        <v>0.13999999999999999</v>
      </c>
      <c r="T97" s="13">
        <f>Tabela3[[#This Row],[Braun]]*Tabela3[[#This Row],[Braun3]]</f>
        <v>0.1</v>
      </c>
      <c r="U97" s="13">
        <f>Tabela3[[#This Row],[Hołownia]]*Tabela3[[#This Row],[Hołownia4]]</f>
        <v>-0.48999999999999994</v>
      </c>
      <c r="V97" s="13">
        <f>Tabela3[[#This Row],[Zandberg]]*Tabela3[[#This Row],[Zandberg5]]</f>
        <v>-0.9</v>
      </c>
      <c r="W97" s="13">
        <f>Tabela3[[#This Row],[Biejat]]*Tabela3[[#This Row],[Biejat6]]</f>
        <v>-0.81</v>
      </c>
    </row>
    <row r="98" spans="1:23" ht="28.8" x14ac:dyDescent="0.3">
      <c r="A98" s="14" t="s">
        <v>228</v>
      </c>
      <c r="B98" s="11">
        <v>80</v>
      </c>
      <c r="C98" s="11" t="s">
        <v>218</v>
      </c>
      <c r="D98" s="11" t="s">
        <v>280</v>
      </c>
      <c r="E98" s="11" t="s">
        <v>176</v>
      </c>
      <c r="F98" s="4">
        <v>0.8</v>
      </c>
      <c r="G98" s="16">
        <v>0.15</v>
      </c>
      <c r="H98" s="16">
        <v>0.25</v>
      </c>
      <c r="I98" s="16">
        <v>0.6</v>
      </c>
      <c r="J98" s="16">
        <v>0.85</v>
      </c>
      <c r="K98" s="16">
        <v>0.85</v>
      </c>
      <c r="L98" s="16">
        <v>0.7</v>
      </c>
      <c r="M98" s="15">
        <v>0.4</v>
      </c>
      <c r="N98" s="15">
        <v>-0.5</v>
      </c>
      <c r="O98" s="15">
        <v>-0.9</v>
      </c>
      <c r="P98" s="15">
        <v>-0.8</v>
      </c>
      <c r="S98" s="13">
        <f>Tabela3[[#This Row],[Mentzen]]*Tabela3[[#This Row],[Mentzen2]]</f>
        <v>0.105</v>
      </c>
      <c r="T98" s="13">
        <f>Tabela3[[#This Row],[Braun]]*Tabela3[[#This Row],[Braun3]]</f>
        <v>0.1</v>
      </c>
      <c r="U98" s="13">
        <f>Tabela3[[#This Row],[Hołownia]]*Tabela3[[#This Row],[Hołownia4]]</f>
        <v>-0.3</v>
      </c>
      <c r="V98" s="13">
        <f>Tabela3[[#This Row],[Zandberg]]*Tabela3[[#This Row],[Zandberg5]]</f>
        <v>-0.76500000000000001</v>
      </c>
      <c r="W98" s="13">
        <f>Tabela3[[#This Row],[Biejat]]*Tabela3[[#This Row],[Biejat6]]</f>
        <v>-0.68</v>
      </c>
    </row>
    <row r="99" spans="1:23" ht="43.2" x14ac:dyDescent="0.3">
      <c r="A99" s="14" t="s">
        <v>228</v>
      </c>
      <c r="B99" s="11">
        <v>89</v>
      </c>
      <c r="C99" s="11" t="s">
        <v>217</v>
      </c>
      <c r="D99" s="11" t="s">
        <v>192</v>
      </c>
      <c r="E99" s="11" t="s">
        <v>193</v>
      </c>
      <c r="F99" s="4">
        <v>0.65</v>
      </c>
      <c r="G99" s="16">
        <v>0.1</v>
      </c>
      <c r="H99" s="16">
        <v>0.2</v>
      </c>
      <c r="I99" s="16">
        <v>0.6</v>
      </c>
      <c r="J99" s="16">
        <v>0.85</v>
      </c>
      <c r="K99" s="16">
        <v>0.85</v>
      </c>
      <c r="L99" s="16">
        <v>0.8</v>
      </c>
      <c r="M99" s="15">
        <v>0.6</v>
      </c>
      <c r="N99" s="15">
        <v>-0.5</v>
      </c>
      <c r="O99" s="15">
        <v>-0.9</v>
      </c>
      <c r="P99" s="15">
        <v>-0.8</v>
      </c>
      <c r="S99" s="13">
        <f>Tabela3[[#This Row],[Mentzen]]*Tabela3[[#This Row],[Mentzen2]]</f>
        <v>8.0000000000000016E-2</v>
      </c>
      <c r="T99" s="13">
        <f>Tabela3[[#This Row],[Braun]]*Tabela3[[#This Row],[Braun3]]</f>
        <v>0.12</v>
      </c>
      <c r="U99" s="13">
        <f>Tabela3[[#This Row],[Hołownia]]*Tabela3[[#This Row],[Hołownia4]]</f>
        <v>-0.3</v>
      </c>
      <c r="V99" s="13">
        <f>Tabela3[[#This Row],[Zandberg]]*Tabela3[[#This Row],[Zandberg5]]</f>
        <v>-0.76500000000000001</v>
      </c>
      <c r="W99" s="13">
        <f>Tabela3[[#This Row],[Biejat]]*Tabela3[[#This Row],[Biejat6]]</f>
        <v>-0.68</v>
      </c>
    </row>
    <row r="100" spans="1:23" ht="28.8" x14ac:dyDescent="0.3">
      <c r="A100" s="14" t="s">
        <v>228</v>
      </c>
      <c r="B100" s="11">
        <v>54</v>
      </c>
      <c r="C100" s="11" t="s">
        <v>218</v>
      </c>
      <c r="D100" s="11" t="s">
        <v>43</v>
      </c>
      <c r="E100" s="11" t="s">
        <v>128</v>
      </c>
      <c r="F100" s="4">
        <v>0.5</v>
      </c>
      <c r="G100" s="16">
        <v>0.2</v>
      </c>
      <c r="H100" s="16">
        <v>0.2</v>
      </c>
      <c r="I100" s="16">
        <v>0.6</v>
      </c>
      <c r="J100" s="16">
        <v>0.8</v>
      </c>
      <c r="K100" s="16">
        <v>0.8</v>
      </c>
      <c r="L100" s="16">
        <v>0.6</v>
      </c>
      <c r="M100" s="15">
        <v>0.7</v>
      </c>
      <c r="N100" s="15">
        <v>-0.3</v>
      </c>
      <c r="O100" s="15">
        <v>-0.8</v>
      </c>
      <c r="P100" s="15">
        <v>-0.7</v>
      </c>
      <c r="S100" s="13">
        <f>Tabela3[[#This Row],[Mentzen]]*Tabela3[[#This Row],[Mentzen2]]</f>
        <v>0.12</v>
      </c>
      <c r="T100" s="13">
        <f>Tabela3[[#This Row],[Braun]]*Tabela3[[#This Row],[Braun3]]</f>
        <v>0.13999999999999999</v>
      </c>
      <c r="U100" s="13">
        <f>Tabela3[[#This Row],[Hołownia]]*Tabela3[[#This Row],[Hołownia4]]</f>
        <v>-0.18</v>
      </c>
      <c r="V100" s="13">
        <f>Tabela3[[#This Row],[Zandberg]]*Tabela3[[#This Row],[Zandberg5]]</f>
        <v>-0.64000000000000012</v>
      </c>
      <c r="W100" s="13">
        <f>Tabela3[[#This Row],[Biejat]]*Tabela3[[#This Row],[Biejat6]]</f>
        <v>-0.55999999999999994</v>
      </c>
    </row>
    <row r="101" spans="1:23" ht="28.8" x14ac:dyDescent="0.3">
      <c r="A101" s="14" t="s">
        <v>228</v>
      </c>
      <c r="B101" s="11">
        <v>10</v>
      </c>
      <c r="C101" s="11" t="s">
        <v>217</v>
      </c>
      <c r="D101" s="11" t="s">
        <v>13</v>
      </c>
      <c r="E101" s="11" t="s">
        <v>68</v>
      </c>
      <c r="F101" s="4">
        <v>0.6</v>
      </c>
      <c r="G101" s="16">
        <v>0.9</v>
      </c>
      <c r="H101" s="16">
        <v>0.8</v>
      </c>
      <c r="I101" s="16">
        <v>0.2</v>
      </c>
      <c r="J101" s="16">
        <v>0.1</v>
      </c>
      <c r="K101" s="16">
        <v>0.1</v>
      </c>
      <c r="L101" s="16">
        <v>-1</v>
      </c>
      <c r="M101" s="15">
        <v>-0.9</v>
      </c>
      <c r="N101" s="15">
        <v>0</v>
      </c>
      <c r="O101" s="15">
        <v>-0.7</v>
      </c>
      <c r="P101" s="15">
        <v>0</v>
      </c>
      <c r="S101" s="13">
        <f>Tabela3[[#This Row],[Mentzen]]*Tabela3[[#This Row],[Mentzen2]]</f>
        <v>-0.9</v>
      </c>
      <c r="T101" s="13">
        <f>Tabela3[[#This Row],[Braun]]*Tabela3[[#This Row],[Braun3]]</f>
        <v>-0.72000000000000008</v>
      </c>
      <c r="U101" s="13">
        <f>Tabela3[[#This Row],[Hołownia]]*Tabela3[[#This Row],[Hołownia4]]</f>
        <v>0</v>
      </c>
      <c r="V101" s="13">
        <f>Tabela3[[#This Row],[Zandberg]]*Tabela3[[#This Row],[Zandberg5]]</f>
        <v>-6.9999999999999993E-2</v>
      </c>
      <c r="W101" s="13">
        <f>Tabela3[[#This Row],[Biejat]]*Tabela3[[#This Row],[Biejat6]]</f>
        <v>0</v>
      </c>
    </row>
    <row r="102" spans="1:23" ht="28.8" x14ac:dyDescent="0.3">
      <c r="A102" s="14" t="s">
        <v>229</v>
      </c>
      <c r="B102" s="11">
        <v>25</v>
      </c>
      <c r="C102" s="11" t="s">
        <v>217</v>
      </c>
      <c r="D102" s="11" t="s">
        <v>31</v>
      </c>
      <c r="E102" s="11" t="s">
        <v>87</v>
      </c>
      <c r="F102" s="4">
        <v>0.55000000000000004</v>
      </c>
      <c r="G102" s="16">
        <v>0.85</v>
      </c>
      <c r="H102" s="16">
        <v>0.9</v>
      </c>
      <c r="I102" s="16">
        <v>0.3</v>
      </c>
      <c r="J102" s="16">
        <v>0.2</v>
      </c>
      <c r="K102" s="16">
        <v>0.2</v>
      </c>
      <c r="L102" s="16">
        <v>-0.9</v>
      </c>
      <c r="M102" s="15">
        <v>-0.8</v>
      </c>
      <c r="N102" s="15">
        <v>-0.1</v>
      </c>
      <c r="O102" s="15">
        <v>-0.6</v>
      </c>
      <c r="P102" s="15">
        <v>-0.3</v>
      </c>
      <c r="S102" s="13">
        <f>Tabela3[[#This Row],[Mentzen]]*Tabela3[[#This Row],[Mentzen2]]</f>
        <v>-0.76500000000000001</v>
      </c>
      <c r="T102" s="13">
        <f>Tabela3[[#This Row],[Braun]]*Tabela3[[#This Row],[Braun3]]</f>
        <v>-0.72000000000000008</v>
      </c>
      <c r="U102" s="13">
        <f>Tabela3[[#This Row],[Hołownia]]*Tabela3[[#This Row],[Hołownia4]]</f>
        <v>-0.03</v>
      </c>
      <c r="V102" s="13">
        <f>Tabela3[[#This Row],[Zandberg]]*Tabela3[[#This Row],[Zandberg5]]</f>
        <v>-0.12</v>
      </c>
      <c r="W102" s="13">
        <f>Tabela3[[#This Row],[Biejat]]*Tabela3[[#This Row],[Biejat6]]</f>
        <v>-0.06</v>
      </c>
    </row>
    <row r="103" spans="1:23" ht="28.8" x14ac:dyDescent="0.3">
      <c r="A103" s="14" t="s">
        <v>229</v>
      </c>
      <c r="B103" s="11">
        <v>27</v>
      </c>
      <c r="C103" s="11" t="s">
        <v>217</v>
      </c>
      <c r="D103" s="11" t="s">
        <v>32</v>
      </c>
      <c r="E103" s="11" t="s">
        <v>89</v>
      </c>
      <c r="F103" s="4">
        <v>0.5</v>
      </c>
      <c r="G103" s="16">
        <v>0.2</v>
      </c>
      <c r="H103" s="16">
        <v>0.8</v>
      </c>
      <c r="I103" s="16">
        <v>0.1</v>
      </c>
      <c r="J103" s="16">
        <v>0.1</v>
      </c>
      <c r="K103" s="16">
        <v>0.1</v>
      </c>
      <c r="L103" s="16">
        <v>-0.7</v>
      </c>
      <c r="M103" s="15">
        <v>-0.7</v>
      </c>
      <c r="N103" s="15">
        <v>0.2</v>
      </c>
      <c r="O103" s="15">
        <v>-0.6</v>
      </c>
      <c r="P103" s="15">
        <v>-0.5</v>
      </c>
      <c r="S103" s="13">
        <f>Tabela3[[#This Row],[Mentzen]]*Tabela3[[#This Row],[Mentzen2]]</f>
        <v>-0.13999999999999999</v>
      </c>
      <c r="T103" s="13">
        <f>Tabela3[[#This Row],[Braun]]*Tabela3[[#This Row],[Braun3]]</f>
        <v>-0.55999999999999994</v>
      </c>
      <c r="U103" s="13">
        <f>Tabela3[[#This Row],[Hołownia]]*Tabela3[[#This Row],[Hołownia4]]</f>
        <v>2.0000000000000004E-2</v>
      </c>
      <c r="V103" s="13">
        <f>Tabela3[[#This Row],[Zandberg]]*Tabela3[[#This Row],[Zandberg5]]</f>
        <v>-0.06</v>
      </c>
      <c r="W103" s="13">
        <f>Tabela3[[#This Row],[Biejat]]*Tabela3[[#This Row],[Biejat6]]</f>
        <v>-0.05</v>
      </c>
    </row>
    <row r="104" spans="1:23" ht="28.8" x14ac:dyDescent="0.3">
      <c r="A104" s="14" t="s">
        <v>229</v>
      </c>
      <c r="B104" s="11">
        <v>38</v>
      </c>
      <c r="C104" s="11" t="s">
        <v>218</v>
      </c>
      <c r="D104" s="11" t="s">
        <v>30</v>
      </c>
      <c r="E104" s="11" t="s">
        <v>100</v>
      </c>
      <c r="F104" s="4">
        <v>0.4</v>
      </c>
      <c r="G104" s="16">
        <v>0.9</v>
      </c>
      <c r="H104" s="16">
        <v>0.8</v>
      </c>
      <c r="I104" s="16">
        <v>0.4</v>
      </c>
      <c r="J104" s="16">
        <v>0.6</v>
      </c>
      <c r="K104" s="16">
        <v>0.6</v>
      </c>
      <c r="L104" s="16">
        <v>-0.9</v>
      </c>
      <c r="M104" s="15">
        <v>-0.8</v>
      </c>
      <c r="N104" s="15">
        <v>-0.3</v>
      </c>
      <c r="O104" s="15">
        <v>-0.9</v>
      </c>
      <c r="P104" s="15">
        <v>-0.6</v>
      </c>
      <c r="S104" s="13">
        <f>Tabela3[[#This Row],[Mentzen]]*Tabela3[[#This Row],[Mentzen2]]</f>
        <v>-0.81</v>
      </c>
      <c r="T104" s="13">
        <f>Tabela3[[#This Row],[Braun]]*Tabela3[[#This Row],[Braun3]]</f>
        <v>-0.64000000000000012</v>
      </c>
      <c r="U104" s="13">
        <f>Tabela3[[#This Row],[Hołownia]]*Tabela3[[#This Row],[Hołownia4]]</f>
        <v>-0.12</v>
      </c>
      <c r="V104" s="13">
        <f>Tabela3[[#This Row],[Zandberg]]*Tabela3[[#This Row],[Zandberg5]]</f>
        <v>-0.54</v>
      </c>
      <c r="W104" s="13">
        <f>Tabela3[[#This Row],[Biejat]]*Tabela3[[#This Row],[Biejat6]]</f>
        <v>-0.36</v>
      </c>
    </row>
  </sheetData>
  <mergeCells count="4">
    <mergeCell ref="G1:K1"/>
    <mergeCell ref="G2:K2"/>
    <mergeCell ref="L1:P1"/>
    <mergeCell ref="L2:P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918C-6133-48B3-B7AB-EB7501C19C95}">
  <dimension ref="A1:AF114"/>
  <sheetViews>
    <sheetView tabSelected="1" topLeftCell="N104" zoomScaleNormal="100" workbookViewId="0">
      <selection activeCell="AH112" sqref="AH112"/>
    </sheetView>
  </sheetViews>
  <sheetFormatPr defaultRowHeight="14.4" x14ac:dyDescent="0.3"/>
  <cols>
    <col min="1" max="4" width="8.88671875" style="3"/>
    <col min="5" max="5" width="45.109375" style="3" customWidth="1"/>
    <col min="6" max="6" width="44.44140625" style="3" customWidth="1"/>
    <col min="7" max="18" width="8.88671875" style="3"/>
    <col min="19" max="19" width="13.44140625" style="3" customWidth="1"/>
    <col min="20" max="20" width="10" style="3" bestFit="1" customWidth="1"/>
    <col min="21" max="25" width="8.88671875" style="3"/>
    <col min="26" max="26" width="11.5546875" style="3" bestFit="1" customWidth="1"/>
    <col min="27" max="31" width="8.88671875" style="3"/>
    <col min="32" max="32" width="11.5546875" style="3" bestFit="1" customWidth="1"/>
    <col min="33" max="16384" width="8.88671875" style="3"/>
  </cols>
  <sheetData>
    <row r="1" spans="1:24" x14ac:dyDescent="0.3">
      <c r="A1" s="5"/>
      <c r="B1" s="5"/>
      <c r="C1" s="5"/>
      <c r="D1" s="5"/>
      <c r="E1" s="5"/>
      <c r="F1" s="5"/>
      <c r="G1" s="5"/>
    </row>
    <row r="2" spans="1:24" ht="115.2" x14ac:dyDescent="0.3">
      <c r="A2" s="2"/>
      <c r="B2" s="19" t="s">
        <v>235</v>
      </c>
      <c r="C2" s="19" t="s">
        <v>53</v>
      </c>
      <c r="D2" s="19" t="s">
        <v>215</v>
      </c>
      <c r="E2" s="19" t="s">
        <v>54</v>
      </c>
      <c r="F2" s="19" t="s">
        <v>216</v>
      </c>
      <c r="G2" s="19" t="s">
        <v>231</v>
      </c>
      <c r="H2" s="19" t="s">
        <v>2</v>
      </c>
      <c r="I2" s="19" t="s">
        <v>3</v>
      </c>
      <c r="J2" s="19" t="s">
        <v>4</v>
      </c>
      <c r="K2" s="19" t="s">
        <v>5</v>
      </c>
      <c r="L2" s="19" t="s">
        <v>6</v>
      </c>
      <c r="M2" s="19" t="s">
        <v>236</v>
      </c>
      <c r="N2" s="19" t="s">
        <v>237</v>
      </c>
      <c r="O2" s="19" t="s">
        <v>238</v>
      </c>
      <c r="P2" s="19" t="s">
        <v>239</v>
      </c>
      <c r="Q2" s="19" t="s">
        <v>240</v>
      </c>
      <c r="R2" s="5"/>
      <c r="T2" s="3" t="s">
        <v>2</v>
      </c>
      <c r="U2" s="3" t="s">
        <v>3</v>
      </c>
      <c r="V2" s="3" t="s">
        <v>4</v>
      </c>
      <c r="W2" s="3" t="s">
        <v>5</v>
      </c>
      <c r="X2" s="3" t="s">
        <v>6</v>
      </c>
    </row>
    <row r="3" spans="1:24" ht="57.6" x14ac:dyDescent="0.3">
      <c r="A3" s="1"/>
      <c r="B3" s="19" t="s">
        <v>220</v>
      </c>
      <c r="C3" s="19">
        <v>1</v>
      </c>
      <c r="D3" s="19" t="s">
        <v>217</v>
      </c>
      <c r="E3" s="19" t="s">
        <v>7</v>
      </c>
      <c r="F3" s="19" t="s">
        <v>242</v>
      </c>
      <c r="G3" s="20">
        <v>0.9</v>
      </c>
      <c r="H3" s="20">
        <v>0.9</v>
      </c>
      <c r="I3" s="20">
        <v>1</v>
      </c>
      <c r="J3" s="20">
        <v>0.3</v>
      </c>
      <c r="K3" s="20">
        <v>0.2</v>
      </c>
      <c r="L3" s="20">
        <v>0.2</v>
      </c>
      <c r="M3" s="20">
        <v>-1</v>
      </c>
      <c r="N3" s="20">
        <v>-0.8</v>
      </c>
      <c r="O3" s="20">
        <v>-0.4</v>
      </c>
      <c r="P3" s="20">
        <v>1</v>
      </c>
      <c r="Q3" s="20">
        <v>0.8</v>
      </c>
      <c r="R3" s="4"/>
      <c r="T3" s="3">
        <f>$G3*H3*M3</f>
        <v>-0.81</v>
      </c>
      <c r="U3" s="3">
        <f t="shared" ref="U3:X3" si="0">$G3*I3*N3</f>
        <v>-0.72000000000000008</v>
      </c>
      <c r="V3" s="3">
        <f t="shared" si="0"/>
        <v>-0.10800000000000001</v>
      </c>
      <c r="W3" s="3">
        <f t="shared" si="0"/>
        <v>0.18000000000000002</v>
      </c>
      <c r="X3" s="3">
        <f t="shared" si="0"/>
        <v>0.14400000000000002</v>
      </c>
    </row>
    <row r="4" spans="1:24" ht="57.6" x14ac:dyDescent="0.3">
      <c r="A4" s="1"/>
      <c r="B4" s="19" t="s">
        <v>220</v>
      </c>
      <c r="C4" s="19">
        <v>3</v>
      </c>
      <c r="D4" s="19" t="s">
        <v>217</v>
      </c>
      <c r="E4" s="19" t="s">
        <v>58</v>
      </c>
      <c r="F4" s="19" t="s">
        <v>59</v>
      </c>
      <c r="G4" s="20">
        <v>0.75</v>
      </c>
      <c r="H4" s="20">
        <v>0.9</v>
      </c>
      <c r="I4" s="20">
        <v>1</v>
      </c>
      <c r="J4" s="20">
        <v>0.5</v>
      </c>
      <c r="K4" s="20">
        <v>0.2</v>
      </c>
      <c r="L4" s="20">
        <v>0.2</v>
      </c>
      <c r="M4" s="20">
        <v>-1</v>
      </c>
      <c r="N4" s="20">
        <v>-0.6</v>
      </c>
      <c r="O4" s="20">
        <v>-0.5</v>
      </c>
      <c r="P4" s="20">
        <v>-1</v>
      </c>
      <c r="Q4" s="20">
        <v>-0.7</v>
      </c>
      <c r="R4" s="4"/>
      <c r="T4" s="3">
        <f t="shared" ref="T4:T67" si="1">$G4*H4*M4</f>
        <v>-0.67500000000000004</v>
      </c>
      <c r="U4" s="3">
        <f t="shared" ref="U4:U67" si="2">$G4*I4*N4</f>
        <v>-0.44999999999999996</v>
      </c>
      <c r="V4" s="3">
        <f t="shared" ref="V4:V67" si="3">$G4*J4*O4</f>
        <v>-0.1875</v>
      </c>
      <c r="W4" s="3">
        <f t="shared" ref="W4:W67" si="4">$G4*K4*P4</f>
        <v>-0.15000000000000002</v>
      </c>
      <c r="X4" s="3">
        <f t="shared" ref="X4:X67" si="5">$G4*L4*Q4</f>
        <v>-0.10500000000000001</v>
      </c>
    </row>
    <row r="5" spans="1:24" ht="57.6" x14ac:dyDescent="0.3">
      <c r="A5" s="1"/>
      <c r="B5" s="19" t="s">
        <v>220</v>
      </c>
      <c r="C5" s="19">
        <v>16</v>
      </c>
      <c r="D5" s="19" t="s">
        <v>218</v>
      </c>
      <c r="E5" s="19" t="s">
        <v>18</v>
      </c>
      <c r="F5" s="19" t="s">
        <v>75</v>
      </c>
      <c r="G5" s="20">
        <v>0.7</v>
      </c>
      <c r="H5" s="20">
        <v>0.9</v>
      </c>
      <c r="I5" s="20">
        <v>1</v>
      </c>
      <c r="J5" s="20">
        <v>0.4</v>
      </c>
      <c r="K5" s="20">
        <v>0.2</v>
      </c>
      <c r="L5" s="20">
        <v>0.2</v>
      </c>
      <c r="M5" s="20">
        <v>-0.9</v>
      </c>
      <c r="N5" s="20">
        <v>-0.7</v>
      </c>
      <c r="O5" s="20">
        <v>0.2</v>
      </c>
      <c r="P5" s="20">
        <v>1</v>
      </c>
      <c r="Q5" s="20">
        <v>0.4</v>
      </c>
      <c r="R5" s="4"/>
      <c r="T5" s="3">
        <f t="shared" si="1"/>
        <v>-0.56700000000000006</v>
      </c>
      <c r="U5" s="3">
        <f t="shared" si="2"/>
        <v>-0.48999999999999994</v>
      </c>
      <c r="V5" s="3">
        <f t="shared" si="3"/>
        <v>5.5999999999999994E-2</v>
      </c>
      <c r="W5" s="3">
        <f t="shared" si="4"/>
        <v>0.13999999999999999</v>
      </c>
      <c r="X5" s="3">
        <f t="shared" si="5"/>
        <v>5.5999999999999994E-2</v>
      </c>
    </row>
    <row r="6" spans="1:24" ht="57.6" x14ac:dyDescent="0.3">
      <c r="A6" s="1"/>
      <c r="B6" s="19" t="s">
        <v>220</v>
      </c>
      <c r="C6" s="19">
        <v>28</v>
      </c>
      <c r="D6" s="19" t="s">
        <v>217</v>
      </c>
      <c r="E6" s="19" t="s">
        <v>26</v>
      </c>
      <c r="F6" s="19" t="s">
        <v>243</v>
      </c>
      <c r="G6" s="20">
        <v>0.8</v>
      </c>
      <c r="H6" s="20">
        <v>0.9</v>
      </c>
      <c r="I6" s="20">
        <v>1</v>
      </c>
      <c r="J6" s="20">
        <v>0.3</v>
      </c>
      <c r="K6" s="20">
        <v>0.2</v>
      </c>
      <c r="L6" s="20">
        <v>0.2</v>
      </c>
      <c r="M6" s="20">
        <v>-1</v>
      </c>
      <c r="N6" s="20">
        <v>-0.9</v>
      </c>
      <c r="O6" s="20">
        <v>-0.4</v>
      </c>
      <c r="P6" s="20">
        <v>0.8</v>
      </c>
      <c r="Q6" s="20">
        <v>-0.3</v>
      </c>
      <c r="R6" s="4"/>
      <c r="T6" s="3">
        <f t="shared" si="1"/>
        <v>-0.72000000000000008</v>
      </c>
      <c r="U6" s="3">
        <f t="shared" si="2"/>
        <v>-0.72000000000000008</v>
      </c>
      <c r="V6" s="3">
        <f t="shared" si="3"/>
        <v>-9.6000000000000002E-2</v>
      </c>
      <c r="W6" s="3">
        <f t="shared" si="4"/>
        <v>0.12800000000000003</v>
      </c>
      <c r="X6" s="3">
        <f t="shared" si="5"/>
        <v>-4.8000000000000008E-2</v>
      </c>
    </row>
    <row r="7" spans="1:24" ht="57.6" x14ac:dyDescent="0.3">
      <c r="A7" s="1"/>
      <c r="B7" s="19" t="s">
        <v>220</v>
      </c>
      <c r="C7" s="19">
        <v>37</v>
      </c>
      <c r="D7" s="19" t="s">
        <v>218</v>
      </c>
      <c r="E7" s="19" t="s">
        <v>38</v>
      </c>
      <c r="F7" s="19" t="s">
        <v>99</v>
      </c>
      <c r="G7" s="20">
        <v>0.6</v>
      </c>
      <c r="H7" s="20">
        <v>0.9</v>
      </c>
      <c r="I7" s="20">
        <v>1</v>
      </c>
      <c r="J7" s="20">
        <v>0.5</v>
      </c>
      <c r="K7" s="20">
        <v>0.2</v>
      </c>
      <c r="L7" s="20">
        <v>0.2</v>
      </c>
      <c r="M7" s="20">
        <v>-0.9</v>
      </c>
      <c r="N7" s="20">
        <v>-0.8</v>
      </c>
      <c r="O7" s="20">
        <v>0.1</v>
      </c>
      <c r="P7" s="20">
        <v>0.7</v>
      </c>
      <c r="Q7" s="20">
        <v>-0.4</v>
      </c>
      <c r="R7" s="4"/>
      <c r="T7" s="3">
        <f t="shared" si="1"/>
        <v>-0.48600000000000004</v>
      </c>
      <c r="U7" s="3">
        <f t="shared" si="2"/>
        <v>-0.48</v>
      </c>
      <c r="V7" s="3">
        <f t="shared" si="3"/>
        <v>0.03</v>
      </c>
      <c r="W7" s="3">
        <f t="shared" si="4"/>
        <v>8.3999999999999991E-2</v>
      </c>
      <c r="X7" s="3">
        <f t="shared" si="5"/>
        <v>-4.8000000000000001E-2</v>
      </c>
    </row>
    <row r="8" spans="1:24" ht="57.6" x14ac:dyDescent="0.3">
      <c r="A8" s="1"/>
      <c r="B8" s="19" t="s">
        <v>220</v>
      </c>
      <c r="C8" s="19">
        <v>44</v>
      </c>
      <c r="D8" s="19" t="s">
        <v>217</v>
      </c>
      <c r="E8" s="19" t="s">
        <v>110</v>
      </c>
      <c r="F8" s="19" t="s">
        <v>111</v>
      </c>
      <c r="G8" s="20">
        <v>0.78</v>
      </c>
      <c r="H8" s="20">
        <v>0.9</v>
      </c>
      <c r="I8" s="20">
        <v>1</v>
      </c>
      <c r="J8" s="20">
        <v>0.6</v>
      </c>
      <c r="K8" s="20">
        <v>0.2</v>
      </c>
      <c r="L8" s="20">
        <v>0.3</v>
      </c>
      <c r="M8" s="20">
        <v>-0.9</v>
      </c>
      <c r="N8" s="20">
        <v>-0.7</v>
      </c>
      <c r="O8" s="20">
        <v>-0.3</v>
      </c>
      <c r="P8" s="20">
        <v>0.5</v>
      </c>
      <c r="Q8" s="20">
        <v>-0.2</v>
      </c>
      <c r="R8" s="4"/>
      <c r="T8" s="3">
        <f t="shared" si="1"/>
        <v>-0.63180000000000003</v>
      </c>
      <c r="U8" s="3">
        <f t="shared" si="2"/>
        <v>-0.54599999999999993</v>
      </c>
      <c r="V8" s="3">
        <f t="shared" si="3"/>
        <v>-0.1404</v>
      </c>
      <c r="W8" s="3">
        <f t="shared" si="4"/>
        <v>7.8000000000000014E-2</v>
      </c>
      <c r="X8" s="3">
        <f t="shared" si="5"/>
        <v>-4.6800000000000001E-2</v>
      </c>
    </row>
    <row r="9" spans="1:24" ht="57.6" x14ac:dyDescent="0.3">
      <c r="A9" s="1"/>
      <c r="B9" s="19" t="s">
        <v>220</v>
      </c>
      <c r="C9" s="19">
        <v>48</v>
      </c>
      <c r="D9" s="19" t="s">
        <v>217</v>
      </c>
      <c r="E9" s="19" t="s">
        <v>219</v>
      </c>
      <c r="F9" s="19" t="s">
        <v>118</v>
      </c>
      <c r="G9" s="20">
        <v>0.72</v>
      </c>
      <c r="H9" s="20">
        <v>0.9</v>
      </c>
      <c r="I9" s="20">
        <v>1</v>
      </c>
      <c r="J9" s="20">
        <v>0.6</v>
      </c>
      <c r="K9" s="20">
        <v>0.2</v>
      </c>
      <c r="L9" s="20">
        <v>0.3</v>
      </c>
      <c r="M9" s="20">
        <v>-0.8</v>
      </c>
      <c r="N9" s="20">
        <v>-0.8</v>
      </c>
      <c r="O9" s="20">
        <v>-0.5</v>
      </c>
      <c r="P9" s="20">
        <v>-0.7</v>
      </c>
      <c r="Q9" s="20">
        <v>-0.6</v>
      </c>
      <c r="R9" s="4"/>
      <c r="T9" s="3">
        <f t="shared" si="1"/>
        <v>-0.51840000000000008</v>
      </c>
      <c r="U9" s="3">
        <f t="shared" si="2"/>
        <v>-0.57599999999999996</v>
      </c>
      <c r="V9" s="3">
        <f t="shared" si="3"/>
        <v>-0.216</v>
      </c>
      <c r="W9" s="3">
        <f t="shared" si="4"/>
        <v>-0.10079999999999999</v>
      </c>
      <c r="X9" s="3">
        <f t="shared" si="5"/>
        <v>-0.12959999999999999</v>
      </c>
    </row>
    <row r="10" spans="1:24" ht="57.6" x14ac:dyDescent="0.3">
      <c r="A10" s="1"/>
      <c r="B10" s="19" t="s">
        <v>220</v>
      </c>
      <c r="C10" s="19">
        <v>52</v>
      </c>
      <c r="D10" s="19" t="s">
        <v>218</v>
      </c>
      <c r="E10" s="19" t="s">
        <v>124</v>
      </c>
      <c r="F10" s="19" t="s">
        <v>125</v>
      </c>
      <c r="G10" s="20">
        <v>0.6</v>
      </c>
      <c r="H10" s="20">
        <v>0.8</v>
      </c>
      <c r="I10" s="20">
        <v>1</v>
      </c>
      <c r="J10" s="20">
        <v>0.4</v>
      </c>
      <c r="K10" s="20">
        <v>0.2</v>
      </c>
      <c r="L10" s="20">
        <v>0.3</v>
      </c>
      <c r="M10" s="20">
        <v>-1</v>
      </c>
      <c r="N10" s="20">
        <v>-0.9</v>
      </c>
      <c r="O10" s="20">
        <v>0.3</v>
      </c>
      <c r="P10" s="20">
        <v>0.8</v>
      </c>
      <c r="Q10" s="20">
        <v>0.5</v>
      </c>
      <c r="R10" s="4"/>
      <c r="T10" s="3">
        <f t="shared" si="1"/>
        <v>-0.48</v>
      </c>
      <c r="U10" s="3">
        <f t="shared" si="2"/>
        <v>-0.54</v>
      </c>
      <c r="V10" s="3">
        <f t="shared" si="3"/>
        <v>7.1999999999999995E-2</v>
      </c>
      <c r="W10" s="3">
        <f t="shared" si="4"/>
        <v>9.6000000000000002E-2</v>
      </c>
      <c r="X10" s="3">
        <f t="shared" si="5"/>
        <v>0.09</v>
      </c>
    </row>
    <row r="11" spans="1:24" ht="57.6" x14ac:dyDescent="0.3">
      <c r="A11" s="2"/>
      <c r="B11" s="19" t="s">
        <v>220</v>
      </c>
      <c r="C11" s="19">
        <v>73</v>
      </c>
      <c r="D11" s="19" t="s">
        <v>218</v>
      </c>
      <c r="E11" s="19" t="s">
        <v>244</v>
      </c>
      <c r="F11" s="19" t="s">
        <v>163</v>
      </c>
      <c r="G11" s="20">
        <v>0.65</v>
      </c>
      <c r="H11" s="20">
        <v>0.9</v>
      </c>
      <c r="I11" s="20">
        <v>1</v>
      </c>
      <c r="J11" s="20">
        <v>0.6</v>
      </c>
      <c r="K11" s="20">
        <v>0.2</v>
      </c>
      <c r="L11" s="20">
        <v>0.3</v>
      </c>
      <c r="M11" s="20">
        <v>-0.9</v>
      </c>
      <c r="N11" s="20">
        <v>-0.8</v>
      </c>
      <c r="O11" s="20">
        <v>0.2</v>
      </c>
      <c r="P11" s="20">
        <v>0.8</v>
      </c>
      <c r="Q11" s="20">
        <v>-0.5</v>
      </c>
      <c r="R11" s="4"/>
      <c r="T11" s="3">
        <f t="shared" si="1"/>
        <v>-0.52650000000000008</v>
      </c>
      <c r="U11" s="3">
        <f t="shared" si="2"/>
        <v>-0.52</v>
      </c>
      <c r="V11" s="3">
        <f t="shared" si="3"/>
        <v>7.8000000000000014E-2</v>
      </c>
      <c r="W11" s="3">
        <f t="shared" si="4"/>
        <v>0.10400000000000001</v>
      </c>
      <c r="X11" s="3">
        <f t="shared" si="5"/>
        <v>-9.7500000000000003E-2</v>
      </c>
    </row>
    <row r="12" spans="1:24" ht="57.6" x14ac:dyDescent="0.3">
      <c r="A12" s="1"/>
      <c r="B12" s="19" t="s">
        <v>221</v>
      </c>
      <c r="C12" s="19">
        <v>2</v>
      </c>
      <c r="D12" s="19" t="s">
        <v>217</v>
      </c>
      <c r="E12" s="19" t="s">
        <v>8</v>
      </c>
      <c r="F12" s="19" t="s">
        <v>245</v>
      </c>
      <c r="G12" s="20">
        <v>0.65</v>
      </c>
      <c r="H12" s="20">
        <v>1</v>
      </c>
      <c r="I12" s="20">
        <v>1</v>
      </c>
      <c r="J12" s="20">
        <v>0.4</v>
      </c>
      <c r="K12" s="20">
        <v>0.2</v>
      </c>
      <c r="L12" s="20">
        <v>0.3</v>
      </c>
      <c r="M12" s="20">
        <v>-1</v>
      </c>
      <c r="N12" s="20">
        <v>-0.7</v>
      </c>
      <c r="O12" s="20">
        <v>-0.2</v>
      </c>
      <c r="P12" s="20">
        <v>-0.8</v>
      </c>
      <c r="Q12" s="20">
        <v>-0.7</v>
      </c>
      <c r="R12" s="4"/>
      <c r="T12" s="3">
        <f t="shared" si="1"/>
        <v>-0.65</v>
      </c>
      <c r="U12" s="3">
        <f t="shared" si="2"/>
        <v>-0.45499999999999996</v>
      </c>
      <c r="V12" s="3">
        <f t="shared" si="3"/>
        <v>-5.2000000000000005E-2</v>
      </c>
      <c r="W12" s="3">
        <f t="shared" si="4"/>
        <v>-0.10400000000000001</v>
      </c>
      <c r="X12" s="3">
        <f t="shared" si="5"/>
        <v>-0.13649999999999998</v>
      </c>
    </row>
    <row r="13" spans="1:24" ht="57.6" x14ac:dyDescent="0.3">
      <c r="A13" s="1"/>
      <c r="B13" s="19" t="s">
        <v>221</v>
      </c>
      <c r="C13" s="19">
        <v>17</v>
      </c>
      <c r="D13" s="19" t="s">
        <v>218</v>
      </c>
      <c r="E13" s="19" t="s">
        <v>19</v>
      </c>
      <c r="F13" s="19" t="s">
        <v>76</v>
      </c>
      <c r="G13" s="20">
        <v>0.8</v>
      </c>
      <c r="H13" s="20">
        <v>1</v>
      </c>
      <c r="I13" s="20">
        <v>1</v>
      </c>
      <c r="J13" s="20">
        <v>0.5</v>
      </c>
      <c r="K13" s="20">
        <v>0.3</v>
      </c>
      <c r="L13" s="20">
        <v>0.4</v>
      </c>
      <c r="M13" s="20">
        <v>-0.8</v>
      </c>
      <c r="N13" s="20">
        <v>-0.5</v>
      </c>
      <c r="O13" s="20">
        <v>-0.1</v>
      </c>
      <c r="P13" s="20">
        <v>-0.5</v>
      </c>
      <c r="Q13" s="20">
        <v>-0.5</v>
      </c>
      <c r="R13" s="4"/>
      <c r="T13" s="3">
        <f t="shared" si="1"/>
        <v>-0.64000000000000012</v>
      </c>
      <c r="U13" s="3">
        <f t="shared" si="2"/>
        <v>-0.4</v>
      </c>
      <c r="V13" s="3">
        <f t="shared" si="3"/>
        <v>-4.0000000000000008E-2</v>
      </c>
      <c r="W13" s="3">
        <f t="shared" si="4"/>
        <v>-0.12</v>
      </c>
      <c r="X13" s="3">
        <f t="shared" si="5"/>
        <v>-0.16000000000000003</v>
      </c>
    </row>
    <row r="14" spans="1:24" ht="43.2" x14ac:dyDescent="0.3">
      <c r="A14" s="1"/>
      <c r="B14" s="19" t="s">
        <v>221</v>
      </c>
      <c r="C14" s="19">
        <v>53</v>
      </c>
      <c r="D14" s="19" t="s">
        <v>218</v>
      </c>
      <c r="E14" s="19" t="s">
        <v>126</v>
      </c>
      <c r="F14" s="19" t="s">
        <v>127</v>
      </c>
      <c r="G14" s="20">
        <v>0.8</v>
      </c>
      <c r="H14" s="20">
        <v>1</v>
      </c>
      <c r="I14" s="20">
        <v>1</v>
      </c>
      <c r="J14" s="20">
        <v>0.6</v>
      </c>
      <c r="K14" s="20">
        <v>0.4</v>
      </c>
      <c r="L14" s="20">
        <v>0.5</v>
      </c>
      <c r="M14" s="20">
        <v>-0.8</v>
      </c>
      <c r="N14" s="20">
        <v>-0.6</v>
      </c>
      <c r="O14" s="20">
        <v>-0.2</v>
      </c>
      <c r="P14" s="20">
        <v>-0.7</v>
      </c>
      <c r="Q14" s="20">
        <v>-0.6</v>
      </c>
      <c r="R14" s="4"/>
      <c r="T14" s="3">
        <f t="shared" si="1"/>
        <v>-0.64000000000000012</v>
      </c>
      <c r="U14" s="3">
        <f t="shared" si="2"/>
        <v>-0.48</v>
      </c>
      <c r="V14" s="3">
        <f t="shared" si="3"/>
        <v>-9.6000000000000002E-2</v>
      </c>
      <c r="W14" s="3">
        <f t="shared" si="4"/>
        <v>-0.22400000000000003</v>
      </c>
      <c r="X14" s="3">
        <f t="shared" si="5"/>
        <v>-0.24</v>
      </c>
    </row>
    <row r="15" spans="1:24" ht="43.2" x14ac:dyDescent="0.3">
      <c r="A15" s="1"/>
      <c r="B15" s="19" t="s">
        <v>221</v>
      </c>
      <c r="C15" s="19">
        <v>65</v>
      </c>
      <c r="D15" s="19" t="s">
        <v>217</v>
      </c>
      <c r="E15" s="19" t="s">
        <v>246</v>
      </c>
      <c r="F15" s="19" t="s">
        <v>148</v>
      </c>
      <c r="G15" s="20">
        <v>0.7</v>
      </c>
      <c r="H15" s="20">
        <v>1</v>
      </c>
      <c r="I15" s="20">
        <v>1</v>
      </c>
      <c r="J15" s="20">
        <v>0.3</v>
      </c>
      <c r="K15" s="20">
        <v>0.2</v>
      </c>
      <c r="L15" s="20">
        <v>0.3</v>
      </c>
      <c r="M15" s="20">
        <v>-0.9</v>
      </c>
      <c r="N15" s="20">
        <v>0.6</v>
      </c>
      <c r="O15" s="20">
        <v>-0.4</v>
      </c>
      <c r="P15" s="20">
        <v>-1</v>
      </c>
      <c r="Q15" s="20">
        <v>-0.8</v>
      </c>
      <c r="R15" s="4"/>
      <c r="T15" s="3">
        <f t="shared" si="1"/>
        <v>-0.63</v>
      </c>
      <c r="U15" s="3">
        <f t="shared" si="2"/>
        <v>0.42</v>
      </c>
      <c r="V15" s="3">
        <f t="shared" si="3"/>
        <v>-8.4000000000000005E-2</v>
      </c>
      <c r="W15" s="3">
        <f t="shared" si="4"/>
        <v>-0.13999999999999999</v>
      </c>
      <c r="X15" s="3">
        <f t="shared" si="5"/>
        <v>-0.16800000000000001</v>
      </c>
    </row>
    <row r="16" spans="1:24" ht="43.2" x14ac:dyDescent="0.3">
      <c r="A16" s="1"/>
      <c r="B16" s="19" t="s">
        <v>221</v>
      </c>
      <c r="C16" s="19">
        <v>71</v>
      </c>
      <c r="D16" s="19" t="s">
        <v>218</v>
      </c>
      <c r="E16" s="19" t="s">
        <v>247</v>
      </c>
      <c r="F16" s="19" t="s">
        <v>159</v>
      </c>
      <c r="G16" s="20">
        <v>0.9</v>
      </c>
      <c r="H16" s="20">
        <v>1</v>
      </c>
      <c r="I16" s="20">
        <v>1</v>
      </c>
      <c r="J16" s="20">
        <v>0.4</v>
      </c>
      <c r="K16" s="20">
        <v>0.2</v>
      </c>
      <c r="L16" s="20">
        <v>0.3</v>
      </c>
      <c r="M16" s="20">
        <v>0.7</v>
      </c>
      <c r="N16" s="20">
        <v>0.6</v>
      </c>
      <c r="O16" s="20">
        <v>-0.3</v>
      </c>
      <c r="P16" s="20">
        <v>-0.9</v>
      </c>
      <c r="Q16" s="20">
        <v>-0.9</v>
      </c>
      <c r="R16" s="4"/>
      <c r="T16" s="3">
        <f t="shared" si="1"/>
        <v>0.63</v>
      </c>
      <c r="U16" s="3">
        <f t="shared" si="2"/>
        <v>0.54</v>
      </c>
      <c r="V16" s="3">
        <f t="shared" si="3"/>
        <v>-0.10800000000000001</v>
      </c>
      <c r="W16" s="3">
        <f t="shared" si="4"/>
        <v>-0.16200000000000003</v>
      </c>
      <c r="X16" s="3">
        <f t="shared" si="5"/>
        <v>-0.24300000000000002</v>
      </c>
    </row>
    <row r="17" spans="1:24" ht="43.2" x14ac:dyDescent="0.3">
      <c r="A17" s="1"/>
      <c r="B17" s="19" t="s">
        <v>221</v>
      </c>
      <c r="C17" s="19">
        <v>76</v>
      </c>
      <c r="D17" s="19" t="s">
        <v>218</v>
      </c>
      <c r="E17" s="19" t="s">
        <v>248</v>
      </c>
      <c r="F17" s="19" t="s">
        <v>169</v>
      </c>
      <c r="G17" s="20">
        <v>0.8</v>
      </c>
      <c r="H17" s="20">
        <v>0.9</v>
      </c>
      <c r="I17" s="20">
        <v>1</v>
      </c>
      <c r="J17" s="20">
        <v>0.4</v>
      </c>
      <c r="K17" s="20">
        <v>0.3</v>
      </c>
      <c r="L17" s="20">
        <v>0.4</v>
      </c>
      <c r="M17" s="20">
        <v>-0.7</v>
      </c>
      <c r="N17" s="20">
        <v>-0.4</v>
      </c>
      <c r="O17" s="20">
        <v>-0.1</v>
      </c>
      <c r="P17" s="20">
        <v>-0.6</v>
      </c>
      <c r="Q17" s="20">
        <v>-0.4</v>
      </c>
      <c r="R17" s="4"/>
      <c r="T17" s="3">
        <f t="shared" si="1"/>
        <v>-0.504</v>
      </c>
      <c r="U17" s="3">
        <f t="shared" si="2"/>
        <v>-0.32000000000000006</v>
      </c>
      <c r="V17" s="3">
        <f t="shared" si="3"/>
        <v>-3.2000000000000008E-2</v>
      </c>
      <c r="W17" s="3">
        <f t="shared" si="4"/>
        <v>-0.14399999999999999</v>
      </c>
      <c r="X17" s="3">
        <f t="shared" si="5"/>
        <v>-0.12800000000000003</v>
      </c>
    </row>
    <row r="18" spans="1:24" ht="43.2" x14ac:dyDescent="0.3">
      <c r="A18" s="1"/>
      <c r="B18" s="19" t="s">
        <v>221</v>
      </c>
      <c r="C18" s="19">
        <v>93</v>
      </c>
      <c r="D18" s="19" t="s">
        <v>218</v>
      </c>
      <c r="E18" s="19" t="s">
        <v>199</v>
      </c>
      <c r="F18" s="19" t="s">
        <v>200</v>
      </c>
      <c r="G18" s="20">
        <v>0.9</v>
      </c>
      <c r="H18" s="20">
        <v>0.9</v>
      </c>
      <c r="I18" s="20">
        <v>1</v>
      </c>
      <c r="J18" s="20">
        <v>0.5</v>
      </c>
      <c r="K18" s="20">
        <v>0.3</v>
      </c>
      <c r="L18" s="20">
        <v>0.4</v>
      </c>
      <c r="M18" s="20">
        <v>0.9</v>
      </c>
      <c r="N18" s="20">
        <v>0.7</v>
      </c>
      <c r="O18" s="20">
        <v>-0.3</v>
      </c>
      <c r="P18" s="20">
        <v>-1</v>
      </c>
      <c r="Q18" s="20">
        <v>-0.8</v>
      </c>
      <c r="R18" s="4"/>
      <c r="T18" s="3">
        <f t="shared" si="1"/>
        <v>0.72900000000000009</v>
      </c>
      <c r="U18" s="3">
        <f t="shared" si="2"/>
        <v>0.63</v>
      </c>
      <c r="V18" s="3">
        <f t="shared" si="3"/>
        <v>-0.13500000000000001</v>
      </c>
      <c r="W18" s="3">
        <f t="shared" si="4"/>
        <v>-0.27</v>
      </c>
      <c r="X18" s="3">
        <f t="shared" si="5"/>
        <v>-0.28800000000000003</v>
      </c>
    </row>
    <row r="19" spans="1:24" ht="43.2" x14ac:dyDescent="0.3">
      <c r="B19" s="19" t="s">
        <v>221</v>
      </c>
      <c r="C19" s="19">
        <v>96</v>
      </c>
      <c r="D19" s="19" t="s">
        <v>218</v>
      </c>
      <c r="E19" s="19" t="s">
        <v>205</v>
      </c>
      <c r="F19" s="19" t="s">
        <v>206</v>
      </c>
      <c r="G19" s="20">
        <v>0.8</v>
      </c>
      <c r="H19" s="20">
        <v>0.9</v>
      </c>
      <c r="I19" s="20">
        <v>1</v>
      </c>
      <c r="J19" s="20">
        <v>0.6</v>
      </c>
      <c r="K19" s="20">
        <v>0.5</v>
      </c>
      <c r="L19" s="20">
        <v>0.6</v>
      </c>
      <c r="M19" s="20">
        <v>-0.8</v>
      </c>
      <c r="N19" s="20">
        <v>-0.5</v>
      </c>
      <c r="O19" s="20">
        <v>-0.2</v>
      </c>
      <c r="P19" s="20">
        <v>-0.8</v>
      </c>
      <c r="Q19" s="20">
        <v>-0.6</v>
      </c>
      <c r="R19" s="4"/>
      <c r="T19" s="3">
        <f t="shared" si="1"/>
        <v>-0.57600000000000007</v>
      </c>
      <c r="U19" s="3">
        <f t="shared" si="2"/>
        <v>-0.4</v>
      </c>
      <c r="V19" s="3">
        <f t="shared" si="3"/>
        <v>-9.6000000000000002E-2</v>
      </c>
      <c r="W19" s="3">
        <f t="shared" si="4"/>
        <v>-0.32000000000000006</v>
      </c>
      <c r="X19" s="3">
        <f t="shared" si="5"/>
        <v>-0.28799999999999998</v>
      </c>
    </row>
    <row r="20" spans="1:24" ht="57.6" x14ac:dyDescent="0.3">
      <c r="B20" s="19" t="s">
        <v>222</v>
      </c>
      <c r="C20" s="19">
        <v>4</v>
      </c>
      <c r="D20" s="19" t="s">
        <v>217</v>
      </c>
      <c r="E20" s="19" t="s">
        <v>9</v>
      </c>
      <c r="F20" s="19" t="s">
        <v>249</v>
      </c>
      <c r="G20" s="20">
        <v>0.5</v>
      </c>
      <c r="H20" s="20">
        <v>0.9</v>
      </c>
      <c r="I20" s="20">
        <v>0.2</v>
      </c>
      <c r="J20" s="20">
        <v>0.5</v>
      </c>
      <c r="K20" s="20">
        <v>0.2</v>
      </c>
      <c r="L20" s="20">
        <v>0.2</v>
      </c>
      <c r="M20" s="20">
        <v>1</v>
      </c>
      <c r="N20" s="20">
        <v>0.9</v>
      </c>
      <c r="O20" s="20">
        <v>-0.8</v>
      </c>
      <c r="P20" s="20">
        <v>-1</v>
      </c>
      <c r="Q20" s="20">
        <v>-0.9</v>
      </c>
      <c r="R20" s="4"/>
      <c r="T20" s="3">
        <f t="shared" si="1"/>
        <v>0.45</v>
      </c>
      <c r="U20" s="3">
        <f t="shared" si="2"/>
        <v>9.0000000000000011E-2</v>
      </c>
      <c r="V20" s="3">
        <f t="shared" si="3"/>
        <v>-0.2</v>
      </c>
      <c r="W20" s="3">
        <f t="shared" si="4"/>
        <v>-0.1</v>
      </c>
      <c r="X20" s="3">
        <f t="shared" si="5"/>
        <v>-9.0000000000000011E-2</v>
      </c>
    </row>
    <row r="21" spans="1:24" ht="57.6" x14ac:dyDescent="0.3">
      <c r="B21" s="19" t="s">
        <v>222</v>
      </c>
      <c r="C21" s="19">
        <v>11</v>
      </c>
      <c r="D21" s="19" t="s">
        <v>218</v>
      </c>
      <c r="E21" s="19" t="s">
        <v>14</v>
      </c>
      <c r="F21" s="19" t="s">
        <v>69</v>
      </c>
      <c r="G21" s="20">
        <v>0.4</v>
      </c>
      <c r="H21" s="20">
        <v>1</v>
      </c>
      <c r="I21" s="20">
        <v>1</v>
      </c>
      <c r="J21" s="20">
        <v>0.6</v>
      </c>
      <c r="K21" s="20">
        <v>0.3</v>
      </c>
      <c r="L21" s="20">
        <v>0.4</v>
      </c>
      <c r="M21" s="20">
        <v>-1</v>
      </c>
      <c r="N21" s="20">
        <v>-0.9</v>
      </c>
      <c r="O21" s="20">
        <v>0.7</v>
      </c>
      <c r="P21" s="20">
        <v>0.6</v>
      </c>
      <c r="Q21" s="20">
        <v>0.8</v>
      </c>
      <c r="R21" s="4"/>
      <c r="T21" s="3">
        <f t="shared" si="1"/>
        <v>-0.4</v>
      </c>
      <c r="U21" s="3">
        <f t="shared" si="2"/>
        <v>-0.36000000000000004</v>
      </c>
      <c r="V21" s="3">
        <f t="shared" si="3"/>
        <v>0.16799999999999998</v>
      </c>
      <c r="W21" s="3">
        <f t="shared" si="4"/>
        <v>7.1999999999999995E-2</v>
      </c>
      <c r="X21" s="3">
        <f t="shared" si="5"/>
        <v>0.12800000000000003</v>
      </c>
    </row>
    <row r="22" spans="1:24" ht="57.6" x14ac:dyDescent="0.3">
      <c r="B22" s="19" t="s">
        <v>222</v>
      </c>
      <c r="C22" s="19">
        <v>18</v>
      </c>
      <c r="D22" s="19" t="s">
        <v>218</v>
      </c>
      <c r="E22" s="19" t="s">
        <v>20</v>
      </c>
      <c r="F22" s="19" t="s">
        <v>77</v>
      </c>
      <c r="G22" s="20">
        <v>0.5</v>
      </c>
      <c r="H22" s="20">
        <v>1</v>
      </c>
      <c r="I22" s="20">
        <v>1</v>
      </c>
      <c r="J22" s="20">
        <v>0.3</v>
      </c>
      <c r="K22" s="20">
        <v>0.2</v>
      </c>
      <c r="L22" s="20">
        <v>0.2</v>
      </c>
      <c r="M22" s="20">
        <v>-0.9</v>
      </c>
      <c r="N22" s="20">
        <v>-0.8</v>
      </c>
      <c r="O22" s="20">
        <v>0.5</v>
      </c>
      <c r="P22" s="20">
        <v>0.8</v>
      </c>
      <c r="Q22" s="20">
        <v>0.7</v>
      </c>
      <c r="R22" s="4"/>
      <c r="T22" s="3">
        <f t="shared" si="1"/>
        <v>-0.45</v>
      </c>
      <c r="U22" s="3">
        <f t="shared" si="2"/>
        <v>-0.4</v>
      </c>
      <c r="V22" s="3">
        <f t="shared" si="3"/>
        <v>7.4999999999999997E-2</v>
      </c>
      <c r="W22" s="3">
        <f t="shared" si="4"/>
        <v>8.0000000000000016E-2</v>
      </c>
      <c r="X22" s="3">
        <f t="shared" si="5"/>
        <v>6.9999999999999993E-2</v>
      </c>
    </row>
    <row r="23" spans="1:24" ht="28.8" x14ac:dyDescent="0.3">
      <c r="B23" s="19" t="s">
        <v>222</v>
      </c>
      <c r="C23" s="19">
        <v>22</v>
      </c>
      <c r="D23" s="19" t="s">
        <v>217</v>
      </c>
      <c r="E23" s="19" t="s">
        <v>22</v>
      </c>
      <c r="F23" s="19" t="s">
        <v>84</v>
      </c>
      <c r="G23" s="20">
        <v>0.4</v>
      </c>
      <c r="H23" s="20">
        <v>0.8</v>
      </c>
      <c r="I23" s="20">
        <v>0.3</v>
      </c>
      <c r="J23" s="20">
        <v>0.4</v>
      </c>
      <c r="K23" s="20">
        <v>0.3</v>
      </c>
      <c r="L23" s="20">
        <v>0.3</v>
      </c>
      <c r="M23" s="20">
        <v>-0.8</v>
      </c>
      <c r="N23" s="20">
        <v>0.6</v>
      </c>
      <c r="O23" s="20">
        <v>0.2</v>
      </c>
      <c r="P23" s="20">
        <v>0.5</v>
      </c>
      <c r="Q23" s="20">
        <v>0.3</v>
      </c>
      <c r="R23" s="4"/>
      <c r="T23" s="3">
        <f t="shared" si="1"/>
        <v>-0.25600000000000006</v>
      </c>
      <c r="U23" s="3">
        <f t="shared" si="2"/>
        <v>7.1999999999999995E-2</v>
      </c>
      <c r="V23" s="3">
        <f t="shared" si="3"/>
        <v>3.2000000000000008E-2</v>
      </c>
      <c r="W23" s="3">
        <f t="shared" si="4"/>
        <v>0.06</v>
      </c>
      <c r="X23" s="3">
        <f t="shared" si="5"/>
        <v>3.5999999999999997E-2</v>
      </c>
    </row>
    <row r="24" spans="1:24" ht="28.8" x14ac:dyDescent="0.3">
      <c r="B24" s="19" t="s">
        <v>222</v>
      </c>
      <c r="C24" s="19">
        <v>29</v>
      </c>
      <c r="D24" s="19" t="s">
        <v>217</v>
      </c>
      <c r="E24" s="19" t="s">
        <v>33</v>
      </c>
      <c r="F24" s="19" t="s">
        <v>250</v>
      </c>
      <c r="G24" s="20">
        <v>0.6</v>
      </c>
      <c r="H24" s="20">
        <v>0.85</v>
      </c>
      <c r="I24" s="20">
        <v>0.25</v>
      </c>
      <c r="J24" s="20">
        <v>0.45</v>
      </c>
      <c r="K24" s="20">
        <v>0.25</v>
      </c>
      <c r="L24" s="20">
        <v>0.25</v>
      </c>
      <c r="M24" s="20">
        <v>-0.9</v>
      </c>
      <c r="N24" s="20">
        <v>0.5</v>
      </c>
      <c r="O24" s="20">
        <v>-0.7</v>
      </c>
      <c r="P24" s="20">
        <v>-0.9</v>
      </c>
      <c r="Q24" s="20">
        <v>-0.8</v>
      </c>
      <c r="R24" s="4"/>
      <c r="T24" s="3">
        <f t="shared" si="1"/>
        <v>-0.45900000000000002</v>
      </c>
      <c r="U24" s="3">
        <f t="shared" si="2"/>
        <v>7.4999999999999997E-2</v>
      </c>
      <c r="V24" s="3">
        <f t="shared" si="3"/>
        <v>-0.189</v>
      </c>
      <c r="W24" s="3">
        <f t="shared" si="4"/>
        <v>-0.13500000000000001</v>
      </c>
      <c r="X24" s="3">
        <f t="shared" si="5"/>
        <v>-0.12</v>
      </c>
    </row>
    <row r="25" spans="1:24" ht="28.8" x14ac:dyDescent="0.3">
      <c r="B25" s="19" t="s">
        <v>222</v>
      </c>
      <c r="C25" s="19">
        <v>34</v>
      </c>
      <c r="D25" s="19" t="s">
        <v>218</v>
      </c>
      <c r="E25" s="19" t="s">
        <v>29</v>
      </c>
      <c r="F25" s="19" t="s">
        <v>96</v>
      </c>
      <c r="G25" s="20">
        <v>0.5</v>
      </c>
      <c r="H25" s="20">
        <v>1</v>
      </c>
      <c r="I25" s="20">
        <v>1</v>
      </c>
      <c r="J25" s="20">
        <v>0.6</v>
      </c>
      <c r="K25" s="20">
        <v>0.3</v>
      </c>
      <c r="L25" s="20">
        <v>0.4</v>
      </c>
      <c r="M25" s="20">
        <v>-1</v>
      </c>
      <c r="N25" s="20">
        <v>-1</v>
      </c>
      <c r="O25" s="20">
        <v>0.8</v>
      </c>
      <c r="P25" s="20">
        <v>0.7</v>
      </c>
      <c r="Q25" s="20">
        <v>0.7</v>
      </c>
      <c r="R25" s="4"/>
      <c r="T25" s="3">
        <f t="shared" si="1"/>
        <v>-0.5</v>
      </c>
      <c r="U25" s="3">
        <f t="shared" si="2"/>
        <v>-0.5</v>
      </c>
      <c r="V25" s="3">
        <f t="shared" si="3"/>
        <v>0.24</v>
      </c>
      <c r="W25" s="3">
        <f t="shared" si="4"/>
        <v>0.105</v>
      </c>
      <c r="X25" s="3">
        <f t="shared" si="5"/>
        <v>0.13999999999999999</v>
      </c>
    </row>
    <row r="26" spans="1:24" ht="28.8" x14ac:dyDescent="0.3">
      <c r="B26" s="19" t="s">
        <v>222</v>
      </c>
      <c r="C26" s="19">
        <v>36</v>
      </c>
      <c r="D26" s="19" t="s">
        <v>218</v>
      </c>
      <c r="E26" s="19" t="s">
        <v>37</v>
      </c>
      <c r="F26" s="19" t="s">
        <v>251</v>
      </c>
      <c r="G26" s="20">
        <v>0.4</v>
      </c>
      <c r="H26" s="20">
        <v>1</v>
      </c>
      <c r="I26" s="20">
        <v>1</v>
      </c>
      <c r="J26" s="20">
        <v>0.3</v>
      </c>
      <c r="K26" s="20">
        <v>0.2</v>
      </c>
      <c r="L26" s="20">
        <v>0.2</v>
      </c>
      <c r="M26" s="20">
        <v>-0.9</v>
      </c>
      <c r="N26" s="20">
        <v>-0.8</v>
      </c>
      <c r="O26" s="20">
        <v>0.4</v>
      </c>
      <c r="P26" s="20">
        <v>0.8</v>
      </c>
      <c r="Q26" s="20">
        <v>0.7</v>
      </c>
      <c r="R26" s="4"/>
      <c r="T26" s="3">
        <f t="shared" si="1"/>
        <v>-0.36000000000000004</v>
      </c>
      <c r="U26" s="3">
        <f t="shared" si="2"/>
        <v>-0.32000000000000006</v>
      </c>
      <c r="V26" s="3">
        <f t="shared" si="3"/>
        <v>4.8000000000000001E-2</v>
      </c>
      <c r="W26" s="3">
        <f t="shared" si="4"/>
        <v>6.4000000000000015E-2</v>
      </c>
      <c r="X26" s="3">
        <f t="shared" si="5"/>
        <v>5.6000000000000008E-2</v>
      </c>
    </row>
    <row r="27" spans="1:24" ht="43.2" x14ac:dyDescent="0.3">
      <c r="B27" s="19" t="s">
        <v>222</v>
      </c>
      <c r="C27" s="19">
        <v>41</v>
      </c>
      <c r="D27" s="19" t="s">
        <v>217</v>
      </c>
      <c r="E27" s="19" t="s">
        <v>252</v>
      </c>
      <c r="F27" s="19" t="s">
        <v>253</v>
      </c>
      <c r="G27" s="20">
        <v>0.55000000000000004</v>
      </c>
      <c r="H27" s="20">
        <v>0.8</v>
      </c>
      <c r="I27" s="20">
        <v>0.3</v>
      </c>
      <c r="J27" s="20">
        <v>0.4</v>
      </c>
      <c r="K27" s="20">
        <v>0.3</v>
      </c>
      <c r="L27" s="20">
        <v>0.3</v>
      </c>
      <c r="M27" s="20">
        <v>0.7</v>
      </c>
      <c r="N27" s="20">
        <v>0.8</v>
      </c>
      <c r="O27" s="20">
        <v>-0.6</v>
      </c>
      <c r="P27" s="20">
        <v>-0.9</v>
      </c>
      <c r="Q27" s="20">
        <v>-0.8</v>
      </c>
      <c r="R27" s="4"/>
      <c r="T27" s="3">
        <f t="shared" si="1"/>
        <v>0.308</v>
      </c>
      <c r="U27" s="3">
        <f t="shared" si="2"/>
        <v>0.13200000000000001</v>
      </c>
      <c r="V27" s="3">
        <f t="shared" si="3"/>
        <v>-0.13200000000000001</v>
      </c>
      <c r="W27" s="3">
        <f t="shared" si="4"/>
        <v>-0.14850000000000002</v>
      </c>
      <c r="X27" s="3">
        <f t="shared" si="5"/>
        <v>-0.13200000000000001</v>
      </c>
    </row>
    <row r="28" spans="1:24" ht="28.8" x14ac:dyDescent="0.3">
      <c r="B28" s="19" t="s">
        <v>222</v>
      </c>
      <c r="C28" s="19">
        <v>43</v>
      </c>
      <c r="D28" s="19" t="s">
        <v>217</v>
      </c>
      <c r="E28" s="19" t="s">
        <v>40</v>
      </c>
      <c r="F28" s="19" t="s">
        <v>109</v>
      </c>
      <c r="G28" s="20">
        <v>0.45</v>
      </c>
      <c r="H28" s="20">
        <v>0.9</v>
      </c>
      <c r="I28" s="20">
        <v>0.2</v>
      </c>
      <c r="J28" s="20">
        <v>0.5</v>
      </c>
      <c r="K28" s="20">
        <v>0.2</v>
      </c>
      <c r="L28" s="20">
        <v>0.2</v>
      </c>
      <c r="M28" s="20">
        <v>0.9</v>
      </c>
      <c r="N28" s="20">
        <v>1</v>
      </c>
      <c r="O28" s="20">
        <v>-0.8</v>
      </c>
      <c r="P28" s="20">
        <v>-1</v>
      </c>
      <c r="Q28" s="20">
        <v>-0.9</v>
      </c>
      <c r="R28" s="4"/>
      <c r="T28" s="3">
        <f t="shared" si="1"/>
        <v>0.36450000000000005</v>
      </c>
      <c r="U28" s="3">
        <f t="shared" si="2"/>
        <v>9.0000000000000011E-2</v>
      </c>
      <c r="V28" s="3">
        <f t="shared" si="3"/>
        <v>-0.18000000000000002</v>
      </c>
      <c r="W28" s="3">
        <f t="shared" si="4"/>
        <v>-9.0000000000000011E-2</v>
      </c>
      <c r="X28" s="3">
        <f t="shared" si="5"/>
        <v>-8.1000000000000016E-2</v>
      </c>
    </row>
    <row r="29" spans="1:24" ht="43.2" x14ac:dyDescent="0.3">
      <c r="B29" s="19" t="s">
        <v>222</v>
      </c>
      <c r="C29" s="19">
        <v>55</v>
      </c>
      <c r="D29" s="19" t="s">
        <v>218</v>
      </c>
      <c r="E29" s="19" t="s">
        <v>129</v>
      </c>
      <c r="F29" s="19" t="s">
        <v>130</v>
      </c>
      <c r="G29" s="20">
        <v>0.3</v>
      </c>
      <c r="H29" s="20">
        <v>1</v>
      </c>
      <c r="I29" s="20">
        <v>1</v>
      </c>
      <c r="J29" s="20">
        <v>0.6</v>
      </c>
      <c r="K29" s="20">
        <v>0.3</v>
      </c>
      <c r="L29" s="20">
        <v>0.4</v>
      </c>
      <c r="M29" s="20">
        <v>-1</v>
      </c>
      <c r="N29" s="20">
        <v>-0.9</v>
      </c>
      <c r="O29" s="20">
        <v>0.7</v>
      </c>
      <c r="P29" s="20">
        <v>0.7</v>
      </c>
      <c r="Q29" s="20">
        <v>0.6</v>
      </c>
      <c r="R29" s="4"/>
      <c r="T29" s="3">
        <f t="shared" si="1"/>
        <v>-0.3</v>
      </c>
      <c r="U29" s="3">
        <f t="shared" si="2"/>
        <v>-0.27</v>
      </c>
      <c r="V29" s="3">
        <f t="shared" si="3"/>
        <v>0.126</v>
      </c>
      <c r="W29" s="3">
        <f t="shared" si="4"/>
        <v>6.3E-2</v>
      </c>
      <c r="X29" s="3">
        <f t="shared" si="5"/>
        <v>7.1999999999999995E-2</v>
      </c>
    </row>
    <row r="30" spans="1:24" ht="43.2" x14ac:dyDescent="0.3">
      <c r="B30" s="19" t="s">
        <v>222</v>
      </c>
      <c r="C30" s="19">
        <v>57</v>
      </c>
      <c r="D30" s="19" t="s">
        <v>218</v>
      </c>
      <c r="E30" s="19" t="s">
        <v>45</v>
      </c>
      <c r="F30" s="19" t="s">
        <v>132</v>
      </c>
      <c r="G30" s="20">
        <v>0.3</v>
      </c>
      <c r="H30" s="20">
        <v>1</v>
      </c>
      <c r="I30" s="20">
        <v>1</v>
      </c>
      <c r="J30" s="20">
        <v>0.3</v>
      </c>
      <c r="K30" s="20">
        <v>0.2</v>
      </c>
      <c r="L30" s="20">
        <v>0.2</v>
      </c>
      <c r="M30" s="20">
        <v>-0.9</v>
      </c>
      <c r="N30" s="20">
        <v>-0.8</v>
      </c>
      <c r="O30" s="20">
        <v>0.5</v>
      </c>
      <c r="P30" s="20">
        <v>0.8</v>
      </c>
      <c r="Q30" s="20">
        <v>0.7</v>
      </c>
      <c r="R30" s="4"/>
      <c r="T30" s="3">
        <f t="shared" si="1"/>
        <v>-0.27</v>
      </c>
      <c r="U30" s="3">
        <f t="shared" si="2"/>
        <v>-0.24</v>
      </c>
      <c r="V30" s="3">
        <f t="shared" si="3"/>
        <v>4.4999999999999998E-2</v>
      </c>
      <c r="W30" s="3">
        <f t="shared" si="4"/>
        <v>4.8000000000000001E-2</v>
      </c>
      <c r="X30" s="3">
        <f t="shared" si="5"/>
        <v>4.1999999999999996E-2</v>
      </c>
    </row>
    <row r="31" spans="1:24" ht="28.8" x14ac:dyDescent="0.3">
      <c r="B31" s="19" t="s">
        <v>222</v>
      </c>
      <c r="C31" s="19">
        <v>63</v>
      </c>
      <c r="D31" s="19" t="s">
        <v>217</v>
      </c>
      <c r="E31" s="19" t="s">
        <v>254</v>
      </c>
      <c r="F31" s="19" t="s">
        <v>144</v>
      </c>
      <c r="G31" s="20">
        <v>0.52</v>
      </c>
      <c r="H31" s="20">
        <v>0.85</v>
      </c>
      <c r="I31" s="20">
        <v>0.2</v>
      </c>
      <c r="J31" s="20">
        <v>0.45</v>
      </c>
      <c r="K31" s="20">
        <v>0.2</v>
      </c>
      <c r="L31" s="20">
        <v>0.2</v>
      </c>
      <c r="M31" s="20">
        <v>0.5</v>
      </c>
      <c r="N31" s="20">
        <v>0.9</v>
      </c>
      <c r="O31" s="20">
        <v>-0.8</v>
      </c>
      <c r="P31" s="20">
        <v>-1</v>
      </c>
      <c r="Q31" s="20">
        <v>-0.8</v>
      </c>
      <c r="R31" s="4"/>
      <c r="T31" s="3">
        <f t="shared" si="1"/>
        <v>0.221</v>
      </c>
      <c r="U31" s="3">
        <f t="shared" si="2"/>
        <v>9.3600000000000017E-2</v>
      </c>
      <c r="V31" s="3">
        <f t="shared" si="3"/>
        <v>-0.18720000000000003</v>
      </c>
      <c r="W31" s="3">
        <f t="shared" si="4"/>
        <v>-0.10400000000000001</v>
      </c>
      <c r="X31" s="3">
        <f t="shared" si="5"/>
        <v>-8.320000000000001E-2</v>
      </c>
    </row>
    <row r="32" spans="1:24" ht="28.8" x14ac:dyDescent="0.3">
      <c r="B32" s="19" t="s">
        <v>222</v>
      </c>
      <c r="C32" s="19">
        <v>78</v>
      </c>
      <c r="D32" s="19" t="s">
        <v>218</v>
      </c>
      <c r="E32" s="19" t="s">
        <v>255</v>
      </c>
      <c r="F32" s="19" t="s">
        <v>173</v>
      </c>
      <c r="G32" s="20">
        <v>0.6</v>
      </c>
      <c r="H32" s="20">
        <v>1</v>
      </c>
      <c r="I32" s="20">
        <v>1</v>
      </c>
      <c r="J32" s="20">
        <v>0.6</v>
      </c>
      <c r="K32" s="20">
        <v>0.3</v>
      </c>
      <c r="L32" s="20">
        <v>0.4</v>
      </c>
      <c r="M32" s="20">
        <v>-1</v>
      </c>
      <c r="N32" s="20">
        <v>-0.9</v>
      </c>
      <c r="O32" s="20">
        <v>0.6</v>
      </c>
      <c r="P32" s="20">
        <v>0.6</v>
      </c>
      <c r="Q32" s="20">
        <v>0.6</v>
      </c>
      <c r="R32" s="4"/>
      <c r="T32" s="3">
        <f t="shared" si="1"/>
        <v>-0.6</v>
      </c>
      <c r="U32" s="3">
        <f t="shared" si="2"/>
        <v>-0.54</v>
      </c>
      <c r="V32" s="3">
        <f t="shared" si="3"/>
        <v>0.216</v>
      </c>
      <c r="W32" s="3">
        <f t="shared" si="4"/>
        <v>0.108</v>
      </c>
      <c r="X32" s="3">
        <f t="shared" si="5"/>
        <v>0.14399999999999999</v>
      </c>
    </row>
    <row r="33" spans="2:24" ht="43.2" x14ac:dyDescent="0.3">
      <c r="B33" s="19" t="s">
        <v>222</v>
      </c>
      <c r="C33" s="19">
        <v>81</v>
      </c>
      <c r="D33" s="19" t="s">
        <v>217</v>
      </c>
      <c r="E33" s="19" t="s">
        <v>178</v>
      </c>
      <c r="F33" s="19" t="s">
        <v>179</v>
      </c>
      <c r="G33" s="20">
        <v>0.55000000000000004</v>
      </c>
      <c r="H33" s="20">
        <v>0.8</v>
      </c>
      <c r="I33" s="20">
        <v>0.3</v>
      </c>
      <c r="J33" s="20">
        <v>0.4</v>
      </c>
      <c r="K33" s="20">
        <v>0.3</v>
      </c>
      <c r="L33" s="20">
        <v>0.3</v>
      </c>
      <c r="M33" s="20">
        <v>-0.7</v>
      </c>
      <c r="N33" s="20">
        <v>0.7</v>
      </c>
      <c r="O33" s="20">
        <v>-0.6</v>
      </c>
      <c r="P33" s="20">
        <v>-1</v>
      </c>
      <c r="Q33" s="20">
        <v>-0.7</v>
      </c>
      <c r="R33" s="4"/>
      <c r="T33" s="3">
        <f t="shared" si="1"/>
        <v>-0.308</v>
      </c>
      <c r="U33" s="3">
        <f t="shared" si="2"/>
        <v>0.11549999999999999</v>
      </c>
      <c r="V33" s="3">
        <f t="shared" si="3"/>
        <v>-0.13200000000000001</v>
      </c>
      <c r="W33" s="3">
        <f t="shared" si="4"/>
        <v>-0.16500000000000001</v>
      </c>
      <c r="X33" s="3">
        <f t="shared" si="5"/>
        <v>-0.11549999999999999</v>
      </c>
    </row>
    <row r="34" spans="2:24" ht="57.6" x14ac:dyDescent="0.3">
      <c r="B34" s="19" t="s">
        <v>222</v>
      </c>
      <c r="C34" s="19">
        <v>84</v>
      </c>
      <c r="D34" s="19" t="s">
        <v>217</v>
      </c>
      <c r="E34" s="19" t="s">
        <v>51</v>
      </c>
      <c r="F34" s="19" t="s">
        <v>183</v>
      </c>
      <c r="G34" s="20">
        <v>0.5</v>
      </c>
      <c r="H34" s="20">
        <v>0.9</v>
      </c>
      <c r="I34" s="20">
        <v>0.25</v>
      </c>
      <c r="J34" s="20">
        <v>0.5</v>
      </c>
      <c r="K34" s="20">
        <v>0.25</v>
      </c>
      <c r="L34" s="20">
        <v>0.25</v>
      </c>
      <c r="M34" s="20">
        <v>0.3</v>
      </c>
      <c r="N34" s="20">
        <v>0.4</v>
      </c>
      <c r="O34" s="20">
        <v>-0.7</v>
      </c>
      <c r="P34" s="20">
        <v>-1</v>
      </c>
      <c r="Q34" s="20">
        <v>-0.9</v>
      </c>
      <c r="R34" s="4"/>
      <c r="T34" s="3">
        <f t="shared" si="1"/>
        <v>0.13500000000000001</v>
      </c>
      <c r="U34" s="3">
        <f t="shared" si="2"/>
        <v>0.05</v>
      </c>
      <c r="V34" s="3">
        <f t="shared" si="3"/>
        <v>-0.17499999999999999</v>
      </c>
      <c r="W34" s="3">
        <f t="shared" si="4"/>
        <v>-0.125</v>
      </c>
      <c r="X34" s="3">
        <f t="shared" si="5"/>
        <v>-0.1125</v>
      </c>
    </row>
    <row r="35" spans="2:24" ht="57.6" x14ac:dyDescent="0.3">
      <c r="B35" s="19" t="s">
        <v>222</v>
      </c>
      <c r="C35" s="19">
        <v>95</v>
      </c>
      <c r="D35" s="19" t="s">
        <v>218</v>
      </c>
      <c r="E35" s="19" t="s">
        <v>203</v>
      </c>
      <c r="F35" s="19" t="s">
        <v>204</v>
      </c>
      <c r="G35" s="20">
        <v>0.2</v>
      </c>
      <c r="H35" s="20">
        <v>1</v>
      </c>
      <c r="I35" s="20">
        <v>1</v>
      </c>
      <c r="J35" s="20">
        <v>0.6</v>
      </c>
      <c r="K35" s="20">
        <v>0.3</v>
      </c>
      <c r="L35" s="20">
        <v>0.4</v>
      </c>
      <c r="M35" s="20">
        <v>-1</v>
      </c>
      <c r="N35" s="20">
        <v>-0.9</v>
      </c>
      <c r="O35" s="20">
        <v>0.6</v>
      </c>
      <c r="P35" s="20">
        <v>-0.5</v>
      </c>
      <c r="Q35" s="20">
        <v>0.5</v>
      </c>
      <c r="R35" s="4"/>
      <c r="T35" s="3">
        <f t="shared" si="1"/>
        <v>-0.2</v>
      </c>
      <c r="U35" s="3">
        <f t="shared" si="2"/>
        <v>-0.18000000000000002</v>
      </c>
      <c r="V35" s="3">
        <f t="shared" si="3"/>
        <v>7.1999999999999995E-2</v>
      </c>
      <c r="W35" s="3">
        <f t="shared" si="4"/>
        <v>-0.03</v>
      </c>
      <c r="X35" s="3">
        <f t="shared" si="5"/>
        <v>4.0000000000000008E-2</v>
      </c>
    </row>
    <row r="36" spans="2:24" ht="72" x14ac:dyDescent="0.3">
      <c r="B36" s="19" t="s">
        <v>223</v>
      </c>
      <c r="C36" s="19">
        <v>13</v>
      </c>
      <c r="D36" s="19" t="s">
        <v>218</v>
      </c>
      <c r="E36" s="19" t="s">
        <v>16</v>
      </c>
      <c r="F36" s="19" t="s">
        <v>256</v>
      </c>
      <c r="G36" s="20">
        <v>0.6</v>
      </c>
      <c r="H36" s="20">
        <v>1</v>
      </c>
      <c r="I36" s="20">
        <v>0.8</v>
      </c>
      <c r="J36" s="20">
        <v>0.7</v>
      </c>
      <c r="K36" s="20">
        <v>0.3</v>
      </c>
      <c r="L36" s="20">
        <v>0.4</v>
      </c>
      <c r="M36" s="20">
        <v>-1</v>
      </c>
      <c r="N36" s="20">
        <v>-0.9</v>
      </c>
      <c r="O36" s="20">
        <v>0.6</v>
      </c>
      <c r="P36" s="20">
        <v>0.4</v>
      </c>
      <c r="Q36" s="20">
        <v>0.5</v>
      </c>
      <c r="R36" s="4"/>
      <c r="T36" s="3">
        <f t="shared" si="1"/>
        <v>-0.6</v>
      </c>
      <c r="U36" s="3">
        <f t="shared" si="2"/>
        <v>-0.432</v>
      </c>
      <c r="V36" s="3">
        <f t="shared" si="3"/>
        <v>0.252</v>
      </c>
      <c r="W36" s="3">
        <f t="shared" si="4"/>
        <v>7.1999999999999995E-2</v>
      </c>
      <c r="X36" s="3">
        <f t="shared" si="5"/>
        <v>0.12</v>
      </c>
    </row>
    <row r="37" spans="2:24" ht="72" x14ac:dyDescent="0.3">
      <c r="B37" s="19" t="s">
        <v>223</v>
      </c>
      <c r="C37" s="19">
        <v>35</v>
      </c>
      <c r="D37" s="19" t="s">
        <v>218</v>
      </c>
      <c r="E37" s="19" t="s">
        <v>36</v>
      </c>
      <c r="F37" s="19" t="s">
        <v>97</v>
      </c>
      <c r="G37" s="20">
        <v>0.6</v>
      </c>
      <c r="H37" s="20">
        <v>1</v>
      </c>
      <c r="I37" s="20">
        <v>0.8</v>
      </c>
      <c r="J37" s="20">
        <v>0.7</v>
      </c>
      <c r="K37" s="20">
        <v>0.3</v>
      </c>
      <c r="L37" s="20">
        <v>0.4</v>
      </c>
      <c r="M37" s="20">
        <v>-1</v>
      </c>
      <c r="N37" s="20">
        <v>-0.8</v>
      </c>
      <c r="O37" s="20">
        <v>0.5</v>
      </c>
      <c r="P37" s="20">
        <v>0.4</v>
      </c>
      <c r="Q37" s="20">
        <v>0.5</v>
      </c>
      <c r="R37" s="4"/>
      <c r="T37" s="3">
        <f t="shared" si="1"/>
        <v>-0.6</v>
      </c>
      <c r="U37" s="3">
        <f t="shared" si="2"/>
        <v>-0.38400000000000001</v>
      </c>
      <c r="V37" s="3">
        <f t="shared" si="3"/>
        <v>0.21</v>
      </c>
      <c r="W37" s="3">
        <f t="shared" si="4"/>
        <v>7.1999999999999995E-2</v>
      </c>
      <c r="X37" s="3">
        <f t="shared" si="5"/>
        <v>0.12</v>
      </c>
    </row>
    <row r="38" spans="2:24" ht="72" x14ac:dyDescent="0.3">
      <c r="B38" s="19" t="s">
        <v>223</v>
      </c>
      <c r="C38" s="19">
        <v>50</v>
      </c>
      <c r="D38" s="19" t="s">
        <v>217</v>
      </c>
      <c r="E38" s="19" t="s">
        <v>120</v>
      </c>
      <c r="F38" s="19" t="s">
        <v>121</v>
      </c>
      <c r="G38" s="20">
        <v>0.85</v>
      </c>
      <c r="H38" s="20">
        <v>0.2</v>
      </c>
      <c r="I38" s="20">
        <v>0.3</v>
      </c>
      <c r="J38" s="20">
        <v>0.6</v>
      </c>
      <c r="K38" s="20">
        <v>0.9</v>
      </c>
      <c r="L38" s="20">
        <v>0.9</v>
      </c>
      <c r="M38" s="20">
        <v>1</v>
      </c>
      <c r="N38" s="20">
        <v>0.7</v>
      </c>
      <c r="O38" s="20">
        <v>-0.5</v>
      </c>
      <c r="P38" s="20">
        <v>-0.9</v>
      </c>
      <c r="Q38" s="20">
        <v>-0.7</v>
      </c>
      <c r="R38" s="4"/>
      <c r="T38" s="3">
        <f t="shared" si="1"/>
        <v>0.17</v>
      </c>
      <c r="U38" s="3">
        <f t="shared" si="2"/>
        <v>0.17849999999999999</v>
      </c>
      <c r="V38" s="3">
        <f t="shared" si="3"/>
        <v>-0.255</v>
      </c>
      <c r="W38" s="3">
        <f t="shared" si="4"/>
        <v>-0.6885</v>
      </c>
      <c r="X38" s="3">
        <f t="shared" si="5"/>
        <v>-0.53549999999999998</v>
      </c>
    </row>
    <row r="39" spans="2:24" ht="72" x14ac:dyDescent="0.3">
      <c r="B39" s="19" t="s">
        <v>223</v>
      </c>
      <c r="C39" s="19">
        <v>51</v>
      </c>
      <c r="D39" s="19" t="s">
        <v>218</v>
      </c>
      <c r="E39" s="19" t="s">
        <v>122</v>
      </c>
      <c r="F39" s="19" t="s">
        <v>123</v>
      </c>
      <c r="G39" s="20">
        <v>0.7</v>
      </c>
      <c r="H39" s="20">
        <v>1</v>
      </c>
      <c r="I39" s="20">
        <v>0.8</v>
      </c>
      <c r="J39" s="20">
        <v>0.7</v>
      </c>
      <c r="K39" s="20">
        <v>0.3</v>
      </c>
      <c r="L39" s="20">
        <v>0.4</v>
      </c>
      <c r="M39" s="20">
        <v>-1</v>
      </c>
      <c r="N39" s="20">
        <v>-0.9</v>
      </c>
      <c r="O39" s="20">
        <v>0.4</v>
      </c>
      <c r="P39" s="20">
        <v>-0.6</v>
      </c>
      <c r="Q39" s="20">
        <v>-0.4</v>
      </c>
      <c r="R39" s="4"/>
      <c r="T39" s="3">
        <f t="shared" si="1"/>
        <v>-0.7</v>
      </c>
      <c r="U39" s="3">
        <f t="shared" si="2"/>
        <v>-0.504</v>
      </c>
      <c r="V39" s="3">
        <f t="shared" si="3"/>
        <v>0.19599999999999998</v>
      </c>
      <c r="W39" s="3">
        <f t="shared" si="4"/>
        <v>-0.126</v>
      </c>
      <c r="X39" s="3">
        <f t="shared" si="5"/>
        <v>-0.11199999999999999</v>
      </c>
    </row>
    <row r="40" spans="2:24" ht="72" x14ac:dyDescent="0.3">
      <c r="B40" s="19" t="s">
        <v>223</v>
      </c>
      <c r="C40" s="19">
        <v>62</v>
      </c>
      <c r="D40" s="19" t="s">
        <v>217</v>
      </c>
      <c r="E40" s="19" t="s">
        <v>257</v>
      </c>
      <c r="F40" s="19" t="s">
        <v>142</v>
      </c>
      <c r="G40" s="20">
        <v>0.8</v>
      </c>
      <c r="H40" s="20">
        <v>0.2</v>
      </c>
      <c r="I40" s="20">
        <v>0.3</v>
      </c>
      <c r="J40" s="20">
        <v>0.6</v>
      </c>
      <c r="K40" s="20">
        <v>0.9</v>
      </c>
      <c r="L40" s="20">
        <v>0.9</v>
      </c>
      <c r="M40" s="20">
        <v>1</v>
      </c>
      <c r="N40" s="20">
        <v>0.8</v>
      </c>
      <c r="O40" s="20">
        <v>-0.7</v>
      </c>
      <c r="P40" s="20">
        <v>-1</v>
      </c>
      <c r="Q40" s="20">
        <v>-0.8</v>
      </c>
      <c r="R40" s="4"/>
      <c r="T40" s="3">
        <f t="shared" si="1"/>
        <v>0.16000000000000003</v>
      </c>
      <c r="U40" s="3">
        <f t="shared" si="2"/>
        <v>0.192</v>
      </c>
      <c r="V40" s="3">
        <f t="shared" si="3"/>
        <v>-0.33599999999999997</v>
      </c>
      <c r="W40" s="3">
        <f t="shared" si="4"/>
        <v>-0.72000000000000008</v>
      </c>
      <c r="X40" s="3">
        <f t="shared" si="5"/>
        <v>-0.57600000000000007</v>
      </c>
    </row>
    <row r="41" spans="2:24" ht="72" x14ac:dyDescent="0.3">
      <c r="B41" s="19" t="s">
        <v>223</v>
      </c>
      <c r="C41" s="19">
        <v>72</v>
      </c>
      <c r="D41" s="19" t="s">
        <v>218</v>
      </c>
      <c r="E41" s="19" t="s">
        <v>258</v>
      </c>
      <c r="F41" s="19" t="s">
        <v>161</v>
      </c>
      <c r="G41" s="20">
        <v>0.8</v>
      </c>
      <c r="H41" s="20">
        <v>1</v>
      </c>
      <c r="I41" s="20">
        <v>0.8</v>
      </c>
      <c r="J41" s="20">
        <v>0.6</v>
      </c>
      <c r="K41" s="20">
        <v>0.4</v>
      </c>
      <c r="L41" s="20">
        <v>0.5</v>
      </c>
      <c r="M41" s="20">
        <v>-1</v>
      </c>
      <c r="N41" s="20">
        <v>-0.8</v>
      </c>
      <c r="O41" s="20">
        <v>0.3</v>
      </c>
      <c r="P41" s="20">
        <v>-0.8</v>
      </c>
      <c r="Q41" s="20">
        <v>-0.4</v>
      </c>
      <c r="R41" s="4"/>
      <c r="T41" s="3">
        <f t="shared" si="1"/>
        <v>-0.8</v>
      </c>
      <c r="U41" s="3">
        <f t="shared" si="2"/>
        <v>-0.51200000000000012</v>
      </c>
      <c r="V41" s="3">
        <f t="shared" si="3"/>
        <v>0.14399999999999999</v>
      </c>
      <c r="W41" s="3">
        <f t="shared" si="4"/>
        <v>-0.25600000000000006</v>
      </c>
      <c r="X41" s="3">
        <f t="shared" si="5"/>
        <v>-0.16000000000000003</v>
      </c>
    </row>
    <row r="42" spans="2:24" ht="72" x14ac:dyDescent="0.3">
      <c r="B42" s="19" t="s">
        <v>223</v>
      </c>
      <c r="C42" s="19">
        <v>85</v>
      </c>
      <c r="D42" s="19" t="s">
        <v>217</v>
      </c>
      <c r="E42" s="19" t="s">
        <v>184</v>
      </c>
      <c r="F42" s="19" t="s">
        <v>185</v>
      </c>
      <c r="G42" s="20">
        <v>0.82</v>
      </c>
      <c r="H42" s="20">
        <v>0.2</v>
      </c>
      <c r="I42" s="20">
        <v>0.3</v>
      </c>
      <c r="J42" s="20">
        <v>0.6</v>
      </c>
      <c r="K42" s="20">
        <v>0.9</v>
      </c>
      <c r="L42" s="20">
        <v>0.9</v>
      </c>
      <c r="M42" s="20">
        <v>1</v>
      </c>
      <c r="N42" s="20">
        <v>0.7</v>
      </c>
      <c r="O42" s="20">
        <v>-0.6</v>
      </c>
      <c r="P42" s="20">
        <v>-1</v>
      </c>
      <c r="Q42" s="20">
        <v>-0.8</v>
      </c>
      <c r="R42" s="4"/>
      <c r="T42" s="3">
        <f t="shared" si="1"/>
        <v>0.16400000000000001</v>
      </c>
      <c r="U42" s="3">
        <f t="shared" si="2"/>
        <v>0.17219999999999996</v>
      </c>
      <c r="V42" s="3">
        <f t="shared" si="3"/>
        <v>-0.29519999999999996</v>
      </c>
      <c r="W42" s="3">
        <f t="shared" si="4"/>
        <v>-0.73799999999999999</v>
      </c>
      <c r="X42" s="3">
        <f t="shared" si="5"/>
        <v>-0.59040000000000004</v>
      </c>
    </row>
    <row r="43" spans="2:24" ht="72" x14ac:dyDescent="0.3">
      <c r="B43" s="19" t="s">
        <v>223</v>
      </c>
      <c r="C43" s="19">
        <v>92</v>
      </c>
      <c r="D43" s="19" t="s">
        <v>218</v>
      </c>
      <c r="E43" s="19" t="s">
        <v>197</v>
      </c>
      <c r="F43" s="19" t="s">
        <v>198</v>
      </c>
      <c r="G43" s="20">
        <v>0.8</v>
      </c>
      <c r="H43" s="20">
        <v>1</v>
      </c>
      <c r="I43" s="20">
        <v>0.8</v>
      </c>
      <c r="J43" s="20">
        <v>0.6</v>
      </c>
      <c r="K43" s="20">
        <v>0.4</v>
      </c>
      <c r="L43" s="20">
        <v>0.5</v>
      </c>
      <c r="M43" s="20">
        <v>-1</v>
      </c>
      <c r="N43" s="20">
        <v>-0.8</v>
      </c>
      <c r="O43" s="20">
        <v>-0.1</v>
      </c>
      <c r="P43" s="20">
        <v>-0.9</v>
      </c>
      <c r="Q43" s="20">
        <v>-0.5</v>
      </c>
      <c r="R43" s="4"/>
      <c r="T43" s="3">
        <f t="shared" si="1"/>
        <v>-0.8</v>
      </c>
      <c r="U43" s="3">
        <f t="shared" si="2"/>
        <v>-0.51200000000000012</v>
      </c>
      <c r="V43" s="3">
        <f t="shared" si="3"/>
        <v>-4.8000000000000001E-2</v>
      </c>
      <c r="W43" s="3">
        <f t="shared" si="4"/>
        <v>-0.28800000000000009</v>
      </c>
      <c r="X43" s="3">
        <f t="shared" si="5"/>
        <v>-0.2</v>
      </c>
    </row>
    <row r="44" spans="2:24" ht="43.2" x14ac:dyDescent="0.3">
      <c r="B44" s="19" t="s">
        <v>224</v>
      </c>
      <c r="C44" s="19">
        <v>7</v>
      </c>
      <c r="D44" s="19" t="s">
        <v>217</v>
      </c>
      <c r="E44" s="19" t="s">
        <v>12</v>
      </c>
      <c r="F44" s="19" t="s">
        <v>63</v>
      </c>
      <c r="G44" s="20">
        <v>0.6</v>
      </c>
      <c r="H44" s="20">
        <v>1</v>
      </c>
      <c r="I44" s="20">
        <v>1</v>
      </c>
      <c r="J44" s="20">
        <v>0.4</v>
      </c>
      <c r="K44" s="20">
        <v>0.2</v>
      </c>
      <c r="L44" s="20">
        <v>0.3</v>
      </c>
      <c r="M44" s="20">
        <v>0.6</v>
      </c>
      <c r="N44" s="20">
        <v>0.9</v>
      </c>
      <c r="O44" s="20">
        <v>-0.6</v>
      </c>
      <c r="P44" s="20">
        <v>-0.9</v>
      </c>
      <c r="Q44" s="20">
        <v>-1</v>
      </c>
      <c r="R44" s="4"/>
      <c r="T44" s="3">
        <f t="shared" si="1"/>
        <v>0.36</v>
      </c>
      <c r="U44" s="3">
        <f t="shared" si="2"/>
        <v>0.54</v>
      </c>
      <c r="V44" s="3">
        <f t="shared" si="3"/>
        <v>-0.14399999999999999</v>
      </c>
      <c r="W44" s="3">
        <f t="shared" si="4"/>
        <v>-0.108</v>
      </c>
      <c r="X44" s="3">
        <f t="shared" si="5"/>
        <v>-0.18</v>
      </c>
    </row>
    <row r="45" spans="2:24" ht="43.2" x14ac:dyDescent="0.3">
      <c r="B45" s="19" t="s">
        <v>224</v>
      </c>
      <c r="C45" s="19">
        <v>12</v>
      </c>
      <c r="D45" s="19" t="s">
        <v>218</v>
      </c>
      <c r="E45" s="19" t="s">
        <v>259</v>
      </c>
      <c r="F45" s="19" t="s">
        <v>70</v>
      </c>
      <c r="G45" s="20">
        <v>0.6</v>
      </c>
      <c r="H45" s="20">
        <v>1</v>
      </c>
      <c r="I45" s="20">
        <v>1</v>
      </c>
      <c r="J45" s="20">
        <v>0.7</v>
      </c>
      <c r="K45" s="20">
        <v>0.9</v>
      </c>
      <c r="L45" s="20">
        <v>0.9</v>
      </c>
      <c r="M45" s="20">
        <v>-1</v>
      </c>
      <c r="N45" s="20">
        <v>-1</v>
      </c>
      <c r="O45" s="20">
        <v>0.7</v>
      </c>
      <c r="P45" s="20">
        <v>0.8</v>
      </c>
      <c r="Q45" s="20">
        <v>1</v>
      </c>
      <c r="R45" s="4"/>
      <c r="T45" s="3">
        <f t="shared" si="1"/>
        <v>-0.6</v>
      </c>
      <c r="U45" s="3">
        <f t="shared" si="2"/>
        <v>-0.6</v>
      </c>
      <c r="V45" s="3">
        <f t="shared" si="3"/>
        <v>0.29399999999999998</v>
      </c>
      <c r="W45" s="3">
        <f t="shared" si="4"/>
        <v>0.43200000000000005</v>
      </c>
      <c r="X45" s="3">
        <f t="shared" si="5"/>
        <v>0.54</v>
      </c>
    </row>
    <row r="46" spans="2:24" ht="43.2" x14ac:dyDescent="0.3">
      <c r="B46" s="19" t="s">
        <v>224</v>
      </c>
      <c r="C46" s="19">
        <v>15</v>
      </c>
      <c r="D46" s="19" t="s">
        <v>218</v>
      </c>
      <c r="E46" s="19" t="s">
        <v>17</v>
      </c>
      <c r="F46" s="19" t="s">
        <v>74</v>
      </c>
      <c r="G46" s="20">
        <v>0.7</v>
      </c>
      <c r="H46" s="20">
        <v>0.9</v>
      </c>
      <c r="I46" s="20">
        <v>1</v>
      </c>
      <c r="J46" s="20">
        <v>0.6</v>
      </c>
      <c r="K46" s="20">
        <v>0.95</v>
      </c>
      <c r="L46" s="20">
        <v>0.95</v>
      </c>
      <c r="M46" s="20">
        <v>-0.9</v>
      </c>
      <c r="N46" s="20">
        <v>-0.9</v>
      </c>
      <c r="O46" s="20">
        <v>0.6</v>
      </c>
      <c r="P46" s="20">
        <v>0.7</v>
      </c>
      <c r="Q46" s="20">
        <v>1</v>
      </c>
      <c r="R46" s="4"/>
      <c r="T46" s="3">
        <f t="shared" si="1"/>
        <v>-0.56700000000000006</v>
      </c>
      <c r="U46" s="3">
        <f t="shared" si="2"/>
        <v>-0.63</v>
      </c>
      <c r="V46" s="3">
        <f t="shared" si="3"/>
        <v>0.252</v>
      </c>
      <c r="W46" s="3">
        <f t="shared" si="4"/>
        <v>0.46549999999999991</v>
      </c>
      <c r="X46" s="3">
        <f t="shared" si="5"/>
        <v>0.66499999999999992</v>
      </c>
    </row>
    <row r="47" spans="2:24" ht="43.2" x14ac:dyDescent="0.3">
      <c r="B47" s="19" t="s">
        <v>224</v>
      </c>
      <c r="C47" s="19">
        <v>31</v>
      </c>
      <c r="D47" s="19" t="s">
        <v>218</v>
      </c>
      <c r="E47" s="19" t="s">
        <v>260</v>
      </c>
      <c r="F47" s="19" t="s">
        <v>93</v>
      </c>
      <c r="G47" s="20">
        <v>0.5</v>
      </c>
      <c r="H47" s="20">
        <v>1</v>
      </c>
      <c r="I47" s="20">
        <v>1</v>
      </c>
      <c r="J47" s="20">
        <v>0.5</v>
      </c>
      <c r="K47" s="20">
        <v>0.9</v>
      </c>
      <c r="L47" s="20">
        <v>0.9</v>
      </c>
      <c r="M47" s="20">
        <v>-0.8</v>
      </c>
      <c r="N47" s="20">
        <v>-0.8</v>
      </c>
      <c r="O47" s="20">
        <v>0.5</v>
      </c>
      <c r="P47" s="20">
        <v>0.6</v>
      </c>
      <c r="Q47" s="20">
        <v>0.8</v>
      </c>
      <c r="R47" s="4"/>
      <c r="T47" s="3">
        <f t="shared" si="1"/>
        <v>-0.4</v>
      </c>
      <c r="U47" s="3">
        <f t="shared" si="2"/>
        <v>-0.4</v>
      </c>
      <c r="V47" s="3">
        <f t="shared" si="3"/>
        <v>0.125</v>
      </c>
      <c r="W47" s="3">
        <f t="shared" si="4"/>
        <v>0.27</v>
      </c>
      <c r="X47" s="3">
        <f t="shared" si="5"/>
        <v>0.36000000000000004</v>
      </c>
    </row>
    <row r="48" spans="2:24" ht="43.2" x14ac:dyDescent="0.3">
      <c r="B48" s="19" t="s">
        <v>224</v>
      </c>
      <c r="C48" s="19">
        <v>32</v>
      </c>
      <c r="D48" s="19" t="s">
        <v>218</v>
      </c>
      <c r="E48" s="19" t="s">
        <v>28</v>
      </c>
      <c r="F48" s="19" t="s">
        <v>94</v>
      </c>
      <c r="G48" s="20">
        <v>0.8</v>
      </c>
      <c r="H48" s="20">
        <v>1</v>
      </c>
      <c r="I48" s="20">
        <v>1</v>
      </c>
      <c r="J48" s="20">
        <v>0.5</v>
      </c>
      <c r="K48" s="20">
        <v>0.95</v>
      </c>
      <c r="L48" s="20">
        <v>0.95</v>
      </c>
      <c r="M48" s="20">
        <v>-0.7</v>
      </c>
      <c r="N48" s="20">
        <v>-1</v>
      </c>
      <c r="O48" s="20">
        <v>0.6</v>
      </c>
      <c r="P48" s="20">
        <v>0.7</v>
      </c>
      <c r="Q48" s="20">
        <v>1</v>
      </c>
      <c r="R48" s="4"/>
      <c r="T48" s="3">
        <f t="shared" si="1"/>
        <v>-0.55999999999999994</v>
      </c>
      <c r="U48" s="3">
        <f t="shared" si="2"/>
        <v>-0.8</v>
      </c>
      <c r="V48" s="3">
        <f t="shared" si="3"/>
        <v>0.24</v>
      </c>
      <c r="W48" s="3">
        <f t="shared" si="4"/>
        <v>0.53199999999999992</v>
      </c>
      <c r="X48" s="3">
        <f t="shared" si="5"/>
        <v>0.76</v>
      </c>
    </row>
    <row r="49" spans="2:24" ht="43.2" x14ac:dyDescent="0.3">
      <c r="B49" s="19" t="s">
        <v>224</v>
      </c>
      <c r="C49" s="19">
        <v>33</v>
      </c>
      <c r="D49" s="19" t="s">
        <v>218</v>
      </c>
      <c r="E49" s="19" t="s">
        <v>35</v>
      </c>
      <c r="F49" s="19" t="s">
        <v>261</v>
      </c>
      <c r="G49" s="20">
        <v>0.7</v>
      </c>
      <c r="H49" s="20">
        <v>1</v>
      </c>
      <c r="I49" s="20">
        <v>1</v>
      </c>
      <c r="J49" s="20">
        <v>0.6</v>
      </c>
      <c r="K49" s="20">
        <v>0.9</v>
      </c>
      <c r="L49" s="20">
        <v>0.9</v>
      </c>
      <c r="M49" s="20">
        <v>-1</v>
      </c>
      <c r="N49" s="20">
        <v>-1</v>
      </c>
      <c r="O49" s="20">
        <v>0.7</v>
      </c>
      <c r="P49" s="20">
        <v>0.9</v>
      </c>
      <c r="Q49" s="20">
        <v>1</v>
      </c>
      <c r="R49" s="4"/>
      <c r="T49" s="3">
        <f t="shared" si="1"/>
        <v>-0.7</v>
      </c>
      <c r="U49" s="3">
        <f t="shared" si="2"/>
        <v>-0.7</v>
      </c>
      <c r="V49" s="3">
        <f t="shared" si="3"/>
        <v>0.29399999999999998</v>
      </c>
      <c r="W49" s="3">
        <f t="shared" si="4"/>
        <v>0.56700000000000006</v>
      </c>
      <c r="X49" s="3">
        <f t="shared" si="5"/>
        <v>0.63</v>
      </c>
    </row>
    <row r="50" spans="2:24" ht="43.2" x14ac:dyDescent="0.3">
      <c r="B50" s="19" t="s">
        <v>224</v>
      </c>
      <c r="C50" s="19">
        <v>45</v>
      </c>
      <c r="D50" s="19" t="s">
        <v>217</v>
      </c>
      <c r="E50" s="19" t="s">
        <v>41</v>
      </c>
      <c r="F50" s="19" t="s">
        <v>262</v>
      </c>
      <c r="G50" s="20">
        <v>0.65</v>
      </c>
      <c r="H50" s="20">
        <v>1</v>
      </c>
      <c r="I50" s="20">
        <v>1</v>
      </c>
      <c r="J50" s="20">
        <v>0.4</v>
      </c>
      <c r="K50" s="20">
        <v>0.2</v>
      </c>
      <c r="L50" s="20">
        <v>0.3</v>
      </c>
      <c r="M50" s="20">
        <v>0.9</v>
      </c>
      <c r="N50" s="20">
        <v>0.8</v>
      </c>
      <c r="O50" s="20">
        <v>-0.4</v>
      </c>
      <c r="P50" s="20">
        <v>-0.8</v>
      </c>
      <c r="Q50" s="20">
        <v>-0.9</v>
      </c>
      <c r="R50" s="4"/>
      <c r="T50" s="3">
        <f t="shared" si="1"/>
        <v>0.58500000000000008</v>
      </c>
      <c r="U50" s="3">
        <f t="shared" si="2"/>
        <v>0.52</v>
      </c>
      <c r="V50" s="3">
        <f t="shared" si="3"/>
        <v>-0.10400000000000001</v>
      </c>
      <c r="W50" s="3">
        <f t="shared" si="4"/>
        <v>-0.10400000000000001</v>
      </c>
      <c r="X50" s="3">
        <f t="shared" si="5"/>
        <v>-0.17550000000000002</v>
      </c>
    </row>
    <row r="51" spans="2:24" ht="43.2" x14ac:dyDescent="0.3">
      <c r="B51" s="19" t="s">
        <v>224</v>
      </c>
      <c r="C51" s="19">
        <v>56</v>
      </c>
      <c r="D51" s="19" t="s">
        <v>218</v>
      </c>
      <c r="E51" s="19" t="s">
        <v>44</v>
      </c>
      <c r="F51" s="19" t="s">
        <v>131</v>
      </c>
      <c r="G51" s="20">
        <v>0.4</v>
      </c>
      <c r="H51" s="20">
        <v>0.9</v>
      </c>
      <c r="I51" s="20">
        <v>1</v>
      </c>
      <c r="J51" s="20">
        <v>0.6</v>
      </c>
      <c r="K51" s="20">
        <v>0.85</v>
      </c>
      <c r="L51" s="20">
        <v>0.85</v>
      </c>
      <c r="M51" s="20">
        <v>-1</v>
      </c>
      <c r="N51" s="20">
        <v>-0.9</v>
      </c>
      <c r="O51" s="20">
        <v>0.5</v>
      </c>
      <c r="P51" s="20">
        <v>0.8</v>
      </c>
      <c r="Q51" s="20">
        <v>0.9</v>
      </c>
      <c r="R51" s="4"/>
      <c r="T51" s="3">
        <f t="shared" si="1"/>
        <v>-0.36000000000000004</v>
      </c>
      <c r="U51" s="3">
        <f t="shared" si="2"/>
        <v>-0.36000000000000004</v>
      </c>
      <c r="V51" s="3">
        <f t="shared" si="3"/>
        <v>0.12</v>
      </c>
      <c r="W51" s="3">
        <f t="shared" si="4"/>
        <v>0.27200000000000002</v>
      </c>
      <c r="X51" s="3">
        <f t="shared" si="5"/>
        <v>0.30600000000000005</v>
      </c>
    </row>
    <row r="52" spans="2:24" ht="57.6" x14ac:dyDescent="0.3">
      <c r="B52" s="19" t="s">
        <v>224</v>
      </c>
      <c r="C52" s="19">
        <v>61</v>
      </c>
      <c r="D52" s="19" t="s">
        <v>217</v>
      </c>
      <c r="E52" s="19" t="s">
        <v>263</v>
      </c>
      <c r="F52" s="19" t="s">
        <v>140</v>
      </c>
      <c r="G52" s="20">
        <v>0.68</v>
      </c>
      <c r="H52" s="20">
        <v>1</v>
      </c>
      <c r="I52" s="20">
        <v>1</v>
      </c>
      <c r="J52" s="20">
        <v>0.3</v>
      </c>
      <c r="K52" s="20">
        <v>0.2</v>
      </c>
      <c r="L52" s="20">
        <v>0.2</v>
      </c>
      <c r="M52" s="20">
        <v>1</v>
      </c>
      <c r="N52" s="20">
        <v>1</v>
      </c>
      <c r="O52" s="20">
        <v>-0.7</v>
      </c>
      <c r="P52" s="20">
        <v>-1</v>
      </c>
      <c r="Q52" s="20">
        <v>-1</v>
      </c>
      <c r="R52" s="4"/>
      <c r="T52" s="3">
        <f t="shared" si="1"/>
        <v>0.68</v>
      </c>
      <c r="U52" s="3">
        <f t="shared" si="2"/>
        <v>0.68</v>
      </c>
      <c r="V52" s="3">
        <f t="shared" si="3"/>
        <v>-0.14280000000000001</v>
      </c>
      <c r="W52" s="3">
        <f t="shared" si="4"/>
        <v>-0.13600000000000001</v>
      </c>
      <c r="X52" s="3">
        <f t="shared" si="5"/>
        <v>-0.13600000000000001</v>
      </c>
    </row>
    <row r="53" spans="2:24" ht="43.2" x14ac:dyDescent="0.3">
      <c r="B53" s="19" t="s">
        <v>224</v>
      </c>
      <c r="C53" s="19">
        <v>82</v>
      </c>
      <c r="D53" s="19" t="s">
        <v>217</v>
      </c>
      <c r="E53" s="19" t="s">
        <v>49</v>
      </c>
      <c r="F53" s="19" t="s">
        <v>180</v>
      </c>
      <c r="G53" s="20">
        <v>0.68</v>
      </c>
      <c r="H53" s="20">
        <v>1</v>
      </c>
      <c r="I53" s="20">
        <v>1</v>
      </c>
      <c r="J53" s="20">
        <v>0.3</v>
      </c>
      <c r="K53" s="20">
        <v>0.2</v>
      </c>
      <c r="L53" s="20">
        <v>0.2</v>
      </c>
      <c r="M53" s="20">
        <v>1</v>
      </c>
      <c r="N53" s="20">
        <v>1</v>
      </c>
      <c r="O53" s="20">
        <v>-0.6</v>
      </c>
      <c r="P53" s="20">
        <v>-1</v>
      </c>
      <c r="Q53" s="20">
        <v>-1</v>
      </c>
      <c r="R53" s="4"/>
      <c r="T53" s="3">
        <f t="shared" si="1"/>
        <v>0.68</v>
      </c>
      <c r="U53" s="3">
        <f t="shared" si="2"/>
        <v>0.68</v>
      </c>
      <c r="V53" s="3">
        <f t="shared" si="3"/>
        <v>-0.12240000000000001</v>
      </c>
      <c r="W53" s="3">
        <f t="shared" si="4"/>
        <v>-0.13600000000000001</v>
      </c>
      <c r="X53" s="3">
        <f t="shared" si="5"/>
        <v>-0.13600000000000001</v>
      </c>
    </row>
    <row r="54" spans="2:24" ht="43.2" x14ac:dyDescent="0.3">
      <c r="B54" s="19" t="s">
        <v>224</v>
      </c>
      <c r="C54" s="19">
        <v>97</v>
      </c>
      <c r="D54" s="19" t="s">
        <v>218</v>
      </c>
      <c r="E54" s="19" t="s">
        <v>207</v>
      </c>
      <c r="F54" s="19" t="s">
        <v>208</v>
      </c>
      <c r="G54" s="20">
        <v>0.5</v>
      </c>
      <c r="H54" s="20">
        <v>0.8</v>
      </c>
      <c r="I54" s="20">
        <v>0.9</v>
      </c>
      <c r="J54" s="20">
        <v>0.4</v>
      </c>
      <c r="K54" s="20">
        <v>0.3</v>
      </c>
      <c r="L54" s="20">
        <v>0.5</v>
      </c>
      <c r="M54" s="20">
        <v>0.6</v>
      </c>
      <c r="N54" s="20">
        <v>0.7</v>
      </c>
      <c r="O54" s="20">
        <v>-0.2</v>
      </c>
      <c r="P54" s="20">
        <v>0.4</v>
      </c>
      <c r="Q54" s="20">
        <v>-0.6</v>
      </c>
      <c r="R54" s="4"/>
      <c r="T54" s="3">
        <f t="shared" si="1"/>
        <v>0.24</v>
      </c>
      <c r="U54" s="3">
        <f t="shared" si="2"/>
        <v>0.315</v>
      </c>
      <c r="V54" s="3">
        <f t="shared" si="3"/>
        <v>-4.0000000000000008E-2</v>
      </c>
      <c r="W54" s="3">
        <f t="shared" si="4"/>
        <v>0.06</v>
      </c>
      <c r="X54" s="3">
        <f t="shared" si="5"/>
        <v>-0.15</v>
      </c>
    </row>
    <row r="55" spans="2:24" ht="57.6" x14ac:dyDescent="0.3">
      <c r="B55" s="19" t="s">
        <v>225</v>
      </c>
      <c r="C55" s="19">
        <v>5</v>
      </c>
      <c r="D55" s="19" t="s">
        <v>217</v>
      </c>
      <c r="E55" s="19" t="s">
        <v>10</v>
      </c>
      <c r="F55" s="19" t="s">
        <v>61</v>
      </c>
      <c r="G55" s="20">
        <v>0.75</v>
      </c>
      <c r="H55" s="20">
        <v>0.9</v>
      </c>
      <c r="I55" s="20">
        <v>0.8</v>
      </c>
      <c r="J55" s="20">
        <v>0.6</v>
      </c>
      <c r="K55" s="20">
        <v>0.5</v>
      </c>
      <c r="L55" s="20">
        <v>0.4</v>
      </c>
      <c r="M55" s="20">
        <v>-1</v>
      </c>
      <c r="N55" s="20">
        <v>-0.8</v>
      </c>
      <c r="O55" s="20">
        <v>-0.6</v>
      </c>
      <c r="P55" s="20">
        <v>-0.9</v>
      </c>
      <c r="Q55" s="20">
        <v>-0.8</v>
      </c>
      <c r="R55" s="4"/>
      <c r="T55" s="3">
        <f t="shared" si="1"/>
        <v>-0.67500000000000004</v>
      </c>
      <c r="U55" s="3">
        <f t="shared" si="2"/>
        <v>-0.48000000000000009</v>
      </c>
      <c r="V55" s="3">
        <f t="shared" si="3"/>
        <v>-0.26999999999999996</v>
      </c>
      <c r="W55" s="3">
        <f t="shared" si="4"/>
        <v>-0.33750000000000002</v>
      </c>
      <c r="X55" s="3">
        <f t="shared" si="5"/>
        <v>-0.24000000000000005</v>
      </c>
    </row>
    <row r="56" spans="2:24" ht="57.6" x14ac:dyDescent="0.3">
      <c r="B56" s="19" t="s">
        <v>225</v>
      </c>
      <c r="C56" s="19">
        <v>6</v>
      </c>
      <c r="D56" s="19" t="s">
        <v>217</v>
      </c>
      <c r="E56" s="19" t="s">
        <v>11</v>
      </c>
      <c r="F56" s="19" t="s">
        <v>62</v>
      </c>
      <c r="G56" s="20">
        <v>0.4</v>
      </c>
      <c r="H56" s="20">
        <v>0.6</v>
      </c>
      <c r="I56" s="20">
        <v>0.7</v>
      </c>
      <c r="J56" s="20">
        <v>0.5</v>
      </c>
      <c r="K56" s="20">
        <v>0.4</v>
      </c>
      <c r="L56" s="20">
        <v>0.3</v>
      </c>
      <c r="M56" s="20">
        <v>-0.7</v>
      </c>
      <c r="N56" s="20">
        <v>-0.7</v>
      </c>
      <c r="O56" s="20">
        <v>-0.3</v>
      </c>
      <c r="P56" s="20">
        <v>-0.7</v>
      </c>
      <c r="Q56" s="20">
        <v>-0.6</v>
      </c>
      <c r="R56" s="4"/>
      <c r="T56" s="3">
        <f t="shared" si="1"/>
        <v>-0.16799999999999998</v>
      </c>
      <c r="U56" s="3">
        <f t="shared" si="2"/>
        <v>-0.19599999999999998</v>
      </c>
      <c r="V56" s="3">
        <f t="shared" si="3"/>
        <v>-0.06</v>
      </c>
      <c r="W56" s="3">
        <f t="shared" si="4"/>
        <v>-0.11200000000000002</v>
      </c>
      <c r="X56" s="3">
        <f t="shared" si="5"/>
        <v>-7.1999999999999995E-2</v>
      </c>
    </row>
    <row r="57" spans="2:24" ht="57.6" x14ac:dyDescent="0.3">
      <c r="B57" s="19" t="s">
        <v>225</v>
      </c>
      <c r="C57" s="19">
        <v>8</v>
      </c>
      <c r="D57" s="19" t="s">
        <v>217</v>
      </c>
      <c r="E57" s="19" t="s">
        <v>64</v>
      </c>
      <c r="F57" s="19" t="s">
        <v>65</v>
      </c>
      <c r="G57" s="20">
        <v>0.7</v>
      </c>
      <c r="H57" s="20">
        <v>0.7</v>
      </c>
      <c r="I57" s="20">
        <v>0.9</v>
      </c>
      <c r="J57" s="20">
        <v>0.3</v>
      </c>
      <c r="K57" s="20">
        <v>0.2</v>
      </c>
      <c r="L57" s="20">
        <v>0.1</v>
      </c>
      <c r="M57" s="20">
        <v>-0.9</v>
      </c>
      <c r="N57" s="20">
        <v>0.7</v>
      </c>
      <c r="O57" s="20">
        <v>-0.4</v>
      </c>
      <c r="P57" s="20">
        <v>-0.8</v>
      </c>
      <c r="Q57" s="20">
        <v>-0.5</v>
      </c>
      <c r="R57" s="4"/>
      <c r="T57" s="3">
        <f t="shared" si="1"/>
        <v>-0.44099999999999995</v>
      </c>
      <c r="U57" s="3">
        <f t="shared" si="2"/>
        <v>0.44099999999999995</v>
      </c>
      <c r="V57" s="3">
        <f t="shared" si="3"/>
        <v>-8.4000000000000005E-2</v>
      </c>
      <c r="W57" s="3">
        <f t="shared" si="4"/>
        <v>-0.11199999999999999</v>
      </c>
      <c r="X57" s="3">
        <f t="shared" si="5"/>
        <v>-3.4999999999999996E-2</v>
      </c>
    </row>
    <row r="58" spans="2:24" ht="57.6" x14ac:dyDescent="0.3">
      <c r="B58" s="19" t="s">
        <v>225</v>
      </c>
      <c r="C58" s="19">
        <v>9</v>
      </c>
      <c r="D58" s="19" t="s">
        <v>217</v>
      </c>
      <c r="E58" s="19" t="s">
        <v>66</v>
      </c>
      <c r="F58" s="19" t="s">
        <v>264</v>
      </c>
      <c r="G58" s="20">
        <v>0.77</v>
      </c>
      <c r="H58" s="20">
        <v>0.5</v>
      </c>
      <c r="I58" s="20">
        <v>0.8</v>
      </c>
      <c r="J58" s="20">
        <v>0.7</v>
      </c>
      <c r="K58" s="20">
        <v>0.7</v>
      </c>
      <c r="L58" s="20">
        <v>0.8</v>
      </c>
      <c r="M58" s="20">
        <v>-0.8</v>
      </c>
      <c r="N58" s="20">
        <v>0.8</v>
      </c>
      <c r="O58" s="20">
        <v>-0.5</v>
      </c>
      <c r="P58" s="20">
        <v>-0.8</v>
      </c>
      <c r="Q58" s="20">
        <v>-0.7</v>
      </c>
      <c r="R58" s="4"/>
      <c r="T58" s="3">
        <f t="shared" si="1"/>
        <v>-0.30800000000000005</v>
      </c>
      <c r="U58" s="3">
        <f t="shared" si="2"/>
        <v>0.49280000000000013</v>
      </c>
      <c r="V58" s="3">
        <f t="shared" si="3"/>
        <v>-0.26949999999999996</v>
      </c>
      <c r="W58" s="3">
        <f t="shared" si="4"/>
        <v>-0.43119999999999997</v>
      </c>
      <c r="X58" s="3">
        <f t="shared" si="5"/>
        <v>-0.43120000000000003</v>
      </c>
    </row>
    <row r="59" spans="2:24" ht="57.6" x14ac:dyDescent="0.3">
      <c r="B59" s="19" t="s">
        <v>225</v>
      </c>
      <c r="C59" s="19">
        <v>20</v>
      </c>
      <c r="D59" s="19" t="s">
        <v>218</v>
      </c>
      <c r="E59" s="19" t="s">
        <v>80</v>
      </c>
      <c r="F59" s="19" t="s">
        <v>265</v>
      </c>
      <c r="G59" s="20">
        <v>0.9</v>
      </c>
      <c r="H59" s="20">
        <v>0.8</v>
      </c>
      <c r="I59" s="20">
        <v>0.7</v>
      </c>
      <c r="J59" s="20">
        <v>0.4</v>
      </c>
      <c r="K59" s="20">
        <v>0.6</v>
      </c>
      <c r="L59" s="20">
        <v>0.7</v>
      </c>
      <c r="M59" s="20">
        <v>-0.9</v>
      </c>
      <c r="N59" s="20">
        <v>-0.9</v>
      </c>
      <c r="O59" s="20">
        <v>-0.2</v>
      </c>
      <c r="P59" s="20">
        <v>-0.6</v>
      </c>
      <c r="Q59" s="20">
        <v>-0.7</v>
      </c>
      <c r="R59" s="4"/>
      <c r="T59" s="3">
        <f t="shared" si="1"/>
        <v>-0.64800000000000013</v>
      </c>
      <c r="U59" s="3">
        <f t="shared" si="2"/>
        <v>-0.56700000000000006</v>
      </c>
      <c r="V59" s="3">
        <f t="shared" si="3"/>
        <v>-7.2000000000000008E-2</v>
      </c>
      <c r="W59" s="3">
        <f t="shared" si="4"/>
        <v>-0.32400000000000001</v>
      </c>
      <c r="X59" s="3">
        <f t="shared" si="5"/>
        <v>-0.44099999999999995</v>
      </c>
    </row>
    <row r="60" spans="2:24" ht="57.6" x14ac:dyDescent="0.3">
      <c r="B60" s="19" t="s">
        <v>225</v>
      </c>
      <c r="C60" s="19">
        <v>21</v>
      </c>
      <c r="D60" s="19" t="s">
        <v>217</v>
      </c>
      <c r="E60" s="19" t="s">
        <v>21</v>
      </c>
      <c r="F60" s="19" t="s">
        <v>83</v>
      </c>
      <c r="G60" s="20">
        <v>0.75</v>
      </c>
      <c r="H60" s="20">
        <v>0.85</v>
      </c>
      <c r="I60" s="20">
        <v>0.75</v>
      </c>
      <c r="J60" s="20">
        <v>0.5</v>
      </c>
      <c r="K60" s="20">
        <v>0.7</v>
      </c>
      <c r="L60" s="20">
        <v>0.6</v>
      </c>
      <c r="M60" s="20">
        <v>-1</v>
      </c>
      <c r="N60" s="20">
        <v>-0.9</v>
      </c>
      <c r="O60" s="20">
        <v>-0.6</v>
      </c>
      <c r="P60" s="20">
        <v>-0.9</v>
      </c>
      <c r="Q60" s="20">
        <v>-0.8</v>
      </c>
      <c r="R60" s="4"/>
      <c r="T60" s="3">
        <f t="shared" si="1"/>
        <v>-0.63749999999999996</v>
      </c>
      <c r="U60" s="3">
        <f t="shared" si="2"/>
        <v>-0.50624999999999998</v>
      </c>
      <c r="V60" s="3">
        <f t="shared" si="3"/>
        <v>-0.22499999999999998</v>
      </c>
      <c r="W60" s="3">
        <f t="shared" si="4"/>
        <v>-0.47249999999999992</v>
      </c>
      <c r="X60" s="3">
        <f t="shared" si="5"/>
        <v>-0.36</v>
      </c>
    </row>
    <row r="61" spans="2:24" ht="57.6" x14ac:dyDescent="0.3">
      <c r="B61" s="19" t="s">
        <v>225</v>
      </c>
      <c r="C61" s="19">
        <v>26</v>
      </c>
      <c r="D61" s="19" t="s">
        <v>217</v>
      </c>
      <c r="E61" s="19" t="s">
        <v>25</v>
      </c>
      <c r="F61" s="19" t="s">
        <v>88</v>
      </c>
      <c r="G61" s="20">
        <v>0.65</v>
      </c>
      <c r="H61" s="20">
        <v>0.7</v>
      </c>
      <c r="I61" s="20">
        <v>0.9</v>
      </c>
      <c r="J61" s="20">
        <v>0.2</v>
      </c>
      <c r="K61" s="20">
        <v>0.2</v>
      </c>
      <c r="L61" s="20">
        <v>0.1</v>
      </c>
      <c r="M61" s="20">
        <v>-0.9</v>
      </c>
      <c r="N61" s="20">
        <v>-0.7</v>
      </c>
      <c r="O61" s="20">
        <v>-0.3</v>
      </c>
      <c r="P61" s="20">
        <v>-0.7</v>
      </c>
      <c r="Q61" s="20">
        <v>-0.6</v>
      </c>
      <c r="R61" s="4"/>
      <c r="T61" s="3">
        <f t="shared" si="1"/>
        <v>-0.40949999999999998</v>
      </c>
      <c r="U61" s="3">
        <f t="shared" si="2"/>
        <v>-0.40950000000000003</v>
      </c>
      <c r="V61" s="3">
        <f t="shared" si="3"/>
        <v>-3.9E-2</v>
      </c>
      <c r="W61" s="3">
        <f t="shared" si="4"/>
        <v>-9.0999999999999998E-2</v>
      </c>
      <c r="X61" s="3">
        <f t="shared" si="5"/>
        <v>-3.9E-2</v>
      </c>
    </row>
    <row r="62" spans="2:24" ht="57.6" x14ac:dyDescent="0.3">
      <c r="B62" s="19" t="s">
        <v>225</v>
      </c>
      <c r="C62" s="19">
        <v>40</v>
      </c>
      <c r="D62" s="19" t="s">
        <v>218</v>
      </c>
      <c r="E62" s="19" t="s">
        <v>103</v>
      </c>
      <c r="F62" s="19" t="s">
        <v>104</v>
      </c>
      <c r="G62" s="20">
        <v>0.9</v>
      </c>
      <c r="H62" s="20">
        <v>0.8</v>
      </c>
      <c r="I62" s="20">
        <v>0.7</v>
      </c>
      <c r="J62" s="20">
        <v>0.3</v>
      </c>
      <c r="K62" s="20">
        <v>0.6</v>
      </c>
      <c r="L62" s="20">
        <v>0.7</v>
      </c>
      <c r="M62" s="20">
        <v>-0.9</v>
      </c>
      <c r="N62" s="20">
        <v>-0.8</v>
      </c>
      <c r="O62" s="20">
        <v>-0.1</v>
      </c>
      <c r="P62" s="20">
        <v>-0.5</v>
      </c>
      <c r="Q62" s="20">
        <v>-0.4</v>
      </c>
      <c r="R62" s="4"/>
      <c r="T62" s="3">
        <f t="shared" si="1"/>
        <v>-0.64800000000000013</v>
      </c>
      <c r="U62" s="3">
        <f t="shared" si="2"/>
        <v>-0.504</v>
      </c>
      <c r="V62" s="3">
        <f t="shared" si="3"/>
        <v>-2.7000000000000003E-2</v>
      </c>
      <c r="W62" s="3">
        <f t="shared" si="4"/>
        <v>-0.27</v>
      </c>
      <c r="X62" s="3">
        <f t="shared" si="5"/>
        <v>-0.252</v>
      </c>
    </row>
    <row r="63" spans="2:24" ht="57.6" x14ac:dyDescent="0.3">
      <c r="B63" s="19" t="s">
        <v>225</v>
      </c>
      <c r="C63" s="19">
        <v>42</v>
      </c>
      <c r="D63" s="19" t="s">
        <v>217</v>
      </c>
      <c r="E63" s="19" t="s">
        <v>39</v>
      </c>
      <c r="F63" s="19" t="s">
        <v>108</v>
      </c>
      <c r="G63" s="20">
        <v>0.72</v>
      </c>
      <c r="H63" s="20">
        <v>0.9</v>
      </c>
      <c r="I63" s="20">
        <v>0.8</v>
      </c>
      <c r="J63" s="20">
        <v>0.5</v>
      </c>
      <c r="K63" s="20">
        <v>0.6</v>
      </c>
      <c r="L63" s="20">
        <v>0.5</v>
      </c>
      <c r="M63" s="20">
        <v>-1</v>
      </c>
      <c r="N63" s="20">
        <v>-0.8</v>
      </c>
      <c r="O63" s="20">
        <v>-0.6</v>
      </c>
      <c r="P63" s="20">
        <v>-0.9</v>
      </c>
      <c r="Q63" s="20">
        <v>-0.8</v>
      </c>
      <c r="R63" s="4"/>
      <c r="T63" s="3">
        <f t="shared" si="1"/>
        <v>-0.64800000000000002</v>
      </c>
      <c r="U63" s="3">
        <f t="shared" si="2"/>
        <v>-0.46079999999999999</v>
      </c>
      <c r="V63" s="3">
        <f t="shared" si="3"/>
        <v>-0.216</v>
      </c>
      <c r="W63" s="3">
        <f t="shared" si="4"/>
        <v>-0.38879999999999998</v>
      </c>
      <c r="X63" s="3">
        <f t="shared" si="5"/>
        <v>-0.28799999999999998</v>
      </c>
    </row>
    <row r="64" spans="2:24" ht="57.6" x14ac:dyDescent="0.3">
      <c r="B64" s="19" t="s">
        <v>225</v>
      </c>
      <c r="C64" s="19">
        <v>46</v>
      </c>
      <c r="D64" s="19" t="s">
        <v>217</v>
      </c>
      <c r="E64" s="19" t="s">
        <v>113</v>
      </c>
      <c r="F64" s="19" t="s">
        <v>114</v>
      </c>
      <c r="G64" s="20">
        <v>0.68</v>
      </c>
      <c r="H64" s="20">
        <v>0.6</v>
      </c>
      <c r="I64" s="20">
        <v>0.9</v>
      </c>
      <c r="J64" s="20">
        <v>0.3</v>
      </c>
      <c r="K64" s="20">
        <v>0.2</v>
      </c>
      <c r="L64" s="20">
        <v>0.1</v>
      </c>
      <c r="M64" s="20">
        <v>-0.9</v>
      </c>
      <c r="N64" s="20">
        <v>0.5</v>
      </c>
      <c r="O64" s="20">
        <v>-0.4</v>
      </c>
      <c r="P64" s="20">
        <v>-0.7</v>
      </c>
      <c r="Q64" s="20">
        <v>-0.6</v>
      </c>
      <c r="R64" s="4"/>
      <c r="T64" s="3">
        <f t="shared" si="1"/>
        <v>-0.36720000000000003</v>
      </c>
      <c r="U64" s="3">
        <f t="shared" si="2"/>
        <v>0.30600000000000005</v>
      </c>
      <c r="V64" s="3">
        <f t="shared" si="3"/>
        <v>-8.1600000000000006E-2</v>
      </c>
      <c r="W64" s="3">
        <f t="shared" si="4"/>
        <v>-9.5200000000000007E-2</v>
      </c>
      <c r="X64" s="3">
        <f t="shared" si="5"/>
        <v>-4.0800000000000003E-2</v>
      </c>
    </row>
    <row r="65" spans="2:24" ht="57.6" x14ac:dyDescent="0.3">
      <c r="B65" s="19" t="s">
        <v>225</v>
      </c>
      <c r="C65" s="19">
        <v>47</v>
      </c>
      <c r="D65" s="19" t="s">
        <v>217</v>
      </c>
      <c r="E65" s="19" t="s">
        <v>115</v>
      </c>
      <c r="F65" s="19" t="s">
        <v>116</v>
      </c>
      <c r="G65" s="20">
        <v>0.7</v>
      </c>
      <c r="H65" s="20">
        <v>0.7</v>
      </c>
      <c r="I65" s="20">
        <v>0.6</v>
      </c>
      <c r="J65" s="20">
        <v>0.6</v>
      </c>
      <c r="K65" s="20">
        <v>0.6</v>
      </c>
      <c r="L65" s="20">
        <v>0.7</v>
      </c>
      <c r="M65" s="20">
        <v>-0.8</v>
      </c>
      <c r="N65" s="20">
        <v>-0.7</v>
      </c>
      <c r="O65" s="20">
        <v>-0.5</v>
      </c>
      <c r="P65" s="20">
        <v>-0.6</v>
      </c>
      <c r="Q65" s="20">
        <v>-0.7</v>
      </c>
      <c r="R65" s="4"/>
      <c r="T65" s="3">
        <f t="shared" si="1"/>
        <v>-0.39199999999999996</v>
      </c>
      <c r="U65" s="3">
        <f t="shared" si="2"/>
        <v>-0.29399999999999998</v>
      </c>
      <c r="V65" s="3">
        <f t="shared" si="3"/>
        <v>-0.21</v>
      </c>
      <c r="W65" s="3">
        <f t="shared" si="4"/>
        <v>-0.252</v>
      </c>
      <c r="X65" s="3">
        <f t="shared" si="5"/>
        <v>-0.34299999999999992</v>
      </c>
    </row>
    <row r="66" spans="2:24" ht="57.6" x14ac:dyDescent="0.3">
      <c r="B66" s="19" t="s">
        <v>225</v>
      </c>
      <c r="C66" s="19">
        <v>49</v>
      </c>
      <c r="D66" s="19" t="s">
        <v>217</v>
      </c>
      <c r="E66" s="19" t="s">
        <v>266</v>
      </c>
      <c r="F66" s="19" t="s">
        <v>119</v>
      </c>
      <c r="G66" s="20">
        <v>0.76</v>
      </c>
      <c r="H66" s="20">
        <v>0.4</v>
      </c>
      <c r="I66" s="20">
        <v>0.8</v>
      </c>
      <c r="J66" s="20">
        <v>0.6</v>
      </c>
      <c r="K66" s="20">
        <v>0.8</v>
      </c>
      <c r="L66" s="20">
        <v>0.8</v>
      </c>
      <c r="M66" s="20">
        <v>-0.8</v>
      </c>
      <c r="N66" s="20">
        <v>0.7</v>
      </c>
      <c r="O66" s="20">
        <v>-0.5</v>
      </c>
      <c r="P66" s="20">
        <v>-0.8</v>
      </c>
      <c r="Q66" s="20">
        <v>-0.6</v>
      </c>
      <c r="R66" s="4"/>
      <c r="T66" s="3">
        <f t="shared" si="1"/>
        <v>-0.24320000000000006</v>
      </c>
      <c r="U66" s="3">
        <f t="shared" si="2"/>
        <v>0.42560000000000003</v>
      </c>
      <c r="V66" s="3">
        <f t="shared" si="3"/>
        <v>-0.22799999999999998</v>
      </c>
      <c r="W66" s="3">
        <f t="shared" si="4"/>
        <v>-0.48640000000000011</v>
      </c>
      <c r="X66" s="3">
        <f t="shared" si="5"/>
        <v>-0.36480000000000007</v>
      </c>
    </row>
    <row r="67" spans="2:24" ht="57.6" x14ac:dyDescent="0.3">
      <c r="B67" s="19" t="s">
        <v>225</v>
      </c>
      <c r="C67" s="19">
        <v>60</v>
      </c>
      <c r="D67" s="19" t="s">
        <v>218</v>
      </c>
      <c r="E67" s="19" t="s">
        <v>46</v>
      </c>
      <c r="F67" s="19" t="s">
        <v>267</v>
      </c>
      <c r="G67" s="20">
        <v>0.7</v>
      </c>
      <c r="H67" s="20">
        <v>0.5</v>
      </c>
      <c r="I67" s="20">
        <v>0.9</v>
      </c>
      <c r="J67" s="20">
        <v>0.7</v>
      </c>
      <c r="K67" s="20">
        <v>0.8</v>
      </c>
      <c r="L67" s="20">
        <v>0.8</v>
      </c>
      <c r="M67" s="20">
        <v>-0.7</v>
      </c>
      <c r="N67" s="20">
        <v>0.6</v>
      </c>
      <c r="O67" s="20">
        <v>-0.2</v>
      </c>
      <c r="P67" s="20">
        <v>-0.7</v>
      </c>
      <c r="Q67" s="20">
        <v>-0.7</v>
      </c>
      <c r="R67" s="4"/>
      <c r="T67" s="3">
        <f t="shared" si="1"/>
        <v>-0.24499999999999997</v>
      </c>
      <c r="U67" s="3">
        <f t="shared" si="2"/>
        <v>0.378</v>
      </c>
      <c r="V67" s="3">
        <f t="shared" si="3"/>
        <v>-9.799999999999999E-2</v>
      </c>
      <c r="W67" s="3">
        <f t="shared" si="4"/>
        <v>-0.39199999999999996</v>
      </c>
      <c r="X67" s="3">
        <f t="shared" si="5"/>
        <v>-0.39199999999999996</v>
      </c>
    </row>
    <row r="68" spans="2:24" ht="57.6" x14ac:dyDescent="0.3">
      <c r="B68" s="19" t="s">
        <v>225</v>
      </c>
      <c r="C68" s="19">
        <v>67</v>
      </c>
      <c r="D68" s="19" t="s">
        <v>217</v>
      </c>
      <c r="E68" s="19" t="s">
        <v>268</v>
      </c>
      <c r="F68" s="19" t="s">
        <v>152</v>
      </c>
      <c r="G68" s="20">
        <v>0.6</v>
      </c>
      <c r="H68" s="20">
        <v>0.85</v>
      </c>
      <c r="I68" s="20">
        <v>0.8</v>
      </c>
      <c r="J68" s="20">
        <v>0.6</v>
      </c>
      <c r="K68" s="20">
        <v>0.7</v>
      </c>
      <c r="L68" s="20">
        <v>0.7</v>
      </c>
      <c r="M68" s="20">
        <v>-0.8</v>
      </c>
      <c r="N68" s="20">
        <v>-0.8</v>
      </c>
      <c r="O68" s="20">
        <v>-0.5</v>
      </c>
      <c r="P68" s="20">
        <v>-0.8</v>
      </c>
      <c r="Q68" s="20">
        <v>-0.8</v>
      </c>
      <c r="R68" s="4"/>
      <c r="T68" s="3">
        <f t="shared" ref="T68:T103" si="6">$G68*H68*M68</f>
        <v>-0.40800000000000003</v>
      </c>
      <c r="U68" s="3">
        <f t="shared" ref="U68:U103" si="7">$G68*I68*N68</f>
        <v>-0.38400000000000001</v>
      </c>
      <c r="V68" s="3">
        <f t="shared" ref="V68:V103" si="8">$G68*J68*O68</f>
        <v>-0.18</v>
      </c>
      <c r="W68" s="3">
        <f t="shared" ref="W68:W103" si="9">$G68*K68*P68</f>
        <v>-0.33600000000000002</v>
      </c>
      <c r="X68" s="3">
        <f t="shared" ref="X68:X103" si="10">$G68*L68*Q68</f>
        <v>-0.33600000000000002</v>
      </c>
    </row>
    <row r="69" spans="2:24" ht="57.6" x14ac:dyDescent="0.3">
      <c r="B69" s="19" t="s">
        <v>225</v>
      </c>
      <c r="C69" s="19">
        <v>68</v>
      </c>
      <c r="D69" s="19" t="s">
        <v>217</v>
      </c>
      <c r="E69" s="19" t="s">
        <v>269</v>
      </c>
      <c r="F69" s="19" t="s">
        <v>154</v>
      </c>
      <c r="G69" s="20">
        <v>0.7</v>
      </c>
      <c r="H69" s="20">
        <v>0.7</v>
      </c>
      <c r="I69" s="20">
        <v>0.9</v>
      </c>
      <c r="J69" s="20">
        <v>0.3</v>
      </c>
      <c r="K69" s="20">
        <v>0.2</v>
      </c>
      <c r="L69" s="20">
        <v>0.1</v>
      </c>
      <c r="M69" s="20">
        <v>-0.9</v>
      </c>
      <c r="N69" s="20">
        <v>0.6</v>
      </c>
      <c r="O69" s="20">
        <v>-0.4</v>
      </c>
      <c r="P69" s="20">
        <v>-0.7</v>
      </c>
      <c r="Q69" s="20">
        <v>-0.6</v>
      </c>
      <c r="R69" s="4"/>
      <c r="T69" s="3">
        <f t="shared" si="6"/>
        <v>-0.44099999999999995</v>
      </c>
      <c r="U69" s="3">
        <f t="shared" si="7"/>
        <v>0.378</v>
      </c>
      <c r="V69" s="3">
        <f t="shared" si="8"/>
        <v>-8.4000000000000005E-2</v>
      </c>
      <c r="W69" s="3">
        <f t="shared" si="9"/>
        <v>-9.799999999999999E-2</v>
      </c>
      <c r="X69" s="3">
        <f t="shared" si="10"/>
        <v>-4.1999999999999996E-2</v>
      </c>
    </row>
    <row r="70" spans="2:24" ht="57.6" x14ac:dyDescent="0.3">
      <c r="B70" s="19" t="s">
        <v>225</v>
      </c>
      <c r="C70" s="19">
        <v>79</v>
      </c>
      <c r="D70" s="19" t="s">
        <v>218</v>
      </c>
      <c r="E70" s="19" t="s">
        <v>270</v>
      </c>
      <c r="F70" s="19" t="s">
        <v>175</v>
      </c>
      <c r="G70" s="20">
        <v>0.8</v>
      </c>
      <c r="H70" s="20">
        <v>0.3</v>
      </c>
      <c r="I70" s="20">
        <v>0.9</v>
      </c>
      <c r="J70" s="20">
        <v>0.5</v>
      </c>
      <c r="K70" s="20">
        <v>0.9</v>
      </c>
      <c r="L70" s="20">
        <v>0.9</v>
      </c>
      <c r="M70" s="20">
        <v>0.5</v>
      </c>
      <c r="N70" s="20">
        <v>0.5</v>
      </c>
      <c r="O70" s="20">
        <v>-0.3</v>
      </c>
      <c r="P70" s="20">
        <v>-0.6</v>
      </c>
      <c r="Q70" s="20">
        <v>-0.6</v>
      </c>
      <c r="R70" s="4"/>
      <c r="T70" s="3">
        <f t="shared" si="6"/>
        <v>0.12</v>
      </c>
      <c r="U70" s="3">
        <f t="shared" si="7"/>
        <v>0.36000000000000004</v>
      </c>
      <c r="V70" s="3">
        <f t="shared" si="8"/>
        <v>-0.12</v>
      </c>
      <c r="W70" s="3">
        <f t="shared" si="9"/>
        <v>-0.43200000000000005</v>
      </c>
      <c r="X70" s="3">
        <f t="shared" si="10"/>
        <v>-0.43200000000000005</v>
      </c>
    </row>
    <row r="71" spans="2:24" ht="57.6" x14ac:dyDescent="0.3">
      <c r="B71" s="19" t="s">
        <v>225</v>
      </c>
      <c r="C71" s="19">
        <v>88</v>
      </c>
      <c r="D71" s="19" t="s">
        <v>217</v>
      </c>
      <c r="E71" s="19" t="s">
        <v>190</v>
      </c>
      <c r="F71" s="19" t="s">
        <v>191</v>
      </c>
      <c r="G71" s="20">
        <v>0.68</v>
      </c>
      <c r="H71" s="20">
        <v>0.7</v>
      </c>
      <c r="I71" s="20">
        <v>0.8</v>
      </c>
      <c r="J71" s="20">
        <v>0.4</v>
      </c>
      <c r="K71" s="20">
        <v>0.3</v>
      </c>
      <c r="L71" s="20">
        <v>0.2</v>
      </c>
      <c r="M71" s="20">
        <v>-0.9</v>
      </c>
      <c r="N71" s="20">
        <v>-0.7</v>
      </c>
      <c r="O71" s="20">
        <v>-0.4</v>
      </c>
      <c r="P71" s="20">
        <v>-0.7</v>
      </c>
      <c r="Q71" s="20">
        <v>-0.6</v>
      </c>
      <c r="R71" s="4"/>
      <c r="T71" s="3">
        <f t="shared" si="6"/>
        <v>-0.4284</v>
      </c>
      <c r="U71" s="3">
        <f t="shared" si="7"/>
        <v>-0.38080000000000003</v>
      </c>
      <c r="V71" s="3">
        <f t="shared" si="8"/>
        <v>-0.10880000000000001</v>
      </c>
      <c r="W71" s="3">
        <f t="shared" si="9"/>
        <v>-0.14280000000000001</v>
      </c>
      <c r="X71" s="3">
        <f t="shared" si="10"/>
        <v>-8.1600000000000006E-2</v>
      </c>
    </row>
    <row r="72" spans="2:24" ht="57.6" x14ac:dyDescent="0.3">
      <c r="B72" s="19" t="s">
        <v>225</v>
      </c>
      <c r="C72" s="19">
        <v>90</v>
      </c>
      <c r="D72" s="19" t="s">
        <v>217</v>
      </c>
      <c r="E72" s="19" t="s">
        <v>52</v>
      </c>
      <c r="F72" s="19" t="s">
        <v>194</v>
      </c>
      <c r="G72" s="20">
        <v>0.55000000000000004</v>
      </c>
      <c r="H72" s="20">
        <v>0.6</v>
      </c>
      <c r="I72" s="20">
        <v>0.7</v>
      </c>
      <c r="J72" s="20">
        <v>0.6</v>
      </c>
      <c r="K72" s="20">
        <v>0.6</v>
      </c>
      <c r="L72" s="20">
        <v>0.6</v>
      </c>
      <c r="M72" s="20">
        <v>-0.6</v>
      </c>
      <c r="N72" s="20">
        <v>0.4</v>
      </c>
      <c r="O72" s="20">
        <v>-0.3</v>
      </c>
      <c r="P72" s="20">
        <v>-0.8</v>
      </c>
      <c r="Q72" s="20">
        <v>-0.5</v>
      </c>
      <c r="R72" s="4"/>
      <c r="T72" s="3">
        <f t="shared" si="6"/>
        <v>-0.19800000000000001</v>
      </c>
      <c r="U72" s="3">
        <f t="shared" si="7"/>
        <v>0.15400000000000003</v>
      </c>
      <c r="V72" s="3">
        <f t="shared" si="8"/>
        <v>-9.9000000000000005E-2</v>
      </c>
      <c r="W72" s="3">
        <f t="shared" si="9"/>
        <v>-0.26400000000000001</v>
      </c>
      <c r="X72" s="3">
        <f t="shared" si="10"/>
        <v>-0.16500000000000001</v>
      </c>
    </row>
    <row r="73" spans="2:24" ht="57.6" x14ac:dyDescent="0.3">
      <c r="B73" s="19" t="s">
        <v>225</v>
      </c>
      <c r="C73" s="19">
        <v>99</v>
      </c>
      <c r="D73" s="19" t="s">
        <v>218</v>
      </c>
      <c r="E73" s="19" t="s">
        <v>211</v>
      </c>
      <c r="F73" s="19" t="s">
        <v>212</v>
      </c>
      <c r="G73" s="20">
        <v>0.8</v>
      </c>
      <c r="H73" s="20">
        <v>0.6</v>
      </c>
      <c r="I73" s="20">
        <v>0.8</v>
      </c>
      <c r="J73" s="20">
        <v>0.6</v>
      </c>
      <c r="K73" s="20">
        <v>0.5</v>
      </c>
      <c r="L73" s="20">
        <v>0.6</v>
      </c>
      <c r="M73" s="20">
        <v>-0.9</v>
      </c>
      <c r="N73" s="20">
        <v>-0.8</v>
      </c>
      <c r="O73" s="20">
        <v>-0.2</v>
      </c>
      <c r="P73" s="20">
        <v>-0.7</v>
      </c>
      <c r="Q73" s="20">
        <v>-0.5</v>
      </c>
      <c r="R73" s="4"/>
      <c r="T73" s="3">
        <f t="shared" si="6"/>
        <v>-0.432</v>
      </c>
      <c r="U73" s="3">
        <f t="shared" si="7"/>
        <v>-0.51200000000000012</v>
      </c>
      <c r="V73" s="3">
        <f t="shared" si="8"/>
        <v>-9.6000000000000002E-2</v>
      </c>
      <c r="W73" s="3">
        <f t="shared" si="9"/>
        <v>-0.27999999999999997</v>
      </c>
      <c r="X73" s="3">
        <f t="shared" si="10"/>
        <v>-0.24</v>
      </c>
    </row>
    <row r="74" spans="2:24" ht="57.6" x14ac:dyDescent="0.3">
      <c r="B74" s="19" t="s">
        <v>225</v>
      </c>
      <c r="C74" s="19">
        <v>59</v>
      </c>
      <c r="D74" s="19" t="s">
        <v>218</v>
      </c>
      <c r="E74" s="19" t="s">
        <v>135</v>
      </c>
      <c r="F74" s="19" t="s">
        <v>136</v>
      </c>
      <c r="G74" s="20">
        <v>0.7</v>
      </c>
      <c r="H74" s="20">
        <v>0.4</v>
      </c>
      <c r="I74" s="20">
        <v>0.6</v>
      </c>
      <c r="J74" s="20">
        <v>0.7</v>
      </c>
      <c r="K74" s="20">
        <v>0.5</v>
      </c>
      <c r="L74" s="20">
        <v>0.7</v>
      </c>
      <c r="M74" s="20">
        <v>-0.7</v>
      </c>
      <c r="N74" s="20">
        <v>-0.6</v>
      </c>
      <c r="O74" s="20">
        <v>-0.3</v>
      </c>
      <c r="P74" s="20">
        <v>-0.6</v>
      </c>
      <c r="Q74" s="20">
        <v>-0.6</v>
      </c>
      <c r="R74" s="4"/>
      <c r="T74" s="3">
        <f t="shared" si="6"/>
        <v>-0.19599999999999998</v>
      </c>
      <c r="U74" s="3">
        <f t="shared" si="7"/>
        <v>-0.252</v>
      </c>
      <c r="V74" s="3">
        <f t="shared" si="8"/>
        <v>-0.14699999999999996</v>
      </c>
      <c r="W74" s="3">
        <f t="shared" si="9"/>
        <v>-0.21</v>
      </c>
      <c r="X74" s="3">
        <f t="shared" si="10"/>
        <v>-0.29399999999999993</v>
      </c>
    </row>
    <row r="75" spans="2:24" ht="57.6" x14ac:dyDescent="0.3">
      <c r="B75" s="19" t="s">
        <v>225</v>
      </c>
      <c r="C75" s="19">
        <v>87</v>
      </c>
      <c r="D75" s="19" t="s">
        <v>217</v>
      </c>
      <c r="E75" s="19" t="s">
        <v>188</v>
      </c>
      <c r="F75" s="19" t="s">
        <v>189</v>
      </c>
      <c r="G75" s="20">
        <v>0.65</v>
      </c>
      <c r="H75" s="20">
        <v>0.85</v>
      </c>
      <c r="I75" s="20">
        <v>0.8</v>
      </c>
      <c r="J75" s="20">
        <v>0.6</v>
      </c>
      <c r="K75" s="20">
        <v>0.7</v>
      </c>
      <c r="L75" s="20">
        <v>0.6</v>
      </c>
      <c r="M75" s="20">
        <v>-0.8</v>
      </c>
      <c r="N75" s="20">
        <v>-0.8</v>
      </c>
      <c r="O75" s="20">
        <v>-0.5</v>
      </c>
      <c r="P75" s="20">
        <v>-0.9</v>
      </c>
      <c r="Q75" s="20">
        <v>-0.8</v>
      </c>
      <c r="R75" s="4"/>
      <c r="T75" s="3">
        <f t="shared" si="6"/>
        <v>-0.442</v>
      </c>
      <c r="U75" s="3">
        <f t="shared" si="7"/>
        <v>-0.41600000000000004</v>
      </c>
      <c r="V75" s="3">
        <f t="shared" si="8"/>
        <v>-0.19500000000000001</v>
      </c>
      <c r="W75" s="3">
        <f t="shared" si="9"/>
        <v>-0.40949999999999998</v>
      </c>
      <c r="X75" s="3">
        <f t="shared" si="10"/>
        <v>-0.31200000000000006</v>
      </c>
    </row>
    <row r="76" spans="2:24" ht="57.6" x14ac:dyDescent="0.3">
      <c r="B76" s="19" t="s">
        <v>226</v>
      </c>
      <c r="C76" s="19">
        <v>19</v>
      </c>
      <c r="D76" s="19" t="s">
        <v>218</v>
      </c>
      <c r="E76" s="19" t="s">
        <v>78</v>
      </c>
      <c r="F76" s="19" t="s">
        <v>79</v>
      </c>
      <c r="G76" s="20">
        <v>0.6</v>
      </c>
      <c r="H76" s="20">
        <v>0.9</v>
      </c>
      <c r="I76" s="20">
        <v>0.9</v>
      </c>
      <c r="J76" s="20">
        <v>0.3</v>
      </c>
      <c r="K76" s="20">
        <v>0.2</v>
      </c>
      <c r="L76" s="20">
        <v>0.2</v>
      </c>
      <c r="M76" s="20">
        <v>-1</v>
      </c>
      <c r="N76" s="20">
        <v>-1</v>
      </c>
      <c r="O76" s="20">
        <v>0.2</v>
      </c>
      <c r="P76" s="20">
        <v>0.3</v>
      </c>
      <c r="Q76" s="20">
        <v>0.7</v>
      </c>
      <c r="R76" s="4"/>
      <c r="T76" s="3">
        <f t="shared" si="6"/>
        <v>-0.54</v>
      </c>
      <c r="U76" s="3">
        <f t="shared" si="7"/>
        <v>-0.54</v>
      </c>
      <c r="V76" s="3">
        <f t="shared" si="8"/>
        <v>3.5999999999999997E-2</v>
      </c>
      <c r="W76" s="3">
        <f t="shared" si="9"/>
        <v>3.5999999999999997E-2</v>
      </c>
      <c r="X76" s="3">
        <f t="shared" si="10"/>
        <v>8.3999999999999991E-2</v>
      </c>
    </row>
    <row r="77" spans="2:24" ht="57.6" x14ac:dyDescent="0.3">
      <c r="B77" s="19" t="s">
        <v>226</v>
      </c>
      <c r="C77" s="19">
        <v>23</v>
      </c>
      <c r="D77" s="19" t="s">
        <v>217</v>
      </c>
      <c r="E77" s="19" t="s">
        <v>23</v>
      </c>
      <c r="F77" s="19" t="s">
        <v>271</v>
      </c>
      <c r="G77" s="20">
        <v>0.5</v>
      </c>
      <c r="H77" s="20">
        <v>0.7</v>
      </c>
      <c r="I77" s="20">
        <v>0.3</v>
      </c>
      <c r="J77" s="20">
        <v>0.5</v>
      </c>
      <c r="K77" s="20">
        <v>0.9</v>
      </c>
      <c r="L77" s="20">
        <v>0.9</v>
      </c>
      <c r="M77" s="20">
        <v>0.8</v>
      </c>
      <c r="N77" s="20">
        <v>-0.5</v>
      </c>
      <c r="O77" s="20">
        <v>-0.4</v>
      </c>
      <c r="P77" s="20">
        <v>-0.8</v>
      </c>
      <c r="Q77" s="20">
        <v>-0.5</v>
      </c>
      <c r="R77" s="4"/>
      <c r="T77" s="3">
        <f t="shared" si="6"/>
        <v>0.27999999999999997</v>
      </c>
      <c r="U77" s="3">
        <f t="shared" si="7"/>
        <v>-7.4999999999999997E-2</v>
      </c>
      <c r="V77" s="3">
        <f t="shared" si="8"/>
        <v>-0.1</v>
      </c>
      <c r="W77" s="3">
        <f t="shared" si="9"/>
        <v>-0.36000000000000004</v>
      </c>
      <c r="X77" s="3">
        <f t="shared" si="10"/>
        <v>-0.22500000000000001</v>
      </c>
    </row>
    <row r="78" spans="2:24" ht="57.6" x14ac:dyDescent="0.3">
      <c r="B78" s="19" t="s">
        <v>226</v>
      </c>
      <c r="C78" s="19">
        <v>24</v>
      </c>
      <c r="D78" s="19" t="s">
        <v>217</v>
      </c>
      <c r="E78" s="19" t="s">
        <v>24</v>
      </c>
      <c r="F78" s="19" t="s">
        <v>86</v>
      </c>
      <c r="G78" s="20">
        <v>0.45</v>
      </c>
      <c r="H78" s="20">
        <v>0.6</v>
      </c>
      <c r="I78" s="20">
        <v>0.8</v>
      </c>
      <c r="J78" s="20">
        <v>0.4</v>
      </c>
      <c r="K78" s="20">
        <v>0.5</v>
      </c>
      <c r="L78" s="20">
        <v>0.4</v>
      </c>
      <c r="M78" s="20">
        <v>0.7</v>
      </c>
      <c r="N78" s="20">
        <v>-0.7</v>
      </c>
      <c r="O78" s="20">
        <v>0.5</v>
      </c>
      <c r="P78" s="20">
        <v>-0.7</v>
      </c>
      <c r="Q78" s="20">
        <v>0.5</v>
      </c>
      <c r="R78" s="4"/>
      <c r="T78" s="3">
        <f t="shared" si="6"/>
        <v>0.189</v>
      </c>
      <c r="U78" s="3">
        <f t="shared" si="7"/>
        <v>-0.252</v>
      </c>
      <c r="V78" s="3">
        <f t="shared" si="8"/>
        <v>9.0000000000000011E-2</v>
      </c>
      <c r="W78" s="3">
        <f t="shared" si="9"/>
        <v>-0.1575</v>
      </c>
      <c r="X78" s="3">
        <f t="shared" si="10"/>
        <v>9.0000000000000011E-2</v>
      </c>
    </row>
    <row r="79" spans="2:24" ht="57.6" x14ac:dyDescent="0.3">
      <c r="B79" s="19" t="s">
        <v>226</v>
      </c>
      <c r="C79" s="19">
        <v>30</v>
      </c>
      <c r="D79" s="19" t="s">
        <v>217</v>
      </c>
      <c r="E79" s="19" t="s">
        <v>34</v>
      </c>
      <c r="F79" s="19" t="s">
        <v>92</v>
      </c>
      <c r="G79" s="20">
        <v>0.6</v>
      </c>
      <c r="H79" s="20">
        <v>0.7</v>
      </c>
      <c r="I79" s="20">
        <v>0.7</v>
      </c>
      <c r="J79" s="20">
        <v>0.5</v>
      </c>
      <c r="K79" s="20">
        <v>0.8</v>
      </c>
      <c r="L79" s="20">
        <v>0.8</v>
      </c>
      <c r="M79" s="20">
        <v>-0.8</v>
      </c>
      <c r="N79" s="20">
        <v>-0.8</v>
      </c>
      <c r="O79" s="20">
        <v>-0.3</v>
      </c>
      <c r="P79" s="20">
        <v>-0.9</v>
      </c>
      <c r="Q79" s="20">
        <v>-0.6</v>
      </c>
      <c r="R79" s="4"/>
      <c r="T79" s="3">
        <f t="shared" si="6"/>
        <v>-0.33600000000000002</v>
      </c>
      <c r="U79" s="3">
        <f t="shared" si="7"/>
        <v>-0.33600000000000002</v>
      </c>
      <c r="V79" s="3">
        <f t="shared" si="8"/>
        <v>-0.09</v>
      </c>
      <c r="W79" s="3">
        <f t="shared" si="9"/>
        <v>-0.432</v>
      </c>
      <c r="X79" s="3">
        <f t="shared" si="10"/>
        <v>-0.28799999999999998</v>
      </c>
    </row>
    <row r="80" spans="2:24" ht="57.6" x14ac:dyDescent="0.3">
      <c r="B80" s="19" t="s">
        <v>226</v>
      </c>
      <c r="C80" s="19">
        <v>39</v>
      </c>
      <c r="D80" s="19" t="s">
        <v>218</v>
      </c>
      <c r="E80" s="19" t="s">
        <v>101</v>
      </c>
      <c r="F80" s="19" t="s">
        <v>102</v>
      </c>
      <c r="G80" s="20">
        <v>0.9</v>
      </c>
      <c r="H80" s="20">
        <v>0.4</v>
      </c>
      <c r="I80" s="20">
        <v>0.4</v>
      </c>
      <c r="J80" s="20">
        <v>0.8</v>
      </c>
      <c r="K80" s="20">
        <v>0.9</v>
      </c>
      <c r="L80" s="20">
        <v>0.9</v>
      </c>
      <c r="M80" s="20">
        <v>-1</v>
      </c>
      <c r="N80" s="20">
        <v>-0.9</v>
      </c>
      <c r="O80" s="20">
        <v>0.7</v>
      </c>
      <c r="P80" s="20">
        <v>1</v>
      </c>
      <c r="Q80" s="20">
        <v>0.8</v>
      </c>
      <c r="R80" s="4"/>
      <c r="T80" s="3">
        <f t="shared" si="6"/>
        <v>-0.36000000000000004</v>
      </c>
      <c r="U80" s="3">
        <f t="shared" si="7"/>
        <v>-0.32400000000000007</v>
      </c>
      <c r="V80" s="3">
        <f t="shared" si="8"/>
        <v>0.504</v>
      </c>
      <c r="W80" s="3">
        <f t="shared" si="9"/>
        <v>0.81</v>
      </c>
      <c r="X80" s="3">
        <f t="shared" si="10"/>
        <v>0.64800000000000013</v>
      </c>
    </row>
    <row r="81" spans="2:24" ht="57.6" x14ac:dyDescent="0.3">
      <c r="B81" s="19" t="s">
        <v>226</v>
      </c>
      <c r="C81" s="19">
        <v>64</v>
      </c>
      <c r="D81" s="19" t="s">
        <v>217</v>
      </c>
      <c r="E81" s="19" t="s">
        <v>272</v>
      </c>
      <c r="F81" s="19" t="s">
        <v>146</v>
      </c>
      <c r="G81" s="20">
        <v>0.6</v>
      </c>
      <c r="H81" s="20">
        <v>0.5</v>
      </c>
      <c r="I81" s="20">
        <v>0.6</v>
      </c>
      <c r="J81" s="20">
        <v>0.7</v>
      </c>
      <c r="K81" s="20">
        <v>0.8</v>
      </c>
      <c r="L81" s="20">
        <v>0.8</v>
      </c>
      <c r="M81" s="20">
        <v>0.7</v>
      </c>
      <c r="N81" s="20">
        <v>-0.8</v>
      </c>
      <c r="O81" s="20">
        <v>-0.4</v>
      </c>
      <c r="P81" s="20">
        <v>-0.9</v>
      </c>
      <c r="Q81" s="20">
        <v>-0.7</v>
      </c>
      <c r="R81" s="4"/>
      <c r="T81" s="3">
        <f t="shared" si="6"/>
        <v>0.21</v>
      </c>
      <c r="U81" s="3">
        <f t="shared" si="7"/>
        <v>-0.28799999999999998</v>
      </c>
      <c r="V81" s="3">
        <f t="shared" si="8"/>
        <v>-0.16800000000000001</v>
      </c>
      <c r="W81" s="3">
        <f t="shared" si="9"/>
        <v>-0.432</v>
      </c>
      <c r="X81" s="3">
        <f t="shared" si="10"/>
        <v>-0.33599999999999997</v>
      </c>
    </row>
    <row r="82" spans="2:24" ht="57.6" x14ac:dyDescent="0.3">
      <c r="B82" s="19" t="s">
        <v>226</v>
      </c>
      <c r="C82" s="19">
        <v>75</v>
      </c>
      <c r="D82" s="19" t="s">
        <v>218</v>
      </c>
      <c r="E82" s="19" t="s">
        <v>273</v>
      </c>
      <c r="F82" s="19" t="s">
        <v>167</v>
      </c>
      <c r="G82" s="20">
        <v>0.8</v>
      </c>
      <c r="H82" s="20">
        <v>0.5</v>
      </c>
      <c r="I82" s="20">
        <v>0.8</v>
      </c>
      <c r="J82" s="20">
        <v>0.7</v>
      </c>
      <c r="K82" s="20">
        <v>0.8</v>
      </c>
      <c r="L82" s="20">
        <v>0.8</v>
      </c>
      <c r="M82" s="20">
        <v>1</v>
      </c>
      <c r="N82" s="20">
        <v>-0.8</v>
      </c>
      <c r="O82" s="20">
        <v>0.3</v>
      </c>
      <c r="P82" s="20">
        <v>-0.6</v>
      </c>
      <c r="Q82" s="20">
        <v>-0.6</v>
      </c>
      <c r="R82" s="4"/>
      <c r="T82" s="3">
        <f t="shared" si="6"/>
        <v>0.4</v>
      </c>
      <c r="U82" s="3">
        <f t="shared" si="7"/>
        <v>-0.51200000000000012</v>
      </c>
      <c r="V82" s="3">
        <f t="shared" si="8"/>
        <v>0.16799999999999998</v>
      </c>
      <c r="W82" s="3">
        <f t="shared" si="9"/>
        <v>-0.38400000000000006</v>
      </c>
      <c r="X82" s="3">
        <f t="shared" si="10"/>
        <v>-0.38400000000000006</v>
      </c>
    </row>
    <row r="83" spans="2:24" ht="57.6" x14ac:dyDescent="0.3">
      <c r="B83" s="19" t="s">
        <v>226</v>
      </c>
      <c r="C83" s="19">
        <v>86</v>
      </c>
      <c r="D83" s="19" t="s">
        <v>217</v>
      </c>
      <c r="E83" s="19" t="s">
        <v>186</v>
      </c>
      <c r="F83" s="19" t="s">
        <v>187</v>
      </c>
      <c r="G83" s="20">
        <v>0.57999999999999996</v>
      </c>
      <c r="H83" s="20">
        <v>0.55000000000000004</v>
      </c>
      <c r="I83" s="20">
        <v>0.65</v>
      </c>
      <c r="J83" s="20">
        <v>0.65</v>
      </c>
      <c r="K83" s="20">
        <v>0.85</v>
      </c>
      <c r="L83" s="20">
        <v>0.85</v>
      </c>
      <c r="M83" s="20">
        <v>0.7</v>
      </c>
      <c r="N83" s="20">
        <v>-0.8</v>
      </c>
      <c r="O83" s="20">
        <v>-0.4</v>
      </c>
      <c r="P83" s="20">
        <v>-0.9</v>
      </c>
      <c r="Q83" s="20">
        <v>-0.7</v>
      </c>
      <c r="R83" s="4"/>
      <c r="T83" s="3">
        <f t="shared" si="6"/>
        <v>0.2233</v>
      </c>
      <c r="U83" s="3">
        <f t="shared" si="7"/>
        <v>-0.30160000000000003</v>
      </c>
      <c r="V83" s="3">
        <f t="shared" si="8"/>
        <v>-0.15080000000000002</v>
      </c>
      <c r="W83" s="3">
        <f t="shared" si="9"/>
        <v>-0.44369999999999993</v>
      </c>
      <c r="X83" s="3">
        <f t="shared" si="10"/>
        <v>-0.34509999999999996</v>
      </c>
    </row>
    <row r="84" spans="2:24" ht="57.6" x14ac:dyDescent="0.3">
      <c r="B84" s="19" t="s">
        <v>226</v>
      </c>
      <c r="C84" s="19">
        <v>94</v>
      </c>
      <c r="D84" s="19" t="s">
        <v>218</v>
      </c>
      <c r="E84" s="19" t="s">
        <v>201</v>
      </c>
      <c r="F84" s="19" t="s">
        <v>202</v>
      </c>
      <c r="G84" s="20">
        <v>0.8</v>
      </c>
      <c r="H84" s="20">
        <v>0.45</v>
      </c>
      <c r="I84" s="20">
        <v>0.75</v>
      </c>
      <c r="J84" s="20">
        <v>0.75</v>
      </c>
      <c r="K84" s="20">
        <v>0.85</v>
      </c>
      <c r="L84" s="20">
        <v>0.85</v>
      </c>
      <c r="M84" s="20">
        <v>1</v>
      </c>
      <c r="N84" s="20">
        <v>-0.8</v>
      </c>
      <c r="O84" s="20">
        <v>0.3</v>
      </c>
      <c r="P84" s="20">
        <v>-0.6</v>
      </c>
      <c r="Q84" s="20">
        <v>-0.6</v>
      </c>
      <c r="R84" s="4"/>
      <c r="T84" s="3">
        <f t="shared" si="6"/>
        <v>0.36000000000000004</v>
      </c>
      <c r="U84" s="3">
        <f t="shared" si="7"/>
        <v>-0.48000000000000009</v>
      </c>
      <c r="V84" s="3">
        <f t="shared" si="8"/>
        <v>0.18000000000000002</v>
      </c>
      <c r="W84" s="3">
        <f t="shared" si="9"/>
        <v>-0.40800000000000003</v>
      </c>
      <c r="X84" s="3">
        <f t="shared" si="10"/>
        <v>-0.40800000000000003</v>
      </c>
    </row>
    <row r="85" spans="2:24" ht="57.6" x14ac:dyDescent="0.3">
      <c r="B85" s="19" t="s">
        <v>227</v>
      </c>
      <c r="C85" s="19">
        <v>14</v>
      </c>
      <c r="D85" s="19" t="s">
        <v>218</v>
      </c>
      <c r="E85" s="19" t="s">
        <v>72</v>
      </c>
      <c r="F85" s="19" t="s">
        <v>73</v>
      </c>
      <c r="G85" s="20">
        <v>0.7</v>
      </c>
      <c r="H85" s="20">
        <v>0.8</v>
      </c>
      <c r="I85" s="20">
        <v>0.75</v>
      </c>
      <c r="J85" s="20">
        <v>0.6</v>
      </c>
      <c r="K85" s="20">
        <v>0.3</v>
      </c>
      <c r="L85" s="20">
        <v>0.3</v>
      </c>
      <c r="M85" s="20">
        <v>-1</v>
      </c>
      <c r="N85" s="20">
        <v>-0.9</v>
      </c>
      <c r="O85" s="20">
        <v>-0.5</v>
      </c>
      <c r="P85" s="20">
        <v>-0.8</v>
      </c>
      <c r="Q85" s="20">
        <v>-0.7</v>
      </c>
      <c r="R85" s="4"/>
      <c r="T85" s="3">
        <f t="shared" si="6"/>
        <v>-0.55999999999999994</v>
      </c>
      <c r="U85" s="3">
        <f t="shared" si="7"/>
        <v>-0.47249999999999992</v>
      </c>
      <c r="V85" s="3">
        <f t="shared" si="8"/>
        <v>-0.21</v>
      </c>
      <c r="W85" s="3">
        <f t="shared" si="9"/>
        <v>-0.16800000000000001</v>
      </c>
      <c r="X85" s="3">
        <f t="shared" si="10"/>
        <v>-0.14699999999999999</v>
      </c>
    </row>
    <row r="86" spans="2:24" ht="57.6" x14ac:dyDescent="0.3">
      <c r="B86" s="19" t="s">
        <v>227</v>
      </c>
      <c r="C86" s="19">
        <v>58</v>
      </c>
      <c r="D86" s="19" t="s">
        <v>218</v>
      </c>
      <c r="E86" s="19" t="s">
        <v>133</v>
      </c>
      <c r="F86" s="19" t="s">
        <v>134</v>
      </c>
      <c r="G86" s="20">
        <v>0.6</v>
      </c>
      <c r="H86" s="20">
        <v>0.8</v>
      </c>
      <c r="I86" s="20">
        <v>0.7</v>
      </c>
      <c r="J86" s="20">
        <v>0.5</v>
      </c>
      <c r="K86" s="20">
        <v>0.2</v>
      </c>
      <c r="L86" s="20">
        <v>0.2</v>
      </c>
      <c r="M86" s="20">
        <v>-1</v>
      </c>
      <c r="N86" s="20">
        <v>-0.9</v>
      </c>
      <c r="O86" s="20">
        <v>0.2</v>
      </c>
      <c r="P86" s="20">
        <v>-0.8</v>
      </c>
      <c r="Q86" s="20">
        <v>-0.8</v>
      </c>
      <c r="R86" s="4"/>
      <c r="T86" s="3">
        <f t="shared" si="6"/>
        <v>-0.48</v>
      </c>
      <c r="U86" s="3">
        <f t="shared" si="7"/>
        <v>-0.378</v>
      </c>
      <c r="V86" s="3">
        <f t="shared" si="8"/>
        <v>0.06</v>
      </c>
      <c r="W86" s="3">
        <f t="shared" si="9"/>
        <v>-9.6000000000000002E-2</v>
      </c>
      <c r="X86" s="3">
        <f t="shared" si="10"/>
        <v>-9.6000000000000002E-2</v>
      </c>
    </row>
    <row r="87" spans="2:24" ht="57.6" x14ac:dyDescent="0.3">
      <c r="B87" s="19" t="s">
        <v>227</v>
      </c>
      <c r="C87" s="19">
        <v>66</v>
      </c>
      <c r="D87" s="19" t="s">
        <v>217</v>
      </c>
      <c r="E87" s="19" t="s">
        <v>274</v>
      </c>
      <c r="F87" s="19" t="s">
        <v>150</v>
      </c>
      <c r="G87" s="20">
        <v>0.55000000000000004</v>
      </c>
      <c r="H87" s="20">
        <v>0.3</v>
      </c>
      <c r="I87" s="20">
        <v>0.2</v>
      </c>
      <c r="J87" s="20">
        <v>0.4</v>
      </c>
      <c r="K87" s="20">
        <v>0.8</v>
      </c>
      <c r="L87" s="20">
        <v>0.8</v>
      </c>
      <c r="M87" s="20">
        <v>1</v>
      </c>
      <c r="N87" s="20">
        <v>0.7</v>
      </c>
      <c r="O87" s="20">
        <v>-0.4</v>
      </c>
      <c r="P87" s="20">
        <v>0.7</v>
      </c>
      <c r="Q87" s="20">
        <v>0.8</v>
      </c>
      <c r="R87" s="4"/>
      <c r="T87" s="3">
        <f t="shared" si="6"/>
        <v>0.16500000000000001</v>
      </c>
      <c r="U87" s="3">
        <f t="shared" si="7"/>
        <v>7.6999999999999999E-2</v>
      </c>
      <c r="V87" s="3">
        <f t="shared" si="8"/>
        <v>-8.8000000000000023E-2</v>
      </c>
      <c r="W87" s="3">
        <f t="shared" si="9"/>
        <v>0.308</v>
      </c>
      <c r="X87" s="3">
        <f t="shared" si="10"/>
        <v>0.35200000000000009</v>
      </c>
    </row>
    <row r="88" spans="2:24" ht="57.6" x14ac:dyDescent="0.3">
      <c r="B88" s="19" t="s">
        <v>227</v>
      </c>
      <c r="C88" s="19">
        <v>74</v>
      </c>
      <c r="D88" s="19" t="s">
        <v>218</v>
      </c>
      <c r="E88" s="19" t="s">
        <v>275</v>
      </c>
      <c r="F88" s="19" t="s">
        <v>165</v>
      </c>
      <c r="G88" s="20">
        <v>0.75</v>
      </c>
      <c r="H88" s="20">
        <v>0.3</v>
      </c>
      <c r="I88" s="20">
        <v>0.3</v>
      </c>
      <c r="J88" s="20">
        <v>0.6</v>
      </c>
      <c r="K88" s="20">
        <v>0.8</v>
      </c>
      <c r="L88" s="20">
        <v>0.9</v>
      </c>
      <c r="M88" s="20">
        <v>-0.8</v>
      </c>
      <c r="N88" s="20">
        <v>-0.6</v>
      </c>
      <c r="O88" s="20">
        <v>-0.2</v>
      </c>
      <c r="P88" s="20">
        <v>-0.7</v>
      </c>
      <c r="Q88" s="20">
        <v>-0.9</v>
      </c>
      <c r="R88" s="4"/>
      <c r="T88" s="3">
        <f t="shared" si="6"/>
        <v>-0.18</v>
      </c>
      <c r="U88" s="3">
        <f t="shared" si="7"/>
        <v>-0.13499999999999998</v>
      </c>
      <c r="V88" s="3">
        <f t="shared" si="8"/>
        <v>-0.09</v>
      </c>
      <c r="W88" s="3">
        <f t="shared" si="9"/>
        <v>-0.42000000000000004</v>
      </c>
      <c r="X88" s="3">
        <f t="shared" si="10"/>
        <v>-0.60750000000000004</v>
      </c>
    </row>
    <row r="89" spans="2:24" ht="57.6" x14ac:dyDescent="0.3">
      <c r="B89" s="19" t="s">
        <v>227</v>
      </c>
      <c r="C89" s="19">
        <v>76</v>
      </c>
      <c r="D89" s="19" t="s">
        <v>218</v>
      </c>
      <c r="E89" s="19" t="s">
        <v>248</v>
      </c>
      <c r="F89" s="19" t="s">
        <v>169</v>
      </c>
      <c r="G89" s="20">
        <v>0.6</v>
      </c>
      <c r="H89" s="20">
        <v>0.5</v>
      </c>
      <c r="I89" s="20">
        <v>0.4</v>
      </c>
      <c r="J89" s="20">
        <v>0.5</v>
      </c>
      <c r="K89" s="20">
        <v>0.7</v>
      </c>
      <c r="L89" s="20">
        <v>0.7</v>
      </c>
      <c r="M89" s="20">
        <v>-0.9</v>
      </c>
      <c r="N89" s="20">
        <v>-0.5</v>
      </c>
      <c r="O89" s="20">
        <v>-0.1</v>
      </c>
      <c r="P89" s="20">
        <v>-0.6</v>
      </c>
      <c r="Q89" s="20">
        <v>-0.5</v>
      </c>
      <c r="R89" s="4"/>
      <c r="T89" s="3">
        <f t="shared" si="6"/>
        <v>-0.27</v>
      </c>
      <c r="U89" s="3">
        <f t="shared" si="7"/>
        <v>-0.12</v>
      </c>
      <c r="V89" s="3">
        <f t="shared" si="8"/>
        <v>-0.03</v>
      </c>
      <c r="W89" s="3">
        <f t="shared" si="9"/>
        <v>-0.252</v>
      </c>
      <c r="X89" s="3">
        <f t="shared" si="10"/>
        <v>-0.21</v>
      </c>
    </row>
    <row r="90" spans="2:24" ht="57.6" x14ac:dyDescent="0.3">
      <c r="B90" s="19" t="s">
        <v>227</v>
      </c>
      <c r="C90" s="19">
        <v>77</v>
      </c>
      <c r="D90" s="19" t="s">
        <v>218</v>
      </c>
      <c r="E90" s="19" t="s">
        <v>276</v>
      </c>
      <c r="F90" s="19" t="s">
        <v>171</v>
      </c>
      <c r="G90" s="20">
        <v>0.7</v>
      </c>
      <c r="H90" s="20">
        <v>0.6</v>
      </c>
      <c r="I90" s="20">
        <v>0.6</v>
      </c>
      <c r="J90" s="20">
        <v>0.5</v>
      </c>
      <c r="K90" s="20">
        <v>0.3</v>
      </c>
      <c r="L90" s="20">
        <v>0.3</v>
      </c>
      <c r="M90" s="20">
        <v>-0.9</v>
      </c>
      <c r="N90" s="20">
        <v>-0.7</v>
      </c>
      <c r="O90" s="20">
        <v>-0.3</v>
      </c>
      <c r="P90" s="20">
        <v>-0.7</v>
      </c>
      <c r="Q90" s="20">
        <v>-0.6</v>
      </c>
      <c r="R90" s="4"/>
      <c r="T90" s="3">
        <f t="shared" si="6"/>
        <v>-0.378</v>
      </c>
      <c r="U90" s="3">
        <f t="shared" si="7"/>
        <v>-0.29399999999999998</v>
      </c>
      <c r="V90" s="3">
        <f t="shared" si="8"/>
        <v>-0.105</v>
      </c>
      <c r="W90" s="3">
        <f t="shared" si="9"/>
        <v>-0.14699999999999999</v>
      </c>
      <c r="X90" s="3">
        <f t="shared" si="10"/>
        <v>-0.126</v>
      </c>
    </row>
    <row r="91" spans="2:24" ht="57.6" x14ac:dyDescent="0.3">
      <c r="B91" s="19" t="s">
        <v>227</v>
      </c>
      <c r="C91" s="19">
        <v>91</v>
      </c>
      <c r="D91" s="19" t="s">
        <v>218</v>
      </c>
      <c r="E91" s="19" t="s">
        <v>195</v>
      </c>
      <c r="F91" s="19" t="s">
        <v>196</v>
      </c>
      <c r="G91" s="20">
        <v>0.65</v>
      </c>
      <c r="H91" s="20">
        <v>0.2</v>
      </c>
      <c r="I91" s="20">
        <v>0.2</v>
      </c>
      <c r="J91" s="20">
        <v>0.4</v>
      </c>
      <c r="K91" s="20">
        <v>0.8</v>
      </c>
      <c r="L91" s="20">
        <v>0.8</v>
      </c>
      <c r="M91" s="20">
        <v>-0.8</v>
      </c>
      <c r="N91" s="20">
        <v>-0.6</v>
      </c>
      <c r="O91" s="20">
        <v>-0.2</v>
      </c>
      <c r="P91" s="20">
        <v>-0.8</v>
      </c>
      <c r="Q91" s="20">
        <v>-0.7</v>
      </c>
      <c r="R91" s="4"/>
      <c r="T91" s="3">
        <f t="shared" si="6"/>
        <v>-0.10400000000000001</v>
      </c>
      <c r="U91" s="3">
        <f t="shared" si="7"/>
        <v>-7.8E-2</v>
      </c>
      <c r="V91" s="3">
        <f t="shared" si="8"/>
        <v>-5.2000000000000005E-2</v>
      </c>
      <c r="W91" s="3">
        <f t="shared" si="9"/>
        <v>-0.41600000000000004</v>
      </c>
      <c r="X91" s="3">
        <f t="shared" si="10"/>
        <v>-0.36399999999999999</v>
      </c>
    </row>
    <row r="92" spans="2:24" ht="57.6" x14ac:dyDescent="0.3">
      <c r="B92" s="19" t="s">
        <v>227</v>
      </c>
      <c r="C92" s="19">
        <v>98</v>
      </c>
      <c r="D92" s="19" t="s">
        <v>218</v>
      </c>
      <c r="E92" s="19" t="s">
        <v>209</v>
      </c>
      <c r="F92" s="19" t="s">
        <v>277</v>
      </c>
      <c r="G92" s="20">
        <v>0.55000000000000004</v>
      </c>
      <c r="H92" s="20">
        <v>0.3</v>
      </c>
      <c r="I92" s="20">
        <v>0.3</v>
      </c>
      <c r="J92" s="20">
        <v>0.6</v>
      </c>
      <c r="K92" s="20">
        <v>0.8</v>
      </c>
      <c r="L92" s="20">
        <v>0.8</v>
      </c>
      <c r="M92" s="20">
        <v>-0.7</v>
      </c>
      <c r="N92" s="20">
        <v>-0.7</v>
      </c>
      <c r="O92" s="20">
        <v>-0.3</v>
      </c>
      <c r="P92" s="20">
        <v>-0.5</v>
      </c>
      <c r="Q92" s="20">
        <v>-0.6</v>
      </c>
      <c r="R92" s="4"/>
      <c r="T92" s="3">
        <f t="shared" si="6"/>
        <v>-0.11549999999999999</v>
      </c>
      <c r="U92" s="3">
        <f t="shared" si="7"/>
        <v>-0.11549999999999999</v>
      </c>
      <c r="V92" s="3">
        <f t="shared" si="8"/>
        <v>-9.9000000000000005E-2</v>
      </c>
      <c r="W92" s="3">
        <f t="shared" si="9"/>
        <v>-0.22000000000000003</v>
      </c>
      <c r="X92" s="3">
        <f t="shared" si="10"/>
        <v>-0.26400000000000001</v>
      </c>
    </row>
    <row r="93" spans="2:24" ht="57.6" x14ac:dyDescent="0.3">
      <c r="B93" s="19" t="s">
        <v>227</v>
      </c>
      <c r="C93" s="19">
        <v>100</v>
      </c>
      <c r="D93" s="19" t="s">
        <v>218</v>
      </c>
      <c r="E93" s="19" t="s">
        <v>213</v>
      </c>
      <c r="F93" s="19" t="s">
        <v>214</v>
      </c>
      <c r="G93" s="20">
        <v>0.6</v>
      </c>
      <c r="H93" s="20">
        <v>0.8</v>
      </c>
      <c r="I93" s="20">
        <v>0.7</v>
      </c>
      <c r="J93" s="20">
        <v>0.6</v>
      </c>
      <c r="K93" s="20">
        <v>0.3</v>
      </c>
      <c r="L93" s="20">
        <v>0.3</v>
      </c>
      <c r="M93" s="20">
        <v>-1</v>
      </c>
      <c r="N93" s="20">
        <v>-0.9</v>
      </c>
      <c r="O93" s="20">
        <v>-0.5</v>
      </c>
      <c r="P93" s="20">
        <v>-0.8</v>
      </c>
      <c r="Q93" s="20">
        <v>-0.7</v>
      </c>
      <c r="R93" s="4"/>
      <c r="T93" s="3">
        <f t="shared" si="6"/>
        <v>-0.48</v>
      </c>
      <c r="U93" s="3">
        <f t="shared" si="7"/>
        <v>-0.378</v>
      </c>
      <c r="V93" s="3">
        <f t="shared" si="8"/>
        <v>-0.18</v>
      </c>
      <c r="W93" s="3">
        <f t="shared" si="9"/>
        <v>-0.14399999999999999</v>
      </c>
      <c r="X93" s="3">
        <f t="shared" si="10"/>
        <v>-0.126</v>
      </c>
    </row>
    <row r="94" spans="2:24" ht="57.6" x14ac:dyDescent="0.3">
      <c r="B94" s="19" t="s">
        <v>227</v>
      </c>
      <c r="C94" s="19">
        <v>83</v>
      </c>
      <c r="D94" s="19" t="s">
        <v>217</v>
      </c>
      <c r="E94" s="19" t="s">
        <v>50</v>
      </c>
      <c r="F94" s="19" t="s">
        <v>181</v>
      </c>
      <c r="G94" s="20">
        <v>0.8</v>
      </c>
      <c r="H94" s="20">
        <v>0.2</v>
      </c>
      <c r="I94" s="20">
        <v>0.2</v>
      </c>
      <c r="J94" s="20">
        <v>0.4</v>
      </c>
      <c r="K94" s="20">
        <v>0.9</v>
      </c>
      <c r="L94" s="20">
        <v>0.9</v>
      </c>
      <c r="M94" s="20">
        <v>0.8</v>
      </c>
      <c r="N94" s="20">
        <v>0.5</v>
      </c>
      <c r="O94" s="20">
        <v>-0.4</v>
      </c>
      <c r="P94" s="20">
        <v>-1</v>
      </c>
      <c r="Q94" s="20">
        <v>-0.9</v>
      </c>
      <c r="R94" s="4"/>
      <c r="T94" s="3">
        <f t="shared" si="6"/>
        <v>0.12800000000000003</v>
      </c>
      <c r="U94" s="3">
        <f t="shared" si="7"/>
        <v>8.0000000000000016E-2</v>
      </c>
      <c r="V94" s="3">
        <f t="shared" si="8"/>
        <v>-0.12800000000000003</v>
      </c>
      <c r="W94" s="3">
        <f t="shared" si="9"/>
        <v>-0.72000000000000008</v>
      </c>
      <c r="X94" s="3">
        <f t="shared" si="10"/>
        <v>-0.64800000000000013</v>
      </c>
    </row>
    <row r="95" spans="2:24" ht="72" x14ac:dyDescent="0.3">
      <c r="B95" s="19" t="s">
        <v>228</v>
      </c>
      <c r="C95" s="19">
        <v>69</v>
      </c>
      <c r="D95" s="19" t="s">
        <v>217</v>
      </c>
      <c r="E95" s="19" t="s">
        <v>278</v>
      </c>
      <c r="F95" s="19" t="s">
        <v>155</v>
      </c>
      <c r="G95" s="20">
        <v>0.7</v>
      </c>
      <c r="H95" s="20">
        <v>0.2</v>
      </c>
      <c r="I95" s="20">
        <v>0.3</v>
      </c>
      <c r="J95" s="20">
        <v>0.5</v>
      </c>
      <c r="K95" s="20">
        <v>0.9</v>
      </c>
      <c r="L95" s="20">
        <v>0.9</v>
      </c>
      <c r="M95" s="20">
        <v>0.8</v>
      </c>
      <c r="N95" s="20">
        <v>0.6</v>
      </c>
      <c r="O95" s="20">
        <v>-0.6</v>
      </c>
      <c r="P95" s="20">
        <v>-1</v>
      </c>
      <c r="Q95" s="20">
        <v>-1</v>
      </c>
      <c r="R95" s="4"/>
      <c r="T95" s="3">
        <f t="shared" si="6"/>
        <v>0.11199999999999999</v>
      </c>
      <c r="U95" s="3">
        <f t="shared" si="7"/>
        <v>0.126</v>
      </c>
      <c r="V95" s="3">
        <f t="shared" si="8"/>
        <v>-0.21</v>
      </c>
      <c r="W95" s="3">
        <f t="shared" si="9"/>
        <v>-0.63</v>
      </c>
      <c r="X95" s="3">
        <f t="shared" si="10"/>
        <v>-0.63</v>
      </c>
    </row>
    <row r="96" spans="2:24" ht="72" x14ac:dyDescent="0.3">
      <c r="B96" s="19" t="s">
        <v>228</v>
      </c>
      <c r="C96" s="19">
        <v>70</v>
      </c>
      <c r="D96" s="19" t="s">
        <v>217</v>
      </c>
      <c r="E96" s="19" t="s">
        <v>279</v>
      </c>
      <c r="F96" s="19" t="s">
        <v>157</v>
      </c>
      <c r="G96" s="20">
        <v>0.85</v>
      </c>
      <c r="H96" s="20">
        <v>0.2</v>
      </c>
      <c r="I96" s="20">
        <v>0.2</v>
      </c>
      <c r="J96" s="20">
        <v>0.7</v>
      </c>
      <c r="K96" s="20">
        <v>0.9</v>
      </c>
      <c r="L96" s="20">
        <v>0.9</v>
      </c>
      <c r="M96" s="20">
        <v>0.7</v>
      </c>
      <c r="N96" s="20">
        <v>0.5</v>
      </c>
      <c r="O96" s="20">
        <v>-0.7</v>
      </c>
      <c r="P96" s="20">
        <v>-1</v>
      </c>
      <c r="Q96" s="20">
        <v>-0.9</v>
      </c>
      <c r="R96" s="4"/>
      <c r="T96" s="3">
        <f t="shared" si="6"/>
        <v>0.11899999999999999</v>
      </c>
      <c r="U96" s="3">
        <f t="shared" si="7"/>
        <v>8.5000000000000006E-2</v>
      </c>
      <c r="V96" s="3">
        <f t="shared" si="8"/>
        <v>-0.41649999999999998</v>
      </c>
      <c r="W96" s="3">
        <f t="shared" si="9"/>
        <v>-0.76500000000000001</v>
      </c>
      <c r="X96" s="3">
        <f t="shared" si="10"/>
        <v>-0.6885</v>
      </c>
    </row>
    <row r="97" spans="2:32" ht="72" x14ac:dyDescent="0.3">
      <c r="B97" s="19" t="s">
        <v>228</v>
      </c>
      <c r="C97" s="19">
        <v>80</v>
      </c>
      <c r="D97" s="19" t="s">
        <v>218</v>
      </c>
      <c r="E97" s="19" t="s">
        <v>280</v>
      </c>
      <c r="F97" s="19" t="s">
        <v>176</v>
      </c>
      <c r="G97" s="20">
        <v>0.8</v>
      </c>
      <c r="H97" s="20">
        <v>0.15</v>
      </c>
      <c r="I97" s="20">
        <v>0.25</v>
      </c>
      <c r="J97" s="20">
        <v>0.6</v>
      </c>
      <c r="K97" s="20">
        <v>0.85</v>
      </c>
      <c r="L97" s="20">
        <v>0.85</v>
      </c>
      <c r="M97" s="20">
        <v>0.7</v>
      </c>
      <c r="N97" s="20">
        <v>0.4</v>
      </c>
      <c r="O97" s="20">
        <v>-0.5</v>
      </c>
      <c r="P97" s="20">
        <v>-0.9</v>
      </c>
      <c r="Q97" s="20">
        <v>-0.8</v>
      </c>
      <c r="R97" s="4"/>
      <c r="T97" s="3">
        <f t="shared" si="6"/>
        <v>8.3999999999999991E-2</v>
      </c>
      <c r="U97" s="3">
        <f t="shared" si="7"/>
        <v>8.0000000000000016E-2</v>
      </c>
      <c r="V97" s="3">
        <f t="shared" si="8"/>
        <v>-0.24</v>
      </c>
      <c r="W97" s="3">
        <f t="shared" si="9"/>
        <v>-0.6120000000000001</v>
      </c>
      <c r="X97" s="3">
        <f t="shared" si="10"/>
        <v>-0.54400000000000004</v>
      </c>
    </row>
    <row r="98" spans="2:32" ht="72" x14ac:dyDescent="0.3">
      <c r="B98" s="19" t="s">
        <v>228</v>
      </c>
      <c r="C98" s="19">
        <v>89</v>
      </c>
      <c r="D98" s="19" t="s">
        <v>217</v>
      </c>
      <c r="E98" s="19" t="s">
        <v>192</v>
      </c>
      <c r="F98" s="19" t="s">
        <v>193</v>
      </c>
      <c r="G98" s="20">
        <v>0.65</v>
      </c>
      <c r="H98" s="20">
        <v>0.1</v>
      </c>
      <c r="I98" s="20">
        <v>0.2</v>
      </c>
      <c r="J98" s="20">
        <v>0.6</v>
      </c>
      <c r="K98" s="20">
        <v>0.85</v>
      </c>
      <c r="L98" s="20">
        <v>0.85</v>
      </c>
      <c r="M98" s="20">
        <v>0.8</v>
      </c>
      <c r="N98" s="20">
        <v>0.6</v>
      </c>
      <c r="O98" s="20">
        <v>-0.5</v>
      </c>
      <c r="P98" s="20">
        <v>-0.9</v>
      </c>
      <c r="Q98" s="20">
        <v>-0.8</v>
      </c>
      <c r="R98" s="4"/>
      <c r="T98" s="3">
        <f t="shared" si="6"/>
        <v>5.2000000000000005E-2</v>
      </c>
      <c r="U98" s="3">
        <f t="shared" si="7"/>
        <v>7.8E-2</v>
      </c>
      <c r="V98" s="3">
        <f t="shared" si="8"/>
        <v>-0.19500000000000001</v>
      </c>
      <c r="W98" s="3">
        <f t="shared" si="9"/>
        <v>-0.49725000000000003</v>
      </c>
      <c r="X98" s="3">
        <f t="shared" si="10"/>
        <v>-0.442</v>
      </c>
    </row>
    <row r="99" spans="2:32" ht="72" x14ac:dyDescent="0.3">
      <c r="B99" s="19" t="s">
        <v>228</v>
      </c>
      <c r="C99" s="19">
        <v>54</v>
      </c>
      <c r="D99" s="19" t="s">
        <v>218</v>
      </c>
      <c r="E99" s="19" t="s">
        <v>43</v>
      </c>
      <c r="F99" s="19" t="s">
        <v>128</v>
      </c>
      <c r="G99" s="20">
        <v>0.5</v>
      </c>
      <c r="H99" s="20">
        <v>0.2</v>
      </c>
      <c r="I99" s="20">
        <v>0.2</v>
      </c>
      <c r="J99" s="20">
        <v>0.6</v>
      </c>
      <c r="K99" s="20">
        <v>0.8</v>
      </c>
      <c r="L99" s="20">
        <v>0.8</v>
      </c>
      <c r="M99" s="20">
        <v>0.6</v>
      </c>
      <c r="N99" s="20">
        <v>0.7</v>
      </c>
      <c r="O99" s="20">
        <v>-0.3</v>
      </c>
      <c r="P99" s="20">
        <v>-0.8</v>
      </c>
      <c r="Q99" s="20">
        <v>-0.7</v>
      </c>
      <c r="R99" s="4"/>
      <c r="T99" s="3">
        <f t="shared" si="6"/>
        <v>0.06</v>
      </c>
      <c r="U99" s="3">
        <f t="shared" si="7"/>
        <v>6.9999999999999993E-2</v>
      </c>
      <c r="V99" s="3">
        <f t="shared" si="8"/>
        <v>-0.09</v>
      </c>
      <c r="W99" s="3">
        <f t="shared" si="9"/>
        <v>-0.32000000000000006</v>
      </c>
      <c r="X99" s="3">
        <f t="shared" si="10"/>
        <v>-0.27999999999999997</v>
      </c>
    </row>
    <row r="100" spans="2:32" ht="72" x14ac:dyDescent="0.3">
      <c r="B100" s="19" t="s">
        <v>228</v>
      </c>
      <c r="C100" s="19">
        <v>10</v>
      </c>
      <c r="D100" s="19" t="s">
        <v>217</v>
      </c>
      <c r="E100" s="19" t="s">
        <v>13</v>
      </c>
      <c r="F100" s="19" t="s">
        <v>68</v>
      </c>
      <c r="G100" s="20">
        <v>0.6</v>
      </c>
      <c r="H100" s="20">
        <v>0.9</v>
      </c>
      <c r="I100" s="20">
        <v>0.8</v>
      </c>
      <c r="J100" s="20">
        <v>0.2</v>
      </c>
      <c r="K100" s="20">
        <v>0.1</v>
      </c>
      <c r="L100" s="20">
        <v>0.1</v>
      </c>
      <c r="M100" s="20">
        <v>-1</v>
      </c>
      <c r="N100" s="20">
        <v>-0.9</v>
      </c>
      <c r="O100" s="20">
        <v>0</v>
      </c>
      <c r="P100" s="20">
        <v>-0.7</v>
      </c>
      <c r="Q100" s="20">
        <v>0</v>
      </c>
      <c r="R100" s="4"/>
      <c r="T100" s="3">
        <f t="shared" si="6"/>
        <v>-0.54</v>
      </c>
      <c r="U100" s="3">
        <f t="shared" si="7"/>
        <v>-0.432</v>
      </c>
      <c r="V100" s="3">
        <f t="shared" si="8"/>
        <v>0</v>
      </c>
      <c r="W100" s="3">
        <f t="shared" si="9"/>
        <v>-4.1999999999999996E-2</v>
      </c>
      <c r="X100" s="3">
        <f t="shared" si="10"/>
        <v>0</v>
      </c>
    </row>
    <row r="101" spans="2:32" ht="86.4" x14ac:dyDescent="0.3">
      <c r="B101" s="19" t="s">
        <v>229</v>
      </c>
      <c r="C101" s="19">
        <v>25</v>
      </c>
      <c r="D101" s="19" t="s">
        <v>217</v>
      </c>
      <c r="E101" s="19" t="s">
        <v>31</v>
      </c>
      <c r="F101" s="19" t="s">
        <v>87</v>
      </c>
      <c r="G101" s="20">
        <v>0.55000000000000004</v>
      </c>
      <c r="H101" s="20">
        <v>0.85</v>
      </c>
      <c r="I101" s="20">
        <v>0.9</v>
      </c>
      <c r="J101" s="20">
        <v>0.3</v>
      </c>
      <c r="K101" s="20">
        <v>0.2</v>
      </c>
      <c r="L101" s="20">
        <v>0.2</v>
      </c>
      <c r="M101" s="20">
        <v>-0.9</v>
      </c>
      <c r="N101" s="20">
        <v>-0.8</v>
      </c>
      <c r="O101" s="20">
        <v>-0.1</v>
      </c>
      <c r="P101" s="20">
        <v>-0.6</v>
      </c>
      <c r="Q101" s="20">
        <v>-0.3</v>
      </c>
      <c r="R101" s="4"/>
      <c r="T101" s="3">
        <f t="shared" si="6"/>
        <v>-0.42075000000000001</v>
      </c>
      <c r="U101" s="3">
        <f t="shared" si="7"/>
        <v>-0.39600000000000007</v>
      </c>
      <c r="V101" s="3">
        <f t="shared" si="8"/>
        <v>-1.6500000000000001E-2</v>
      </c>
      <c r="W101" s="3">
        <f t="shared" si="9"/>
        <v>-6.6000000000000003E-2</v>
      </c>
      <c r="X101" s="3">
        <f t="shared" si="10"/>
        <v>-3.3000000000000002E-2</v>
      </c>
    </row>
    <row r="102" spans="2:32" ht="86.4" x14ac:dyDescent="0.3">
      <c r="B102" s="19" t="s">
        <v>229</v>
      </c>
      <c r="C102" s="19">
        <v>27</v>
      </c>
      <c r="D102" s="19" t="s">
        <v>217</v>
      </c>
      <c r="E102" s="19" t="s">
        <v>32</v>
      </c>
      <c r="F102" s="19" t="s">
        <v>89</v>
      </c>
      <c r="G102" s="20">
        <v>0.5</v>
      </c>
      <c r="H102" s="20">
        <v>0.2</v>
      </c>
      <c r="I102" s="20">
        <v>0.8</v>
      </c>
      <c r="J102" s="20">
        <v>0.1</v>
      </c>
      <c r="K102" s="20">
        <v>0.1</v>
      </c>
      <c r="L102" s="20">
        <v>0.1</v>
      </c>
      <c r="M102" s="20">
        <v>-0.7</v>
      </c>
      <c r="N102" s="20">
        <v>-0.7</v>
      </c>
      <c r="O102" s="20">
        <v>0.2</v>
      </c>
      <c r="P102" s="20">
        <v>-0.6</v>
      </c>
      <c r="Q102" s="20">
        <v>-0.5</v>
      </c>
      <c r="R102" s="4"/>
      <c r="T102" s="3">
        <f t="shared" si="6"/>
        <v>-6.9999999999999993E-2</v>
      </c>
      <c r="U102" s="3">
        <f t="shared" si="7"/>
        <v>-0.27999999999999997</v>
      </c>
      <c r="V102" s="3">
        <f t="shared" si="8"/>
        <v>1.0000000000000002E-2</v>
      </c>
      <c r="W102" s="3">
        <f>$G102*K102*P102</f>
        <v>-0.03</v>
      </c>
      <c r="X102" s="3">
        <f t="shared" si="10"/>
        <v>-2.5000000000000001E-2</v>
      </c>
    </row>
    <row r="103" spans="2:32" ht="86.4" x14ac:dyDescent="0.3">
      <c r="B103" s="19" t="s">
        <v>229</v>
      </c>
      <c r="C103" s="19">
        <v>38</v>
      </c>
      <c r="D103" s="19" t="s">
        <v>218</v>
      </c>
      <c r="E103" s="19" t="s">
        <v>30</v>
      </c>
      <c r="F103" s="19" t="s">
        <v>100</v>
      </c>
      <c r="G103" s="20">
        <v>0.4</v>
      </c>
      <c r="H103" s="20">
        <v>0.9</v>
      </c>
      <c r="I103" s="20">
        <v>0.8</v>
      </c>
      <c r="J103" s="20">
        <v>0.4</v>
      </c>
      <c r="K103" s="20">
        <v>0.6</v>
      </c>
      <c r="L103" s="20">
        <v>0.6</v>
      </c>
      <c r="M103" s="20">
        <v>-0.9</v>
      </c>
      <c r="N103" s="20">
        <v>-0.8</v>
      </c>
      <c r="O103" s="20">
        <v>-0.3</v>
      </c>
      <c r="P103" s="20">
        <v>-0.9</v>
      </c>
      <c r="Q103" s="20">
        <v>-0.6</v>
      </c>
      <c r="R103" s="4"/>
      <c r="T103" s="3">
        <f t="shared" si="6"/>
        <v>-0.32400000000000007</v>
      </c>
      <c r="U103" s="3">
        <f t="shared" si="7"/>
        <v>-0.25600000000000006</v>
      </c>
      <c r="V103" s="3">
        <f t="shared" si="8"/>
        <v>-4.8000000000000008E-2</v>
      </c>
      <c r="W103" s="3">
        <f t="shared" si="9"/>
        <v>-0.216</v>
      </c>
      <c r="X103" s="3">
        <f t="shared" si="10"/>
        <v>-0.14399999999999999</v>
      </c>
    </row>
    <row r="105" spans="2:32" x14ac:dyDescent="0.3">
      <c r="AF105" s="3" t="s">
        <v>284</v>
      </c>
    </row>
    <row r="106" spans="2:32" x14ac:dyDescent="0.3">
      <c r="R106" s="18" t="s">
        <v>283</v>
      </c>
      <c r="S106" s="18"/>
      <c r="T106" s="3">
        <v>2902448</v>
      </c>
      <c r="U106" s="3">
        <v>1242917</v>
      </c>
      <c r="V106" s="3">
        <v>978901</v>
      </c>
      <c r="W106" s="3">
        <v>952832</v>
      </c>
      <c r="X106" s="3">
        <v>829361</v>
      </c>
      <c r="Z106" s="18" t="s">
        <v>285</v>
      </c>
      <c r="AA106" s="18"/>
      <c r="AB106" s="18"/>
      <c r="AC106" s="18"/>
      <c r="AD106" s="18"/>
    </row>
    <row r="107" spans="2:32" ht="15" thickBot="1" x14ac:dyDescent="0.35">
      <c r="N107" s="4"/>
      <c r="O107" s="4"/>
      <c r="P107" s="4"/>
      <c r="Q107" s="4"/>
      <c r="R107" s="4"/>
      <c r="S107" s="4"/>
      <c r="T107" s="4" t="s">
        <v>2</v>
      </c>
      <c r="U107" s="4" t="s">
        <v>3</v>
      </c>
      <c r="V107" s="4" t="s">
        <v>4</v>
      </c>
      <c r="W107" s="4" t="s">
        <v>5</v>
      </c>
      <c r="X107" s="4" t="s">
        <v>6</v>
      </c>
      <c r="Z107" s="4" t="s">
        <v>2</v>
      </c>
      <c r="AA107" s="4" t="s">
        <v>3</v>
      </c>
      <c r="AB107" s="4" t="s">
        <v>4</v>
      </c>
      <c r="AC107" s="4" t="s">
        <v>5</v>
      </c>
      <c r="AD107" s="4" t="s">
        <v>6</v>
      </c>
    </row>
    <row r="108" spans="2:32" ht="58.8" customHeight="1" thickTop="1" thickBot="1" x14ac:dyDescent="0.35">
      <c r="N108" s="4"/>
      <c r="O108" s="4"/>
      <c r="P108" s="4"/>
      <c r="Q108" s="21" t="s">
        <v>1</v>
      </c>
      <c r="R108" s="22"/>
      <c r="S108" s="30" t="s">
        <v>286</v>
      </c>
      <c r="T108" s="31">
        <f>SUMIFS(T$3:T$103, $D$3:$D$103, "T", T$3:T$103, "&gt;0")</f>
        <v>2.6229999999999998</v>
      </c>
      <c r="U108" s="31">
        <f t="shared" ref="U108:X108" si="11">SUMIFS(U$3:U$103, $D$3:$D$103, "T", U$3:U$103, "&gt;0")</f>
        <v>2.3729999999999998</v>
      </c>
      <c r="V108" s="31">
        <f t="shared" si="11"/>
        <v>4.3009999999999993</v>
      </c>
      <c r="W108" s="31">
        <f t="shared" si="11"/>
        <v>4.5525000000000002</v>
      </c>
      <c r="X108" s="32">
        <f t="shared" si="11"/>
        <v>5.0709999999999997</v>
      </c>
      <c r="Y108" s="39"/>
      <c r="Z108" s="39">
        <f>T$106*T108/1000000</f>
        <v>7.6131211039999993</v>
      </c>
      <c r="AA108" s="39">
        <f t="shared" ref="AA108:AD108" si="12">U$106*U108/1000000</f>
        <v>2.9494420409999997</v>
      </c>
      <c r="AB108" s="39">
        <f t="shared" si="12"/>
        <v>4.2102532009999996</v>
      </c>
      <c r="AC108" s="39">
        <f>W$106*W108/1000000</f>
        <v>4.3377676800000007</v>
      </c>
      <c r="AD108" s="39">
        <f>X$106*X108/1000000</f>
        <v>4.2056896310000003</v>
      </c>
      <c r="AE108" s="39"/>
      <c r="AF108" s="39">
        <f>SUM(Z108:AD108)</f>
        <v>23.316273656999996</v>
      </c>
    </row>
    <row r="109" spans="2:32" ht="58.8" customHeight="1" thickBot="1" x14ac:dyDescent="0.35">
      <c r="N109" s="4"/>
      <c r="O109" s="4"/>
      <c r="P109" s="4"/>
      <c r="Q109" s="23"/>
      <c r="R109" s="24"/>
      <c r="S109" s="33" t="s">
        <v>287</v>
      </c>
      <c r="T109" s="34">
        <f>SUMIFS(T$3:T$103, $D$3:$D$103, "T", T$3:T$103, "&lt;0")</f>
        <v>-20.147000000000002</v>
      </c>
      <c r="U109" s="34">
        <f t="shared" ref="U109:X109" si="13">SUMIFS(U$3:U$103, $D$3:$D$103, "T", U$3:U$103, "&lt;0")</f>
        <v>-18.192000000000007</v>
      </c>
      <c r="V109" s="34">
        <f t="shared" si="13"/>
        <v>-2.2989999999999999</v>
      </c>
      <c r="W109" s="34">
        <f t="shared" si="13"/>
        <v>-7.6510000000000016</v>
      </c>
      <c r="X109" s="35">
        <f t="shared" si="13"/>
        <v>-7.8660000000000023</v>
      </c>
      <c r="Y109" s="39"/>
      <c r="Z109" s="39">
        <f t="shared" ref="Z109:Z113" si="14">T$106*T109/1000000</f>
        <v>-58.475619856000009</v>
      </c>
      <c r="AA109" s="39">
        <f t="shared" ref="AA109:AA113" si="15">U$106*U109/1000000</f>
        <v>-22.61114606400001</v>
      </c>
      <c r="AB109" s="39">
        <f t="shared" ref="AB109:AB113" si="16">V$106*V109/1000000</f>
        <v>-2.2504933989999998</v>
      </c>
      <c r="AC109" s="39">
        <f t="shared" ref="AC109:AC113" si="17">W$106*W109/1000000</f>
        <v>-7.2901176320000012</v>
      </c>
      <c r="AD109" s="39">
        <f t="shared" ref="AD109:AD113" si="18">X$106*X109/1000000</f>
        <v>-6.5237536260000022</v>
      </c>
      <c r="AE109" s="39"/>
      <c r="AF109" s="39">
        <f t="shared" ref="AF109:AF113" si="19">SUM(Z109:AD109)</f>
        <v>-97.151130577000032</v>
      </c>
    </row>
    <row r="110" spans="2:32" ht="27.6" customHeight="1" thickTop="1" thickBot="1" x14ac:dyDescent="0.35">
      <c r="N110" s="27" t="s">
        <v>281</v>
      </c>
      <c r="O110" s="28"/>
      <c r="P110" s="29"/>
      <c r="Q110" s="25"/>
      <c r="R110" s="26"/>
      <c r="S110" s="33" t="s">
        <v>282</v>
      </c>
      <c r="T110" s="34">
        <f>T109+T108</f>
        <v>-17.524000000000001</v>
      </c>
      <c r="U110" s="34">
        <f t="shared" ref="U110:X110" si="20">U109+U108</f>
        <v>-15.819000000000008</v>
      </c>
      <c r="V110" s="34">
        <f t="shared" si="20"/>
        <v>2.0019999999999993</v>
      </c>
      <c r="W110" s="34">
        <f t="shared" si="20"/>
        <v>-3.0985000000000014</v>
      </c>
      <c r="X110" s="35">
        <f t="shared" si="20"/>
        <v>-2.7950000000000026</v>
      </c>
      <c r="Y110" s="39"/>
      <c r="Z110" s="39">
        <f t="shared" si="14"/>
        <v>-50.862498752000008</v>
      </c>
      <c r="AA110" s="39">
        <f t="shared" si="15"/>
        <v>-19.661704023000009</v>
      </c>
      <c r="AB110" s="39">
        <f t="shared" si="16"/>
        <v>1.9597598019999996</v>
      </c>
      <c r="AC110" s="39">
        <f t="shared" si="17"/>
        <v>-2.9523499520000014</v>
      </c>
      <c r="AD110" s="39">
        <f t="shared" si="18"/>
        <v>-2.3180639950000019</v>
      </c>
      <c r="AE110" s="39"/>
      <c r="AF110" s="39">
        <f t="shared" si="19"/>
        <v>-73.834856920000036</v>
      </c>
    </row>
    <row r="111" spans="2:32" ht="58.8" customHeight="1" thickTop="1" thickBot="1" x14ac:dyDescent="0.35">
      <c r="N111" s="4"/>
      <c r="O111" s="4"/>
      <c r="P111" s="4"/>
      <c r="Q111" s="21" t="s">
        <v>0</v>
      </c>
      <c r="R111" s="22"/>
      <c r="S111" s="30" t="s">
        <v>286</v>
      </c>
      <c r="T111" s="34">
        <f>SUMIFS(T$3:T$103, $D$3:$D$103, "N", T$3:T$103, "&gt;0")</f>
        <v>5.7557999999999998</v>
      </c>
      <c r="U111" s="34">
        <f t="shared" ref="U111:X111" si="21">SUMIFS(U$3:U$103, $D$3:$D$103, "N", U$3:U$103, "&gt;0")</f>
        <v>6.7442000000000002</v>
      </c>
      <c r="V111" s="34">
        <f t="shared" si="21"/>
        <v>0.13200000000000003</v>
      </c>
      <c r="W111" s="34">
        <f t="shared" si="21"/>
        <v>0.754</v>
      </c>
      <c r="X111" s="35">
        <f t="shared" si="21"/>
        <v>0.62200000000000011</v>
      </c>
      <c r="Y111" s="39"/>
      <c r="Z111" s="39">
        <f t="shared" si="14"/>
        <v>16.705910198400002</v>
      </c>
      <c r="AA111" s="39">
        <f t="shared" si="15"/>
        <v>8.3824808314000006</v>
      </c>
      <c r="AB111" s="39">
        <f t="shared" si="16"/>
        <v>0.12921493200000003</v>
      </c>
      <c r="AC111" s="39">
        <f t="shared" si="17"/>
        <v>0.71843532799999998</v>
      </c>
      <c r="AD111" s="39">
        <f t="shared" si="18"/>
        <v>0.51586254200000004</v>
      </c>
      <c r="AE111" s="39"/>
      <c r="AF111" s="39">
        <f t="shared" si="19"/>
        <v>26.451903831800003</v>
      </c>
    </row>
    <row r="112" spans="2:32" ht="58.8" customHeight="1" thickBot="1" x14ac:dyDescent="0.35">
      <c r="N112" s="4"/>
      <c r="O112" s="4"/>
      <c r="P112" s="4"/>
      <c r="Q112" s="23"/>
      <c r="R112" s="24"/>
      <c r="S112" s="33" t="s">
        <v>287</v>
      </c>
      <c r="T112" s="34">
        <f>SUMIFS(T$3:T$103, $D$3:$D$103, "N", T$3:T$103, "&lt;0")</f>
        <v>-13.23175</v>
      </c>
      <c r="U112" s="34">
        <f t="shared" ref="U112:X112" si="22">SUMIFS(U$3:U$103, $D$3:$D$103, "N", U$3:U$103, "&lt;0")</f>
        <v>-9.3549500000000005</v>
      </c>
      <c r="V112" s="34">
        <f t="shared" si="22"/>
        <v>-7.3911999999999987</v>
      </c>
      <c r="W112" s="34">
        <f t="shared" si="22"/>
        <v>-12.597150000000003</v>
      </c>
      <c r="X112" s="35">
        <f t="shared" si="22"/>
        <v>-10.508500000000002</v>
      </c>
      <c r="Y112" s="39"/>
      <c r="Z112" s="39">
        <f t="shared" si="14"/>
        <v>-38.404466323999998</v>
      </c>
      <c r="AA112" s="39">
        <f t="shared" si="15"/>
        <v>-11.627426389150001</v>
      </c>
      <c r="AB112" s="39">
        <f t="shared" si="16"/>
        <v>-7.2352530711999981</v>
      </c>
      <c r="AC112" s="39">
        <f t="shared" si="17"/>
        <v>-12.002967628800002</v>
      </c>
      <c r="AD112" s="39">
        <f t="shared" si="18"/>
        <v>-8.7153400685000015</v>
      </c>
      <c r="AE112" s="39"/>
      <c r="AF112" s="39">
        <f t="shared" si="19"/>
        <v>-77.985453481649998</v>
      </c>
    </row>
    <row r="113" spans="17:32" ht="15" thickBot="1" x14ac:dyDescent="0.35">
      <c r="Q113" s="25"/>
      <c r="R113" s="26"/>
      <c r="S113" s="36" t="s">
        <v>282</v>
      </c>
      <c r="T113" s="37">
        <f>SUM(T111:T112)</f>
        <v>-7.4759500000000001</v>
      </c>
      <c r="U113" s="37">
        <f t="shared" ref="U113:X113" si="23">SUM(U111:U112)</f>
        <v>-2.6107500000000003</v>
      </c>
      <c r="V113" s="37">
        <f t="shared" si="23"/>
        <v>-7.259199999999999</v>
      </c>
      <c r="W113" s="37">
        <f t="shared" si="23"/>
        <v>-11.843150000000003</v>
      </c>
      <c r="X113" s="38">
        <f t="shared" si="23"/>
        <v>-9.8865000000000016</v>
      </c>
      <c r="Y113" s="39"/>
      <c r="Z113" s="39">
        <f t="shared" si="14"/>
        <v>-21.6985561256</v>
      </c>
      <c r="AA113" s="39">
        <f t="shared" si="15"/>
        <v>-3.2449455577500008</v>
      </c>
      <c r="AB113" s="39">
        <f t="shared" si="16"/>
        <v>-7.1060381391999989</v>
      </c>
      <c r="AC113" s="39">
        <f t="shared" si="17"/>
        <v>-11.284532300800002</v>
      </c>
      <c r="AD113" s="39">
        <f t="shared" si="18"/>
        <v>-8.1994775265000008</v>
      </c>
      <c r="AE113" s="39"/>
      <c r="AF113" s="39">
        <f t="shared" si="19"/>
        <v>-51.533549649850002</v>
      </c>
    </row>
    <row r="114" spans="17:32" ht="15" thickTop="1" x14ac:dyDescent="0.3"/>
  </sheetData>
  <mergeCells count="5">
    <mergeCell ref="Z106:AD106"/>
    <mergeCell ref="N110:P110"/>
    <mergeCell ref="Q108:R110"/>
    <mergeCell ref="Q111:R113"/>
    <mergeCell ref="R106:S1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655F-95DF-44DC-8037-335B49FC85C2}">
  <dimension ref="A1:G11"/>
  <sheetViews>
    <sheetView zoomScale="85" zoomScaleNormal="85" workbookViewId="0">
      <selection activeCell="D2" sqref="D2"/>
    </sheetView>
  </sheetViews>
  <sheetFormatPr defaultRowHeight="43.2" customHeight="1" x14ac:dyDescent="0.3"/>
  <cols>
    <col min="1" max="1" width="3" style="3" bestFit="1" customWidth="1"/>
    <col min="2" max="2" width="41.88671875" style="3" customWidth="1"/>
    <col min="3" max="3" width="66.88671875" style="3" customWidth="1"/>
    <col min="4" max="5" width="8.88671875" style="3"/>
    <col min="6" max="6" width="57" style="3" customWidth="1"/>
    <col min="7" max="7" width="53.44140625" style="3" customWidth="1"/>
    <col min="8" max="16384" width="8.88671875" style="3"/>
  </cols>
  <sheetData>
    <row r="1" spans="1:7" ht="43.2" customHeight="1" x14ac:dyDescent="0.3">
      <c r="A1" s="6" t="s">
        <v>53</v>
      </c>
      <c r="B1" s="6" t="s">
        <v>0</v>
      </c>
      <c r="C1" s="6" t="s">
        <v>55</v>
      </c>
      <c r="E1" s="6" t="s">
        <v>53</v>
      </c>
      <c r="F1" s="6" t="s">
        <v>1</v>
      </c>
      <c r="G1" s="6" t="s">
        <v>55</v>
      </c>
    </row>
    <row r="2" spans="1:7" ht="43.2" customHeight="1" x14ac:dyDescent="0.3">
      <c r="A2" s="7">
        <v>1</v>
      </c>
      <c r="B2" s="8" t="s">
        <v>7</v>
      </c>
      <c r="C2" s="9" t="s">
        <v>56</v>
      </c>
      <c r="E2" s="7">
        <v>1</v>
      </c>
      <c r="F2" s="8" t="s">
        <v>14</v>
      </c>
      <c r="G2" s="9" t="s">
        <v>69</v>
      </c>
    </row>
    <row r="3" spans="1:7" ht="43.2" customHeight="1" x14ac:dyDescent="0.3">
      <c r="A3" s="7">
        <v>2</v>
      </c>
      <c r="B3" s="8" t="s">
        <v>8</v>
      </c>
      <c r="C3" s="9" t="s">
        <v>57</v>
      </c>
      <c r="E3" s="7">
        <v>2</v>
      </c>
      <c r="F3" s="8" t="s">
        <v>15</v>
      </c>
      <c r="G3" s="9" t="s">
        <v>70</v>
      </c>
    </row>
    <row r="4" spans="1:7" ht="43.2" customHeight="1" x14ac:dyDescent="0.3">
      <c r="A4" s="7">
        <v>3</v>
      </c>
      <c r="B4" s="8" t="s">
        <v>58</v>
      </c>
      <c r="C4" s="10" t="s">
        <v>59</v>
      </c>
      <c r="E4" s="7">
        <v>3</v>
      </c>
      <c r="F4" s="8" t="s">
        <v>16</v>
      </c>
      <c r="G4" s="9" t="s">
        <v>71</v>
      </c>
    </row>
    <row r="5" spans="1:7" ht="43.2" customHeight="1" x14ac:dyDescent="0.3">
      <c r="A5" s="7">
        <v>4</v>
      </c>
      <c r="B5" s="8" t="s">
        <v>9</v>
      </c>
      <c r="C5" s="10" t="s">
        <v>60</v>
      </c>
      <c r="E5" s="7">
        <v>4</v>
      </c>
      <c r="F5" s="8" t="s">
        <v>72</v>
      </c>
      <c r="G5" s="10" t="s">
        <v>73</v>
      </c>
    </row>
    <row r="6" spans="1:7" ht="43.2" customHeight="1" x14ac:dyDescent="0.3">
      <c r="A6" s="7">
        <v>5</v>
      </c>
      <c r="B6" s="8" t="s">
        <v>10</v>
      </c>
      <c r="C6" s="9" t="s">
        <v>61</v>
      </c>
      <c r="E6" s="7">
        <v>5</v>
      </c>
      <c r="F6" s="8" t="s">
        <v>17</v>
      </c>
      <c r="G6" s="10" t="s">
        <v>74</v>
      </c>
    </row>
    <row r="7" spans="1:7" ht="43.2" customHeight="1" x14ac:dyDescent="0.3">
      <c r="A7" s="7">
        <v>6</v>
      </c>
      <c r="B7" s="8" t="s">
        <v>11</v>
      </c>
      <c r="C7" s="9" t="s">
        <v>62</v>
      </c>
      <c r="E7" s="7">
        <v>6</v>
      </c>
      <c r="F7" s="8" t="s">
        <v>18</v>
      </c>
      <c r="G7" s="10" t="s">
        <v>75</v>
      </c>
    </row>
    <row r="8" spans="1:7" ht="43.2" customHeight="1" x14ac:dyDescent="0.3">
      <c r="A8" s="7">
        <v>7</v>
      </c>
      <c r="B8" s="8" t="s">
        <v>12</v>
      </c>
      <c r="C8" s="9" t="s">
        <v>63</v>
      </c>
      <c r="E8" s="7">
        <v>7</v>
      </c>
      <c r="F8" s="8" t="s">
        <v>19</v>
      </c>
      <c r="G8" s="9" t="s">
        <v>76</v>
      </c>
    </row>
    <row r="9" spans="1:7" ht="43.2" customHeight="1" x14ac:dyDescent="0.3">
      <c r="A9" s="7">
        <v>8</v>
      </c>
      <c r="B9" s="8" t="s">
        <v>64</v>
      </c>
      <c r="C9" s="10" t="s">
        <v>65</v>
      </c>
      <c r="E9" s="7">
        <v>8</v>
      </c>
      <c r="F9" s="8" t="s">
        <v>20</v>
      </c>
      <c r="G9" s="10" t="s">
        <v>77</v>
      </c>
    </row>
    <row r="10" spans="1:7" ht="43.2" customHeight="1" x14ac:dyDescent="0.3">
      <c r="A10" s="7">
        <v>9</v>
      </c>
      <c r="B10" s="8" t="s">
        <v>66</v>
      </c>
      <c r="C10" s="10" t="s">
        <v>67</v>
      </c>
      <c r="E10" s="7">
        <v>9</v>
      </c>
      <c r="F10" s="8" t="s">
        <v>78</v>
      </c>
      <c r="G10" s="10" t="s">
        <v>79</v>
      </c>
    </row>
    <row r="11" spans="1:7" ht="43.2" customHeight="1" x14ac:dyDescent="0.3">
      <c r="A11" s="7">
        <v>10</v>
      </c>
      <c r="B11" s="8" t="s">
        <v>13</v>
      </c>
      <c r="C11" s="10" t="s">
        <v>68</v>
      </c>
      <c r="E11" s="7">
        <v>10</v>
      </c>
      <c r="F11" s="8" t="s">
        <v>80</v>
      </c>
      <c r="G11" s="10" t="s">
        <v>81</v>
      </c>
    </row>
  </sheetData>
  <hyperlinks>
    <hyperlink ref="C4" r:id="rId1" display="https://www.forbes.pl/opinie/wybory-prezydenckie-2025-karol-nawrocki-straszy-euro-ale-jego-program-to-drozyzna/2d1r2wb?utm_source=chatgpt.com" xr:uid="{E8B69D96-FBA3-4695-A027-5C9FC35D99BC}"/>
    <hyperlink ref="C5" r:id="rId2" display="https://www.bankier.pl/wiadomosc/Nawrocki-i-Trzaskowski-o-imigracji-Jeden-chce-wypowiedziec-pakt-migracyjny-drugi-ma-zero-tolerancji-dla-cudzoziemcow-przestepcow-8889384.html?utm_source=chatgpt.com" xr:uid="{85A567CE-6EA0-4769-8247-DF433FF2C127}"/>
    <hyperlink ref="C9" r:id="rId3" display="https://wyborcza.pl/7%2C75398%2C31688720%2Cpodroze-nawrockiego-ipn-klamstwa-i-manipulacje.html?utm_source=chatgpt.com" xr:uid="{41824E98-5D4E-43E7-80EA-50B697C8A4C3}"/>
    <hyperlink ref="C10" r:id="rId4" display="https://www.gazetaprawna.pl/wiadomosci/kraj/artykuly/9801342%2Cwybory-prezydenckie-2025-nawrocki-byly-to-wybory-nieuczciwe.html?utm_source=chatgpt.com" xr:uid="{5C4EE901-2D11-4CEE-8488-E3F4F60F42BA}"/>
    <hyperlink ref="C11" r:id="rId5" display="https://mentzen2025.pl/silna-bogata-polska/?utm_source=chatgpt.com" xr:uid="{61FE260F-6F7E-466C-B806-46396A9FA119}"/>
    <hyperlink ref="G5" r:id="rId6" display="https://www.bankier.pl/wiadomosc/Podatek-od-nieruchomosci-w-Warszawie-idzie-w-gore-Od-nowego-roku-bedzie-o-15-proc-wyzszy-8665374.html?utm_source=chatgpt.com" xr:uid="{0DE18CD4-C30B-4224-8E96-62C4BFE04442}"/>
    <hyperlink ref="G6" r:id="rId7" display="https://wszystkoconajwazniejsze.pl/pepites/program-rafala-trzaskowskiego-2025/?utm_source=chatgpt.com" xr:uid="{BC79464A-14E9-47C7-A8C6-B95229CE75EE}"/>
    <hyperlink ref="G7" r:id="rId8" display="https://tvn24.pl/biznes/z-kraju/wybory-prezydenckie-2025-rafal-trzaskowski-i-karol-nawrocki-a-gospodarka-co-proponuja-st8468345?utm_source=chatgpt.com" xr:uid="{5668C5EB-31DB-4E19-A77F-104B11802EFD}"/>
    <hyperlink ref="G9" r:id="rId9" display="https://tvn24.pl/polska/wybory-prezydenckie-2025-pakt-migracyjny-w-ogniu-kampanii-wyborczej-obie-strony-fauluja-st8446366?utm_source=chatgpt.com" xr:uid="{E54C6C63-FE04-40AA-ABBA-E31B1E8E6FFE}"/>
    <hyperlink ref="G10" r:id="rId10" display="https://www.aljazeera.com/news/2025/5/16/poland-presidential-election-2025-from-migration-to-eu-whats-at-stake?utm_source=chatgpt.com" xr:uid="{33E87C1F-44AC-430B-ACD9-EF7ECB7FA681}"/>
    <hyperlink ref="G11" r:id="rId11" display="https://kyivindependent.com/poland-heads-to-runoff-between-pro-eu-trzaskowski-and-eurosceptic-nawrocki/?utm_source=chatgpt.com" xr:uid="{DD7F4C9B-ED8D-424F-9F5F-2CB2F616AA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8AA6-5AEB-4077-9187-1AD812210712}">
  <dimension ref="A1:G11"/>
  <sheetViews>
    <sheetView topLeftCell="A3" zoomScale="85" zoomScaleNormal="85" workbookViewId="0">
      <selection activeCell="F2" sqref="F2:G11"/>
    </sheetView>
  </sheetViews>
  <sheetFormatPr defaultRowHeight="43.2" customHeight="1" x14ac:dyDescent="0.3"/>
  <cols>
    <col min="1" max="1" width="3" style="3" bestFit="1" customWidth="1"/>
    <col min="2" max="2" width="41.88671875" style="3" customWidth="1"/>
    <col min="3" max="3" width="66.88671875" style="3" customWidth="1"/>
    <col min="4" max="5" width="8.88671875" style="3"/>
    <col min="6" max="6" width="57" style="3" customWidth="1"/>
    <col min="7" max="7" width="53.44140625" style="3" customWidth="1"/>
    <col min="8" max="16384" width="8.88671875" style="3"/>
  </cols>
  <sheetData>
    <row r="1" spans="1:7" ht="43.2" customHeight="1" x14ac:dyDescent="0.3">
      <c r="A1" s="6" t="s">
        <v>53</v>
      </c>
      <c r="B1" s="6" t="s">
        <v>0</v>
      </c>
      <c r="C1" s="6" t="s">
        <v>82</v>
      </c>
      <c r="E1" s="6" t="s">
        <v>53</v>
      </c>
      <c r="F1" s="6" t="s">
        <v>1</v>
      </c>
      <c r="G1" s="6" t="s">
        <v>82</v>
      </c>
    </row>
    <row r="2" spans="1:7" ht="43.2" customHeight="1" x14ac:dyDescent="0.3">
      <c r="A2" s="7">
        <v>1</v>
      </c>
      <c r="B2" s="8" t="s">
        <v>21</v>
      </c>
      <c r="C2" s="9" t="s">
        <v>83</v>
      </c>
      <c r="E2" s="7">
        <v>1</v>
      </c>
      <c r="F2" s="8" t="s">
        <v>27</v>
      </c>
      <c r="G2" s="9" t="s">
        <v>93</v>
      </c>
    </row>
    <row r="3" spans="1:7" ht="43.2" customHeight="1" x14ac:dyDescent="0.3">
      <c r="A3" s="7">
        <v>2</v>
      </c>
      <c r="B3" s="8" t="s">
        <v>22</v>
      </c>
      <c r="C3" s="9" t="s">
        <v>84</v>
      </c>
      <c r="E3" s="7">
        <v>2</v>
      </c>
      <c r="F3" s="8" t="s">
        <v>28</v>
      </c>
      <c r="G3" s="9" t="s">
        <v>94</v>
      </c>
    </row>
    <row r="4" spans="1:7" ht="43.2" customHeight="1" x14ac:dyDescent="0.3">
      <c r="A4" s="7">
        <v>3</v>
      </c>
      <c r="B4" s="8" t="s">
        <v>23</v>
      </c>
      <c r="C4" s="10" t="s">
        <v>85</v>
      </c>
      <c r="E4" s="7">
        <v>3</v>
      </c>
      <c r="F4" s="8" t="s">
        <v>35</v>
      </c>
      <c r="G4" s="9" t="s">
        <v>95</v>
      </c>
    </row>
    <row r="5" spans="1:7" ht="43.2" customHeight="1" x14ac:dyDescent="0.3">
      <c r="A5" s="7">
        <v>4</v>
      </c>
      <c r="B5" s="8" t="s">
        <v>24</v>
      </c>
      <c r="C5" s="10" t="s">
        <v>86</v>
      </c>
      <c r="E5" s="7">
        <v>4</v>
      </c>
      <c r="F5" s="8" t="s">
        <v>29</v>
      </c>
      <c r="G5" s="10" t="s">
        <v>96</v>
      </c>
    </row>
    <row r="6" spans="1:7" ht="43.2" customHeight="1" x14ac:dyDescent="0.3">
      <c r="A6" s="7">
        <v>5</v>
      </c>
      <c r="B6" s="8" t="s">
        <v>31</v>
      </c>
      <c r="C6" s="9" t="s">
        <v>87</v>
      </c>
      <c r="E6" s="7">
        <v>5</v>
      </c>
      <c r="F6" s="8" t="s">
        <v>36</v>
      </c>
      <c r="G6" s="10" t="s">
        <v>97</v>
      </c>
    </row>
    <row r="7" spans="1:7" ht="43.2" customHeight="1" x14ac:dyDescent="0.3">
      <c r="A7" s="7">
        <v>6</v>
      </c>
      <c r="B7" s="8" t="s">
        <v>25</v>
      </c>
      <c r="C7" s="9" t="s">
        <v>88</v>
      </c>
      <c r="E7" s="7">
        <v>6</v>
      </c>
      <c r="F7" s="8" t="s">
        <v>37</v>
      </c>
      <c r="G7" s="10" t="s">
        <v>98</v>
      </c>
    </row>
    <row r="8" spans="1:7" ht="43.2" customHeight="1" x14ac:dyDescent="0.3">
      <c r="A8" s="7">
        <v>7</v>
      </c>
      <c r="B8" s="8" t="s">
        <v>32</v>
      </c>
      <c r="C8" s="9" t="s">
        <v>89</v>
      </c>
      <c r="E8" s="7">
        <v>7</v>
      </c>
      <c r="F8" s="8" t="s">
        <v>38</v>
      </c>
      <c r="G8" s="9" t="s">
        <v>99</v>
      </c>
    </row>
    <row r="9" spans="1:7" ht="43.2" customHeight="1" x14ac:dyDescent="0.3">
      <c r="A9" s="7">
        <v>8</v>
      </c>
      <c r="B9" s="8" t="s">
        <v>26</v>
      </c>
      <c r="C9" s="10" t="s">
        <v>90</v>
      </c>
      <c r="E9" s="7">
        <v>8</v>
      </c>
      <c r="F9" s="8" t="s">
        <v>30</v>
      </c>
      <c r="G9" s="10" t="s">
        <v>100</v>
      </c>
    </row>
    <row r="10" spans="1:7" ht="43.2" customHeight="1" x14ac:dyDescent="0.3">
      <c r="A10" s="7">
        <v>9</v>
      </c>
      <c r="B10" s="8" t="s">
        <v>33</v>
      </c>
      <c r="C10" s="10" t="s">
        <v>91</v>
      </c>
      <c r="E10" s="7">
        <v>9</v>
      </c>
      <c r="F10" s="8" t="s">
        <v>101</v>
      </c>
      <c r="G10" s="10" t="s">
        <v>102</v>
      </c>
    </row>
    <row r="11" spans="1:7" ht="43.2" customHeight="1" x14ac:dyDescent="0.3">
      <c r="A11" s="7">
        <v>10</v>
      </c>
      <c r="B11" s="8" t="s">
        <v>34</v>
      </c>
      <c r="C11" s="10" t="s">
        <v>92</v>
      </c>
      <c r="E11" s="7">
        <v>10</v>
      </c>
      <c r="F11" s="8" t="s">
        <v>103</v>
      </c>
      <c r="G11" s="10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07BB-4829-4B5F-B92D-A7BF44241571}">
  <dimension ref="A1:G11"/>
  <sheetViews>
    <sheetView topLeftCell="A3" zoomScale="85" zoomScaleNormal="85" workbookViewId="0">
      <selection activeCell="F2" sqref="F2:G11"/>
    </sheetView>
  </sheetViews>
  <sheetFormatPr defaultRowHeight="43.2" customHeight="1" x14ac:dyDescent="0.3"/>
  <cols>
    <col min="1" max="1" width="3" style="3" bestFit="1" customWidth="1"/>
    <col min="2" max="2" width="41.88671875" style="3" customWidth="1"/>
    <col min="3" max="3" width="66.88671875" style="3" customWidth="1"/>
    <col min="4" max="5" width="8.88671875" style="3"/>
    <col min="6" max="6" width="57" style="3" customWidth="1"/>
    <col min="7" max="7" width="53.44140625" style="3" customWidth="1"/>
    <col min="8" max="16384" width="8.88671875" style="3"/>
  </cols>
  <sheetData>
    <row r="1" spans="1:7" ht="43.2" customHeight="1" x14ac:dyDescent="0.3">
      <c r="A1" s="6" t="s">
        <v>53</v>
      </c>
      <c r="B1" s="6" t="s">
        <v>0</v>
      </c>
      <c r="C1" s="6" t="s">
        <v>105</v>
      </c>
      <c r="E1" s="6" t="s">
        <v>53</v>
      </c>
      <c r="F1" s="6" t="s">
        <v>1</v>
      </c>
      <c r="G1" s="6" t="s">
        <v>105</v>
      </c>
    </row>
    <row r="2" spans="1:7" ht="43.2" customHeight="1" x14ac:dyDescent="0.3">
      <c r="A2" s="7">
        <v>1</v>
      </c>
      <c r="B2" s="8" t="s">
        <v>106</v>
      </c>
      <c r="C2" s="9" t="s">
        <v>107</v>
      </c>
      <c r="E2" s="7">
        <v>1</v>
      </c>
      <c r="F2" s="8" t="s">
        <v>122</v>
      </c>
      <c r="G2" s="9" t="s">
        <v>123</v>
      </c>
    </row>
    <row r="3" spans="1:7" ht="43.2" customHeight="1" x14ac:dyDescent="0.3">
      <c r="A3" s="7">
        <v>2</v>
      </c>
      <c r="B3" s="8" t="s">
        <v>39</v>
      </c>
      <c r="C3" s="9" t="s">
        <v>108</v>
      </c>
      <c r="E3" s="7">
        <v>2</v>
      </c>
      <c r="F3" s="8" t="s">
        <v>124</v>
      </c>
      <c r="G3" s="9" t="s">
        <v>125</v>
      </c>
    </row>
    <row r="4" spans="1:7" ht="43.2" customHeight="1" x14ac:dyDescent="0.3">
      <c r="A4" s="7">
        <v>3</v>
      </c>
      <c r="B4" s="8" t="s">
        <v>40</v>
      </c>
      <c r="C4" s="10" t="s">
        <v>109</v>
      </c>
      <c r="E4" s="7">
        <v>3</v>
      </c>
      <c r="F4" s="8" t="s">
        <v>126</v>
      </c>
      <c r="G4" s="9" t="s">
        <v>127</v>
      </c>
    </row>
    <row r="5" spans="1:7" ht="43.2" customHeight="1" x14ac:dyDescent="0.3">
      <c r="A5" s="7">
        <v>4</v>
      </c>
      <c r="B5" s="8" t="s">
        <v>110</v>
      </c>
      <c r="C5" s="10" t="s">
        <v>111</v>
      </c>
      <c r="E5" s="7">
        <v>4</v>
      </c>
      <c r="F5" s="8" t="s">
        <v>43</v>
      </c>
      <c r="G5" s="10" t="s">
        <v>128</v>
      </c>
    </row>
    <row r="6" spans="1:7" ht="43.2" customHeight="1" x14ac:dyDescent="0.3">
      <c r="A6" s="7">
        <v>5</v>
      </c>
      <c r="B6" s="8" t="s">
        <v>41</v>
      </c>
      <c r="C6" s="9" t="s">
        <v>112</v>
      </c>
      <c r="E6" s="7">
        <v>5</v>
      </c>
      <c r="F6" s="8" t="s">
        <v>129</v>
      </c>
      <c r="G6" s="10" t="s">
        <v>130</v>
      </c>
    </row>
    <row r="7" spans="1:7" ht="43.2" customHeight="1" x14ac:dyDescent="0.3">
      <c r="A7" s="7">
        <v>6</v>
      </c>
      <c r="B7" s="8" t="s">
        <v>113</v>
      </c>
      <c r="C7" s="9" t="s">
        <v>114</v>
      </c>
      <c r="E7" s="7">
        <v>6</v>
      </c>
      <c r="F7" s="8" t="s">
        <v>44</v>
      </c>
      <c r="G7" s="10" t="s">
        <v>131</v>
      </c>
    </row>
    <row r="8" spans="1:7" ht="43.2" customHeight="1" x14ac:dyDescent="0.3">
      <c r="A8" s="7">
        <v>7</v>
      </c>
      <c r="B8" s="8" t="s">
        <v>115</v>
      </c>
      <c r="C8" s="9" t="s">
        <v>116</v>
      </c>
      <c r="E8" s="7">
        <v>7</v>
      </c>
      <c r="F8" s="8" t="s">
        <v>45</v>
      </c>
      <c r="G8" s="9" t="s">
        <v>132</v>
      </c>
    </row>
    <row r="9" spans="1:7" ht="43.2" customHeight="1" x14ac:dyDescent="0.3">
      <c r="A9" s="7">
        <v>8</v>
      </c>
      <c r="B9" s="8" t="s">
        <v>117</v>
      </c>
      <c r="C9" s="10" t="s">
        <v>118</v>
      </c>
      <c r="E9" s="7">
        <v>8</v>
      </c>
      <c r="F9" s="8" t="s">
        <v>133</v>
      </c>
      <c r="G9" s="10" t="s">
        <v>134</v>
      </c>
    </row>
    <row r="10" spans="1:7" ht="43.2" customHeight="1" x14ac:dyDescent="0.3">
      <c r="A10" s="7">
        <v>9</v>
      </c>
      <c r="B10" s="8" t="s">
        <v>42</v>
      </c>
      <c r="C10" s="10" t="s">
        <v>119</v>
      </c>
      <c r="E10" s="7">
        <v>9</v>
      </c>
      <c r="F10" s="8" t="s">
        <v>135</v>
      </c>
      <c r="G10" s="10" t="s">
        <v>136</v>
      </c>
    </row>
    <row r="11" spans="1:7" ht="43.2" customHeight="1" x14ac:dyDescent="0.3">
      <c r="A11" s="7">
        <v>10</v>
      </c>
      <c r="B11" s="8" t="s">
        <v>120</v>
      </c>
      <c r="C11" s="10" t="s">
        <v>121</v>
      </c>
      <c r="E11" s="7">
        <v>10</v>
      </c>
      <c r="F11" s="8" t="s">
        <v>46</v>
      </c>
      <c r="G11" s="10" t="s">
        <v>137</v>
      </c>
    </row>
  </sheetData>
  <hyperlinks>
    <hyperlink ref="C6" r:id="rId1" tooltip="Aborcja polaryzuje, zdrowie godzi. Kandydaci zabrali głos [ANKIETA ..." display="https://www.gazetaprawna.pl/wiadomosci/artykuly/9797616%2Caborcja-polaryzuje-zdrowie-godzi-kandydaci-zabrali-glos-ankieta-dgp.html?utm_source=chatgpt.com" xr:uid="{E2A6210C-F251-4107-9076-B5BF95ED8A19}"/>
    <hyperlink ref="C8" r:id="rId2" tooltip="Likwidacja podatku Belki, konstytucyjna ochrona przed podatkiem ..." display="https://www.bankier.pl/wiadomosc/Program-Karola-Nawrockiego-Likwidacja-podatku-Belki-konstytucyjna-ochrona-przed-podatkiem-katastralnym-i-budzetowy-pancerz-8941969.html?utm_source=chatgpt.com" xr:uid="{5500BA04-90C1-44B1-9ACC-FDCE7322BD73}"/>
    <hyperlink ref="C9" r:id="rId3" tooltip="Koszty podatkowych propozycji Nawrockiego. Znamy liczby i wiemy ..." display="https://www.money.pl/podatki/koszty-podatkowych-propozycji-nawrockiego-znamy-liczby-i-wiemy-kto-skorzysta-7131930213800896a.html?utm_source=chatgpt.com" xr:uid="{DA06EA12-7889-4AEE-B7AB-F84EF4F2B5EA}"/>
    <hyperlink ref="C10" r:id="rId4" tooltip="Wybory prezydenckie 2025. Karol Nawrocki - Rzeczpospolita" display="https://www.rp.pl/polityka/art42289421-wybory-prezydenckie-2025-karol-nawrocki-bokser-pilkarz-decyzja-prezesa?utm_source=chatgpt.com" xr:uid="{3F22355B-9926-4D67-ACD2-CCB1852ECA4B}"/>
    <hyperlink ref="C11" r:id="rId5" tooltip="Poland to define its energy future at the ballot box in 2025" display="https://strategicenergy.eu/poland-2025-presidential/?utm_source=chatgpt.com" xr:uid="{F2E58D0B-B0AF-4C93-89FC-1389AB303873}"/>
    <hyperlink ref="G2" r:id="rId6" tooltip="Nawet strefy czystego transportu są już przedmiotem ..." display="https://www.portalsamorzadowy.pl/polityka-i-spoleczenstwo/nawet-strefy-czystego-transportu-sa-juz-przedmiotem-ideologicznego-sporu%2C477934.html?utm_source=chatgpt.com" xr:uid="{032B6712-767E-4A3A-83E6-DC84D50D146E}"/>
    <hyperlink ref="G3" r:id="rId7" tooltip="Niskie podatki, tanie kredyty i więcej mieszkań. Kandydaci na ..." display="https://www.rp.pl/gospodarka/art42290621-niskie-podatki-tanie-kredyty-i-wiecej-mieszkan-kandydaci-na-prezydenta-obiecuja?utm_source=chatgpt.com" xr:uid="{5EE8281C-C3E9-45E9-A96D-C5F34AFC3F43}"/>
    <hyperlink ref="G5" r:id="rId8" tooltip="Program wyborczy Rafała Trzaskowskiego. Ograniczenie 800+ dla ..." display="https://www.bankier.pl/wiadomosc/Program-wyborczy-Rafala-Trzaskowskiego-Ograniczenie-800-dla-cudzoziemcow-deregulacja-i-liberalizacja-aborcji-8941973.html?utm_source=chatgpt.com" xr:uid="{9B9820CD-5E62-4417-9631-437FD01D0ACB}"/>
    <hyperlink ref="G6" r:id="rId9" tooltip="Polish centrist's narrow presidential lead leaves pro-EU path in balance" display="https://www.reuters.com/world/europe/polish-presidential-election-test-if-pms-pro-eu-vision-is-trump-proof-2025-05-18/?utm_source=chatgpt.com" xr:uid="{85C950B2-B969-4088-9232-7708F4919FE1}"/>
    <hyperlink ref="G8" r:id="rId10" tooltip="Pakt migracyjny w ogniu kampanii. Faulują obie strony - TVN24" display="https://tvn24.pl/polska/wybory-prezydenckie-2025-pakt-migracyjny-w-ogniu-kampanii-wyborczej-obie-strony-fauluja-st8446366?utm_source=chatgpt.com" xr:uid="{4E649D97-BBAF-4400-96D0-3928B33415E8}"/>
    <hyperlink ref="G9" r:id="rId11" tooltip="Czy podatek katastralny od wartości nieruchomości zostanie ..." display="https://www.rp.pl/podatki/art41843111-czy-podatek-katastralny-od-wartosci-nieruchomosci-zostanie-wprowadzony-rzeczpospolita-wyjasnia?utm_source=chatgpt.com" xr:uid="{49F5E551-4710-4488-86C3-C1C2CCD8D50C}"/>
    <hyperlink ref="G10" r:id="rId12" tooltip="Trzaskowski zmienia zdanie: „Czas dopłat do kredytów się skończył ..." display="https://oko.press/trzaskowski-czas-doplat-do-kredytow-sie-skonczyl-szuka-glosow-lewicy-i-mlodych?utm_source=chatgpt.com" xr:uid="{674D1ACA-C1EB-4D19-983F-E31DDFC14659}"/>
    <hyperlink ref="G11" r:id="rId13" tooltip="Race for Poland's presidency blows wide open - Politico.eu" display="https://www.politico.eu/article/poland-president-election-trzaskowski-nawrocki/?utm_source=chatgpt.com" xr:uid="{2A1BA01C-29E0-4756-A398-A0F8DA169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3450-9380-4B62-8091-8ECA3A9CDBFC}">
  <dimension ref="A1:G11"/>
  <sheetViews>
    <sheetView topLeftCell="A3" zoomScale="85" zoomScaleNormal="85" workbookViewId="0">
      <selection activeCell="F2" sqref="F2:G11"/>
    </sheetView>
  </sheetViews>
  <sheetFormatPr defaultRowHeight="43.2" customHeight="1" x14ac:dyDescent="0.3"/>
  <cols>
    <col min="1" max="1" width="3" style="3" bestFit="1" customWidth="1"/>
    <col min="2" max="2" width="41.88671875" style="3" customWidth="1"/>
    <col min="3" max="3" width="66.88671875" style="3" customWidth="1"/>
    <col min="4" max="5" width="8.88671875" style="3"/>
    <col min="6" max="6" width="57" style="3" customWidth="1"/>
    <col min="7" max="7" width="53.44140625" style="3" customWidth="1"/>
    <col min="8" max="16384" width="8.88671875" style="3"/>
  </cols>
  <sheetData>
    <row r="1" spans="1:7" ht="43.2" customHeight="1" x14ac:dyDescent="0.3">
      <c r="A1" s="6" t="s">
        <v>53</v>
      </c>
      <c r="B1" s="6" t="s">
        <v>0</v>
      </c>
      <c r="C1" s="6" t="s">
        <v>138</v>
      </c>
      <c r="E1" s="6" t="s">
        <v>53</v>
      </c>
      <c r="F1" s="6" t="s">
        <v>1</v>
      </c>
      <c r="G1" s="6" t="s">
        <v>138</v>
      </c>
    </row>
    <row r="2" spans="1:7" ht="43.2" customHeight="1" x14ac:dyDescent="0.3">
      <c r="A2" s="7">
        <v>1</v>
      </c>
      <c r="B2" s="8" t="s">
        <v>139</v>
      </c>
      <c r="C2" s="9" t="s">
        <v>140</v>
      </c>
      <c r="E2" s="7">
        <v>1</v>
      </c>
      <c r="F2" s="8" t="s">
        <v>158</v>
      </c>
      <c r="G2" s="9" t="s">
        <v>159</v>
      </c>
    </row>
    <row r="3" spans="1:7" ht="43.2" customHeight="1" x14ac:dyDescent="0.3">
      <c r="A3" s="7">
        <v>2</v>
      </c>
      <c r="B3" s="8" t="s">
        <v>141</v>
      </c>
      <c r="C3" s="9" t="s">
        <v>142</v>
      </c>
      <c r="E3" s="7">
        <v>2</v>
      </c>
      <c r="F3" s="8" t="s">
        <v>160</v>
      </c>
      <c r="G3" s="9" t="s">
        <v>161</v>
      </c>
    </row>
    <row r="4" spans="1:7" ht="43.2" customHeight="1" x14ac:dyDescent="0.3">
      <c r="A4" s="7">
        <v>3</v>
      </c>
      <c r="B4" s="8" t="s">
        <v>143</v>
      </c>
      <c r="C4" s="10" t="s">
        <v>144</v>
      </c>
      <c r="E4" s="7">
        <v>3</v>
      </c>
      <c r="F4" s="8" t="s">
        <v>162</v>
      </c>
      <c r="G4" s="9" t="s">
        <v>163</v>
      </c>
    </row>
    <row r="5" spans="1:7" ht="43.2" customHeight="1" x14ac:dyDescent="0.3">
      <c r="A5" s="7">
        <v>4</v>
      </c>
      <c r="B5" s="8" t="s">
        <v>145</v>
      </c>
      <c r="C5" s="10" t="s">
        <v>146</v>
      </c>
      <c r="E5" s="7">
        <v>4</v>
      </c>
      <c r="F5" s="8" t="s">
        <v>164</v>
      </c>
      <c r="G5" s="10" t="s">
        <v>165</v>
      </c>
    </row>
    <row r="6" spans="1:7" ht="43.2" customHeight="1" x14ac:dyDescent="0.3">
      <c r="A6" s="7">
        <v>5</v>
      </c>
      <c r="B6" s="8" t="s">
        <v>147</v>
      </c>
      <c r="C6" s="9" t="s">
        <v>148</v>
      </c>
      <c r="E6" s="7">
        <v>5</v>
      </c>
      <c r="F6" s="8" t="s">
        <v>166</v>
      </c>
      <c r="G6" s="10" t="s">
        <v>167</v>
      </c>
    </row>
    <row r="7" spans="1:7" ht="43.2" customHeight="1" x14ac:dyDescent="0.3">
      <c r="A7" s="7">
        <v>6</v>
      </c>
      <c r="B7" s="8" t="s">
        <v>149</v>
      </c>
      <c r="C7" s="9" t="s">
        <v>150</v>
      </c>
      <c r="E7" s="7">
        <v>6</v>
      </c>
      <c r="F7" s="8" t="s">
        <v>168</v>
      </c>
      <c r="G7" s="10" t="s">
        <v>169</v>
      </c>
    </row>
    <row r="8" spans="1:7" ht="43.2" customHeight="1" x14ac:dyDescent="0.3">
      <c r="A8" s="7">
        <v>7</v>
      </c>
      <c r="B8" s="8" t="s">
        <v>151</v>
      </c>
      <c r="C8" s="9" t="s">
        <v>152</v>
      </c>
      <c r="E8" s="7">
        <v>7</v>
      </c>
      <c r="F8" s="8" t="s">
        <v>170</v>
      </c>
      <c r="G8" s="9" t="s">
        <v>171</v>
      </c>
    </row>
    <row r="9" spans="1:7" ht="43.2" customHeight="1" x14ac:dyDescent="0.3">
      <c r="A9" s="7">
        <v>8</v>
      </c>
      <c r="B9" s="8" t="s">
        <v>153</v>
      </c>
      <c r="C9" s="10" t="s">
        <v>154</v>
      </c>
      <c r="E9" s="7">
        <v>8</v>
      </c>
      <c r="F9" s="8" t="s">
        <v>172</v>
      </c>
      <c r="G9" s="10" t="s">
        <v>173</v>
      </c>
    </row>
    <row r="10" spans="1:7" ht="43.2" customHeight="1" x14ac:dyDescent="0.3">
      <c r="A10" s="7">
        <v>9</v>
      </c>
      <c r="B10" s="8" t="s">
        <v>47</v>
      </c>
      <c r="C10" s="10" t="s">
        <v>155</v>
      </c>
      <c r="E10" s="7">
        <v>9</v>
      </c>
      <c r="F10" s="8" t="s">
        <v>174</v>
      </c>
      <c r="G10" s="10" t="s">
        <v>175</v>
      </c>
    </row>
    <row r="11" spans="1:7" ht="43.2" customHeight="1" x14ac:dyDescent="0.3">
      <c r="A11" s="7">
        <v>10</v>
      </c>
      <c r="B11" s="8" t="s">
        <v>156</v>
      </c>
      <c r="C11" s="10" t="s">
        <v>157</v>
      </c>
      <c r="E11" s="7">
        <v>10</v>
      </c>
      <c r="F11" s="8" t="s">
        <v>48</v>
      </c>
      <c r="G11" s="10" t="s">
        <v>176</v>
      </c>
    </row>
  </sheetData>
  <hyperlinks>
    <hyperlink ref="C4" r:id="rId1" tooltip="Romanian and Polish right-wing presidential candidates Simion and ..." display="https://notesfrompoland.com/2025/05/14/romanian-and-polish-right-wing-presidential-candidates-simion-and-nawrocki-campaign-together/?utm_source=chatgpt.com" xr:uid="{E03E6941-08D6-4058-80BB-A1CA05C863C2}"/>
    <hyperlink ref="C5" r:id="rId2" tooltip="Polish presidential hopefuls train for war amid security fears | Reuters" display="https://www.reuters.com/world/europe/tough-enough-polish-presidential-hopefuls-train-war-amid-security-fears-2025-05-13/?utm_source=chatgpt.com" xr:uid="{A5B76C95-82AD-4070-B576-99ED29C3F628}"/>
    <hyperlink ref="C7" r:id="rId3" tooltip="Wybory prezydenckie. Kandydaci w sprawie podatku katastralnego" display="https://biznes.interia.pl/polityka/news-sztab-nawrockiego-w-sprawie-podatku-katastralnego-jesli-juz-%2CnId%2C7968744?utm_source=chatgpt.com" xr:uid="{8ED91149-0F07-469C-B53E-DA9A7B327289}"/>
    <hyperlink ref="C8" r:id="rId4" tooltip="Leading Polish presidential candidate denies wrongdoing in second ..." display="https://notesfrompoland.com/2025/05/05/leading-polish-presidential-candidate-denies-wrongdoing-in-second-apartment-controversy/?utm_source=chatgpt.com" xr:uid="{75CDBDC2-9347-42FB-8FB1-00673E3E82AD}"/>
    <hyperlink ref="C9" r:id="rId5" tooltip="Adrian Zandberg program wyborczy. Wybory Prezydenckie 2025" display="https://zandberg2025.pl/postulaty/?utm_source=chatgpt.com" xr:uid="{D08CF362-0407-4247-A490-CAF05CB63AF8}"/>
    <hyperlink ref="C10" r:id="rId6" tooltip="What do far-right parties do for the climate when they are in power?" display="https://www.lemonde.fr/en/environment/article/2024/06/21/what-do-far-right-parties-do-for-the-climate-when-they-are-in-power_6675406_114.html?utm_source=chatgpt.com" xr:uid="{25E0C2C5-7D6B-4003-B348-BAF60B785D96}"/>
    <hyperlink ref="C11" r:id="rId7" tooltip="Program wyborczy Adriana Zandberga: atomowa Polska, 8 proc ..." display="https://www.bankier.pl/wiadomosc/Program-wyborczy-Adriana-Zandberga-atomowa-Polska-8-proc-PKB-na-zdrowie-i-podatek-od-3-mieszkania-8941971.html?utm_source=chatgpt.com" xr:uid="{55557083-824B-4ABF-96F7-9CFE0AB64A62}"/>
    <hyperlink ref="G3" r:id="rId8" tooltip="Nie ma już Zielonego Ładu? Fałsz Rafała Trzaskowskiego - Demagog" display="https://demagog.org.pl/wypowiedzi/debata-tvp-nie-ma-juz-zielonego-ladu-falsz-rafala-trzaskowskiego/?utm_source=chatgpt.com" xr:uid="{897B8A2C-449D-40C7-A099-F857662EF1D0}"/>
    <hyperlink ref="G4" r:id="rId9" tooltip="Mieszkania, kredyty, 800 plus. Trzaskowski i Nawrocki mogą się tu ..." display="https://biznes.interia.pl/gospodarka/news-podatki-mieszkania-zielony-lad-co-laczy-a-co-dzieli-obu-kand%2CnId%2C7967885?utm_source=chatgpt.com" xr:uid="{7CA6A9F6-BA4A-46BA-96C1-F5E4296515BD}"/>
    <hyperlink ref="G5" r:id="rId10" tooltip="Mieszkania, kredyty, 800 plus. Trzaskowski i Nawrocki mogą się tu ..." display="https://biznes.interia.pl/gospodarka/news-podatki-mieszkania-zielony-lad-co-laczy-a-co-dzieli-obu-kand%2CnId%2C7967885?utm_source=chatgpt.com" xr:uid="{B428B02B-087D-471F-ADB1-181E49398739}"/>
    <hyperlink ref="G7" r:id="rId11" tooltip="Spór o podatek katastralny w debacie prezydenckiej. Co Polska ..." display="https://www.infor.pl/prawo/nowosci-prawne/6866343%2Cspor-o-podatek-katastralny-w-debacie-prezydenckiej-co-polska-powinna.html?utm_source=chatgpt.com" xr:uid="{725638F4-1E47-4851-9E5C-B49CEE1EFE89}"/>
    <hyperlink ref="G8" r:id="rId12" tooltip="Nie będzie podwyżek czynszów mieszkań komunalnych, w których ..." display="https://www.bankier.pl/wiadomosc/Trzaskowski-Nie-bedzie-podwyzek-czynszow-mieszkan-komunalnych-w-ktorych-przyjmowani-sa-uchodzcy-z-Ukrainy-8297102.html?utm_source=chatgpt.com" xr:uid="{BEB3CAD1-1604-4A79-859A-0E7375B5EE34}"/>
    <hyperlink ref="G9" r:id="rId13" tooltip="Polish election frontrunner speaks Europe's language - Reuters" display="https://www.reuters.com/world/europe/rafal-trzaskowski-pro-eu-polish-polyglot-with-his-eye-presidency-2025-05-16/?utm_source=chatgpt.com" xr:uid="{6B728FD8-BB96-46CA-9406-072A2CAC9F76}"/>
    <hyperlink ref="G10" r:id="rId14" tooltip="Race for Poland's presidency blows wide open - Politico.eu" display="https://www.politico.eu/article/poland-president-election-trzaskowski-nawrocki/?utm_source=chatgpt.com" xr:uid="{C9133514-35DF-4CFC-8155-015D5F4E1B39}"/>
    <hyperlink ref="G11" r:id="rId15" tooltip="Program wyborczy Adriana Zandberga: atomowa Polska, 8 proc ..." display="https://www.bankier.pl/wiadomosc/Program-wyborczy-Adriana-Zandberga-atomowa-Polska-8-proc-PKB-na-zdrowie-i-podatek-od-3-mieszkania-8941971.html?utm_source=chatgpt.com" xr:uid="{36698A1B-51C6-4E21-9CAF-00803E8D5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234D-806A-4EC8-8040-9A748E804ADD}">
  <dimension ref="A1:G11"/>
  <sheetViews>
    <sheetView topLeftCell="A3" zoomScale="85" zoomScaleNormal="85" workbookViewId="0">
      <selection activeCell="F2" sqref="F2:G11"/>
    </sheetView>
  </sheetViews>
  <sheetFormatPr defaultRowHeight="43.2" customHeight="1" x14ac:dyDescent="0.3"/>
  <cols>
    <col min="1" max="1" width="3" style="3" bestFit="1" customWidth="1"/>
    <col min="2" max="2" width="41.88671875" style="3" customWidth="1"/>
    <col min="3" max="3" width="66.88671875" style="3" customWidth="1"/>
    <col min="4" max="5" width="8.88671875" style="3"/>
    <col min="6" max="6" width="57" style="3" customWidth="1"/>
    <col min="7" max="7" width="53.44140625" style="3" customWidth="1"/>
    <col min="8" max="16384" width="8.88671875" style="3"/>
  </cols>
  <sheetData>
    <row r="1" spans="1:7" ht="43.2" customHeight="1" x14ac:dyDescent="0.3">
      <c r="A1" s="6" t="s">
        <v>53</v>
      </c>
      <c r="B1" s="6" t="s">
        <v>0</v>
      </c>
      <c r="C1" s="6" t="s">
        <v>177</v>
      </c>
      <c r="E1" s="6" t="s">
        <v>53</v>
      </c>
      <c r="F1" s="6" t="s">
        <v>1</v>
      </c>
      <c r="G1" s="6" t="s">
        <v>177</v>
      </c>
    </row>
    <row r="2" spans="1:7" ht="43.2" customHeight="1" x14ac:dyDescent="0.3">
      <c r="A2" s="7">
        <v>1</v>
      </c>
      <c r="B2" s="8" t="s">
        <v>178</v>
      </c>
      <c r="C2" s="9" t="s">
        <v>179</v>
      </c>
      <c r="E2" s="7">
        <v>1</v>
      </c>
      <c r="F2" s="8" t="s">
        <v>195</v>
      </c>
      <c r="G2" s="9" t="s">
        <v>196</v>
      </c>
    </row>
    <row r="3" spans="1:7" ht="43.2" customHeight="1" x14ac:dyDescent="0.3">
      <c r="A3" s="7">
        <v>2</v>
      </c>
      <c r="B3" s="8" t="s">
        <v>49</v>
      </c>
      <c r="C3" s="9" t="s">
        <v>180</v>
      </c>
      <c r="E3" s="7">
        <v>2</v>
      </c>
      <c r="F3" s="8" t="s">
        <v>197</v>
      </c>
      <c r="G3" s="9" t="s">
        <v>198</v>
      </c>
    </row>
    <row r="4" spans="1:7" ht="43.2" customHeight="1" x14ac:dyDescent="0.3">
      <c r="A4" s="7">
        <v>3</v>
      </c>
      <c r="B4" s="8" t="s">
        <v>50</v>
      </c>
      <c r="C4" s="10" t="s">
        <v>181</v>
      </c>
      <c r="E4" s="7">
        <v>3</v>
      </c>
      <c r="F4" s="8" t="s">
        <v>199</v>
      </c>
      <c r="G4" s="9" t="s">
        <v>200</v>
      </c>
    </row>
    <row r="5" spans="1:7" ht="43.2" customHeight="1" x14ac:dyDescent="0.3">
      <c r="A5" s="7">
        <v>4</v>
      </c>
      <c r="B5" s="8" t="s">
        <v>182</v>
      </c>
      <c r="C5" s="10" t="s">
        <v>183</v>
      </c>
      <c r="E5" s="7">
        <v>4</v>
      </c>
      <c r="F5" s="8" t="s">
        <v>201</v>
      </c>
      <c r="G5" s="10" t="s">
        <v>202</v>
      </c>
    </row>
    <row r="6" spans="1:7" ht="43.2" customHeight="1" x14ac:dyDescent="0.3">
      <c r="A6" s="7">
        <v>5</v>
      </c>
      <c r="B6" s="8" t="s">
        <v>184</v>
      </c>
      <c r="C6" s="9" t="s">
        <v>185</v>
      </c>
      <c r="E6" s="7">
        <v>5</v>
      </c>
      <c r="F6" s="8" t="s">
        <v>203</v>
      </c>
      <c r="G6" s="10" t="s">
        <v>204</v>
      </c>
    </row>
    <row r="7" spans="1:7" ht="43.2" customHeight="1" x14ac:dyDescent="0.3">
      <c r="A7" s="7">
        <v>6</v>
      </c>
      <c r="B7" s="8" t="s">
        <v>186</v>
      </c>
      <c r="C7" s="9" t="s">
        <v>187</v>
      </c>
      <c r="E7" s="7">
        <v>6</v>
      </c>
      <c r="F7" s="8" t="s">
        <v>205</v>
      </c>
      <c r="G7" s="10" t="s">
        <v>206</v>
      </c>
    </row>
    <row r="8" spans="1:7" ht="43.2" customHeight="1" x14ac:dyDescent="0.3">
      <c r="A8" s="7">
        <v>7</v>
      </c>
      <c r="B8" s="8" t="s">
        <v>188</v>
      </c>
      <c r="C8" s="9" t="s">
        <v>189</v>
      </c>
      <c r="E8" s="7">
        <v>7</v>
      </c>
      <c r="F8" s="8" t="s">
        <v>207</v>
      </c>
      <c r="G8" s="9" t="s">
        <v>208</v>
      </c>
    </row>
    <row r="9" spans="1:7" ht="43.2" customHeight="1" x14ac:dyDescent="0.3">
      <c r="A9" s="7">
        <v>8</v>
      </c>
      <c r="B9" s="8" t="s">
        <v>190</v>
      </c>
      <c r="C9" s="10" t="s">
        <v>191</v>
      </c>
      <c r="E9" s="7">
        <v>8</v>
      </c>
      <c r="F9" s="8" t="s">
        <v>209</v>
      </c>
      <c r="G9" s="10" t="s">
        <v>210</v>
      </c>
    </row>
    <row r="10" spans="1:7" ht="43.2" customHeight="1" x14ac:dyDescent="0.3">
      <c r="A10" s="7">
        <v>9</v>
      </c>
      <c r="B10" s="8" t="s">
        <v>192</v>
      </c>
      <c r="C10" s="10" t="s">
        <v>193</v>
      </c>
      <c r="E10" s="7">
        <v>9</v>
      </c>
      <c r="F10" s="8" t="s">
        <v>211</v>
      </c>
      <c r="G10" s="10" t="s">
        <v>212</v>
      </c>
    </row>
    <row r="11" spans="1:7" ht="43.2" customHeight="1" x14ac:dyDescent="0.3">
      <c r="A11" s="7">
        <v>10</v>
      </c>
      <c r="B11" s="8" t="s">
        <v>52</v>
      </c>
      <c r="C11" s="10" t="s">
        <v>194</v>
      </c>
      <c r="E11" s="7">
        <v>10</v>
      </c>
      <c r="F11" s="8" t="s">
        <v>213</v>
      </c>
      <c r="G11" s="10" t="s">
        <v>214</v>
      </c>
    </row>
  </sheetData>
  <hyperlinks>
    <hyperlink ref="C2" r:id="rId1" tooltip="Polish presidential election a 'yellow card' for Tusk government" display="https://www.reuters.com/world/europe/polish-presidential-election-yellow-card-tusk-government-2025-05-19/?utm_source=chatgpt.com" xr:uid="{D212A79E-4CA3-404F-AC6E-FDE178D7669E}"/>
    <hyperlink ref="C3" r:id="rId2" tooltip="Karol Nawrocki: Nie podpisałbym ustawy o powrocie do ..." display="https://wyborcza.pl/7%2C75398%2C31599623%2Ckarol-nawrocki-nie-podpisalbym-ustawy-o-powrocie-do-kompromisu.html?utm_source=chatgpt.com" xr:uid="{5B7C2B2E-8559-4387-971B-9F09BA6C389B}"/>
    <hyperlink ref="C5" r:id="rId3" tooltip="Karol Nawrocki a pakt migracyjny. Co mówi prawo UE? - Wprost" display="https://www.wprost.pl/kraj/11899257/karol-nawrocki-a-pakt-migracyjny-co-mowi-prawo-ue.html?utm_source=chatgpt.com" xr:uid="{445EE174-B935-41A0-A228-C895D2466C52}"/>
    <hyperlink ref="C7" r:id="rId4" tooltip="Trzaskowski kontra Nawrocki. Od wyniku II tury zależą m.in. płace ..." display="https://www.rynekzdrowia.pl/Finanse-i-zarzadzanie/Trzaskowski-kontra-Nawrocki-Od-wyniku-II-tury-zaleza-m-in-place-medykow-i-skladka-zdrowotna%2C271612%2C1.html?utm_source=chatgpt.com" xr:uid="{4B88C458-C069-4686-B4D7-BC2FF9DBC2F7}"/>
    <hyperlink ref="C8" r:id="rId5" tooltip="Wybory prezydenckie 2025. Co Sławomir Mentzen mówił o ... - TVN24" display="https://tvn24.pl/polska/wybory-prezydenckie-2025-co-slawomir-mentzen-mowil-o-karolu-nawrockim-i-pis-st8469272?utm_source=chatgpt.com" xr:uid="{C231CF97-1C41-4A35-9415-00EF7CF32EBB}"/>
    <hyperlink ref="C9" r:id="rId6" tooltip="Karol Nawrocki: Nie podpisałbym ustawy o powrocie do ..." display="https://wyborcza.pl/7%2C75398%2C31599623%2Ckarol-nawrocki-nie-podpisalbym-ustawy-o-powrocie-do-kompromisu.html?utm_source=chatgpt.com" xr:uid="{4E7A6E31-7BBA-4003-A436-C76408E0FAAB}"/>
    <hyperlink ref="C10" r:id="rId7" tooltip="Miała być zmiana pensji minimalnej. Tak, jak chciała UE. Teraz jest ..." display="https://next.gazeta.pl/next/7%2C151003%2C31833922%2Cmiala-byc-zmiana-pensji-minimalnej-tak-jak-chciala-ue-teraz.html?utm_source=chatgpt.com" xr:uid="{3D05A9F4-8ADA-4A43-AD5C-16514E7E8E31}"/>
    <hyperlink ref="C11" r:id="rId8" tooltip="Co naprawdę decyduje w kampanii prezydenckiej? [OPINIA]" display="https://www.gazetaprawna.pl/magazyn-na-weekend/artykuly/9799541%2Cco-naprawde-decyduje-w-kampanii-prezydenckiej-opinia.html?utm_source=chatgpt.com" xr:uid="{D257DA91-75D6-4011-AE28-18EEFC5211F5}"/>
    <hyperlink ref="G3" r:id="rId9" tooltip="Program wyborczy Karola NAWROCKIEGO" display="https://wszystkoconajwazniejsze.pl/pepites/program-wyborczy-nawrockiego-2025/?utm_source=chatgpt.com" xr:uid="{9D093964-DEAD-4D1D-BC00-BE731C2EEB1E}"/>
    <hyperlink ref="G4" r:id="rId10" tooltip="Program wyborczy Rafała Trzaskowskiego. Ograniczenie 800+ dla ..." display="https://www.bankier.pl/wiadomosc/Program-wyborczy-Rafala-Trzaskowskiego-Ograniczenie-800-dla-cudzoziemcow-deregulacja-i-liberalizacja-aborcji-8941973.html?utm_source=chatgpt.com" xr:uid="{B0DC45DF-9682-4B54-8FCB-A0565AD6242B}"/>
    <hyperlink ref="G5" r:id="rId11" tooltip="Program wyborczy Rafała Trzaskowskiego. Ograniczenie 800+ dla ..." display="https://www.bankier.pl/wiadomosc/Program-wyborczy-Rafala-Trzaskowskiego-Ograniczenie-800-dla-cudzoziemcow-deregulacja-i-liberalizacja-aborcji-8941973.html?utm_source=chatgpt.com" xr:uid="{651BFB2D-9899-4938-91DC-373888259F26}"/>
    <hyperlink ref="G6" r:id="rId12" tooltip="Polish presidential election a 'yellow card' for Tusk government" display="https://www.reuters.com/world/europe/polish-presidential-election-yellow-card-tusk-government-2025-05-19/?utm_source=chatgpt.com" xr:uid="{07D65F63-6FFE-4232-A446-49BD03F8D470}"/>
    <hyperlink ref="G8" r:id="rId13" tooltip="Aborcja możliwa do 12 tygodnia ciąży? Biejat: Nie jest łatwo, bo ..." display="https://www.youtube.com/watch?v=Ad2mG4ZaDIk&amp;utm_source=chatgpt.com" xr:uid="{F26DC539-2D0F-4157-B553-C1F317244BE6}"/>
    <hyperlink ref="G9" r:id="rId14" tooltip="Trzaskowski zmienia zdanie: „Czas dopłat do kredytów się skończył ..." display="https://oko.press/trzaskowski-czas-doplat-do-kredytow-sie-skonczyl-szuka-glosow-lewicy-i-mlodych?utm_source=chatgpt.com" xr:uid="{3D9F3E6A-27BA-4E8D-9335-4C35010741C8}"/>
    <hyperlink ref="G10" r:id="rId15" tooltip="Wybory prezydenckie 2025. Porażki rządu uderzyły w ..." display="https://www.gazetaprawna.pl/wiadomosci/kraj/artykuly/9803445%2Cwyniki-wyborow-prezydenckich-porazki-rzadu-uderzyly-w-trzaskowskiego.html?utm_source=chatgpt.com" xr:uid="{4B22ED04-DBCD-4D59-8045-F4E4AA8395E0}"/>
    <hyperlink ref="G11" r:id="rId16" tooltip="Program wyborczy Karola NAWROCKIEGO" display="https://wszystkoconajwazniejsze.pl/pepites/program-wyborczy-nawrockiego-2025/?utm_source=chatgpt.com" xr:uid="{0CA288C0-849D-4E29-8976-7D4279BDBF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Combined</vt:lpstr>
      <vt:lpstr>Obliczenia</vt:lpstr>
      <vt:lpstr>Mentzen</vt:lpstr>
      <vt:lpstr>Braun</vt:lpstr>
      <vt:lpstr>Hołownia</vt:lpstr>
      <vt:lpstr>Zandberg</vt:lpstr>
      <vt:lpstr>Biejat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Charkiewicz</dc:creator>
  <cp:lastModifiedBy>Szymon Charkiewicz</cp:lastModifiedBy>
  <dcterms:created xsi:type="dcterms:W3CDTF">2025-05-21T06:47:02Z</dcterms:created>
  <dcterms:modified xsi:type="dcterms:W3CDTF">2025-05-22T15:20:53Z</dcterms:modified>
</cp:coreProperties>
</file>