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spreadsheets/"/>
    </mc:Choice>
  </mc:AlternateContent>
  <xr:revisionPtr revIDLastSave="566" documentId="11_F25DC773A252ABDACC10483119D84B8A5ADE58E6" xr6:coauthVersionLast="47" xr6:coauthVersionMax="47" xr10:uidLastSave="{2C2763DB-84C1-4939-8119-62E259471531}"/>
  <bookViews>
    <workbookView xWindow="-110" yWindow="-110" windowWidth="38620" windowHeight="21220" activeTab="3" xr2:uid="{00000000-000D-0000-FFFF-FFFF00000000}"/>
  </bookViews>
  <sheets>
    <sheet name="TableOfContents" sheetId="1" r:id="rId1"/>
    <sheet name="BernoullivsBinomial" sheetId="2" r:id="rId2"/>
    <sheet name="BinomialProbability" sheetId="4" r:id="rId3"/>
    <sheet name="BinomialHistogram" sheetId="5" r:id="rId4"/>
  </sheets>
  <definedNames>
    <definedName name="NumberOfSuccesses" localSheetId="3">_xlfn.ANCHORARRAY(BinomialHistogram!$B$16)</definedName>
    <definedName name="Probability" localSheetId="3">_xlfn.ANCHORARRAY(BinomialHistogram!$C$16)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 a="1"/>
  <c r="E16" i="5" s="1"/>
  <c r="E12" i="5"/>
  <c r="D11" i="5"/>
  <c r="J39" i="5" a="1"/>
  <c r="J39" i="5" s="1"/>
  <c r="B16" i="5" a="1"/>
  <c r="B16" i="5" s="1"/>
  <c r="C16" i="5" l="1" a="1"/>
  <c r="C16" i="5" l="1"/>
  <c r="D16" i="5" s="1" a="1"/>
  <c r="D16" i="5" s="1"/>
  <c r="D9" i="5" s="1"/>
  <c r="C9" i="5"/>
  <c r="C13" i="5" s="1"/>
  <c r="E9" i="5" l="1"/>
  <c r="E13" i="5" s="1"/>
  <c r="D1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<sst xmlns="http://schemas.openxmlformats.org/spreadsheetml/2006/main" count="48" uniqueCount="45">
  <si>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Table of contents</t>
  </si>
  <si>
    <t>Bernoulli</t>
  </si>
  <si>
    <t>Binomial</t>
  </si>
  <si>
    <t>Random variable</t>
  </si>
  <si>
    <t>Has 2 outcomes , 1 for success and 0 for failuire</t>
  </si>
  <si>
    <t>Number of success in n independent Bernoulli trials</t>
  </si>
  <si>
    <t>Distribution</t>
  </si>
  <si>
    <t>A discrete distribution for a Bernoulli random variable</t>
  </si>
  <si>
    <t>Mean</t>
  </si>
  <si>
    <t>p</t>
  </si>
  <si>
    <t>Variance</t>
  </si>
  <si>
    <t>p(1-p)</t>
  </si>
  <si>
    <t>Bernoulli trial</t>
  </si>
  <si>
    <t>An expirement with 2 posssible outcome: success and failuire</t>
  </si>
  <si>
    <t>Sample proportion</t>
  </si>
  <si>
    <t>The fraction of successes in n independent Bernoulli trials</t>
  </si>
  <si>
    <t>Random variable example</t>
  </si>
  <si>
    <t>Distribution example</t>
  </si>
  <si>
    <t>Rolling a 6 on a dice</t>
  </si>
  <si>
    <t>Distribution for rolling a 6 on a dice
(defined as a piecewise function)
                     1/6  for x = 1
P(X=x) =      
                     5/6  for x  =0</t>
  </si>
  <si>
    <t xml:space="preserve">Probability </t>
  </si>
  <si>
    <t>success: p
failuire: q= 1-p</t>
  </si>
  <si>
    <t>A discrete probability distribution of the number of successes in a sequence of independent Bernoulli trrials</t>
  </si>
  <si>
    <t>Number of times a 6 lands face up if a dice is rolled 10 times</t>
  </si>
  <si>
    <r>
      <t xml:space="preserve">Given p as the probability of success in a single Bernoulli trial, then the probability of r successes in n independent trials is:
</t>
    </r>
    <r>
      <rPr>
        <sz val="11"/>
        <color theme="1"/>
        <rFont val="Calibri"/>
        <family val="2"/>
      </rPr>
      <t xml:space="preserve">P(X=x) = </t>
    </r>
    <r>
      <rPr>
        <vertAlign val="superscript"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 p</t>
    </r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(1-p)</t>
    </r>
    <r>
      <rPr>
        <vertAlign val="superscript"/>
        <sz val="11"/>
        <color theme="1"/>
        <rFont val="Calibri"/>
        <family val="2"/>
        <scheme val="minor"/>
      </rPr>
      <t>n-r</t>
    </r>
  </si>
  <si>
    <r>
      <t xml:space="preserve">Probability of rolling 3 sixes from 5 rolls of a dice:
</t>
    </r>
    <r>
      <rPr>
        <vertAlign val="super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(1/6)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x (5/6)</t>
    </r>
    <r>
      <rPr>
        <vertAlign val="superscript"/>
        <sz val="11"/>
        <color theme="1"/>
        <rFont val="Calibri"/>
        <family val="2"/>
        <scheme val="minor"/>
      </rPr>
      <t>5-3</t>
    </r>
    <r>
      <rPr>
        <sz val="11"/>
        <color theme="1"/>
        <rFont val="Calibri"/>
        <family val="2"/>
        <scheme val="minor"/>
      </rPr>
      <t xml:space="preserve">
=125/3888</t>
    </r>
  </si>
  <si>
    <t>Probabilities in a binomial distribution</t>
  </si>
  <si>
    <t>Option 1</t>
  </si>
  <si>
    <t>Option 2</t>
  </si>
  <si>
    <t>Option 3</t>
  </si>
  <si>
    <t>Bernoulli vs Binomial</t>
  </si>
  <si>
    <t>n</t>
  </si>
  <si>
    <t>Number of successes</t>
  </si>
  <si>
    <t>Probability</t>
  </si>
  <si>
    <t>Binomial distribution histogram</t>
  </si>
  <si>
    <t>E(p̂) = p</t>
  </si>
  <si>
    <t>VAR(p̂) = p(1-p)/n</t>
  </si>
  <si>
    <t>np  (mean of a binomial distribution)</t>
  </si>
  <si>
    <t>np(1-p)  (The variance of a binomial distribution)</t>
  </si>
  <si>
    <t>Totals probability should be 1</t>
  </si>
  <si>
    <t>Expected value  = np</t>
  </si>
  <si>
    <t>Variance = np(1-p)</t>
  </si>
  <si>
    <t>Should be zero</t>
  </si>
  <si>
    <t>Expected value</t>
  </si>
  <si>
    <t>Totals calculated per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</si>
</sst>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_-;\-* #,##0.00000_-;_-* &quot;-&quot;??_-;_-@_-"/>
    <numFmt numFmtId="167" formatCode="_-* #,##0.0000_-;\-* #,##0.0000_-;_-* &quot;-&quot;??_-;_-@_-"/>
    <numFmt numFmtId="170" formatCode="#,##0_);\(#,##0\);\-??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4" tint="-0.499984740745262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1" fillId="0" borderId="0" xfId="0" applyFont="1"/>
    <xf numFmtId="0" fontId="8" fillId="0" borderId="0" xfId="0" applyFont="1"/>
    <xf numFmtId="0" fontId="0" fillId="3" borderId="1" xfId="0" applyFill="1" applyBorder="1"/>
    <xf numFmtId="0" fontId="0" fillId="0" borderId="0" xfId="0" applyAlignment="1">
      <alignment horizontal="left" indent="1"/>
    </xf>
    <xf numFmtId="43" fontId="0" fillId="0" borderId="0" xfId="0" applyNumberFormat="1"/>
    <xf numFmtId="0" fontId="1" fillId="0" borderId="0" xfId="0" applyFont="1" applyAlignment="1">
      <alignment horizontal="center" vertical="top" wrapText="1"/>
    </xf>
    <xf numFmtId="43" fontId="0" fillId="0" borderId="0" xfId="1" applyFont="1"/>
    <xf numFmtId="167" fontId="0" fillId="0" borderId="0" xfId="1" applyNumberFormat="1" applyFont="1"/>
    <xf numFmtId="0" fontId="0" fillId="0" borderId="0" xfId="0" applyFont="1"/>
    <xf numFmtId="0" fontId="0" fillId="0" borderId="0" xfId="0" applyFont="1" applyFill="1" applyBorder="1"/>
    <xf numFmtId="43" fontId="0" fillId="0" borderId="2" xfId="1" applyFont="1" applyBorder="1"/>
    <xf numFmtId="0" fontId="1" fillId="0" borderId="0" xfId="0" applyFont="1" applyAlignment="1">
      <alignment horizontal="left" indent="1"/>
    </xf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Binomial</a:t>
            </a:r>
            <a:r>
              <a:rPr lang="en-AU" baseline="0"/>
              <a:t> distribution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43361796528429"/>
          <c:y val="0.10113156100886163"/>
          <c:w val="0.87571490237433514"/>
          <c:h val="0.777796027030363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BinomialHistogram!NumberOfSuccesses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BinomialHistogram!Probability</c:f>
              <c:numCache>
                <c:formatCode>_-* #,##0.00000_-;\-* #,##0.00000_-;_-* "-"??_-;_-@_-</c:formatCode>
                <c:ptCount val="50"/>
                <c:pt idx="0">
                  <c:v>4.4408920985006262E-14</c:v>
                </c:pt>
                <c:pt idx="1">
                  <c:v>1.0880185641326534E-12</c:v>
                </c:pt>
                <c:pt idx="2">
                  <c:v>1.7408297026122455E-11</c:v>
                </c:pt>
                <c:pt idx="3">
                  <c:v>2.0454749005693884E-10</c:v>
                </c:pt>
                <c:pt idx="4">
                  <c:v>1.8818369085238373E-9</c:v>
                </c:pt>
                <c:pt idx="5">
                  <c:v>1.411377681392878E-8</c:v>
                </c:pt>
                <c:pt idx="6">
                  <c:v>8.8715168544695189E-8</c:v>
                </c:pt>
                <c:pt idx="7">
                  <c:v>4.7684403092773653E-7</c:v>
                </c:pt>
                <c:pt idx="8">
                  <c:v>2.2252721443294377E-6</c:v>
                </c:pt>
                <c:pt idx="9">
                  <c:v>9.1236157917506944E-6</c:v>
                </c:pt>
                <c:pt idx="10">
                  <c:v>3.3176784697275239E-5</c:v>
                </c:pt>
                <c:pt idx="11">
                  <c:v>1.0782455026614457E-4</c:v>
                </c:pt>
                <c:pt idx="12">
                  <c:v>3.1517945462411479E-4</c:v>
                </c:pt>
                <c:pt idx="13">
                  <c:v>8.329742729351608E-4</c:v>
                </c:pt>
                <c:pt idx="14">
                  <c:v>1.9991382550443863E-3</c:v>
                </c:pt>
                <c:pt idx="15">
                  <c:v>4.3731149329095942E-3</c:v>
                </c:pt>
                <c:pt idx="16">
                  <c:v>8.7462298658191884E-3</c:v>
                </c:pt>
                <c:pt idx="17">
                  <c:v>1.6034754754001852E-2</c:v>
                </c:pt>
                <c:pt idx="18">
                  <c:v>2.7005902743582045E-2</c:v>
                </c:pt>
                <c:pt idx="19">
                  <c:v>4.1859149252552186E-2</c:v>
                </c:pt>
                <c:pt idx="20">
                  <c:v>5.9798784646503123E-2</c:v>
                </c:pt>
                <c:pt idx="21">
                  <c:v>7.8825670670390452E-2</c:v>
                </c:pt>
                <c:pt idx="22">
                  <c:v>9.5961686033518873E-2</c:v>
                </c:pt>
                <c:pt idx="23">
                  <c:v>0.10795689678770874</c:v>
                </c:pt>
                <c:pt idx="24">
                  <c:v>0.11227517265921703</c:v>
                </c:pt>
                <c:pt idx="25">
                  <c:v>0.10795689678770874</c:v>
                </c:pt>
                <c:pt idx="26">
                  <c:v>9.5961686033518873E-2</c:v>
                </c:pt>
                <c:pt idx="27">
                  <c:v>7.8825670670390452E-2</c:v>
                </c:pt>
                <c:pt idx="28">
                  <c:v>5.9798784646503123E-2</c:v>
                </c:pt>
                <c:pt idx="29">
                  <c:v>4.1859149252552186E-2</c:v>
                </c:pt>
                <c:pt idx="30">
                  <c:v>2.7005902743582045E-2</c:v>
                </c:pt>
                <c:pt idx="31">
                  <c:v>1.6034754754001852E-2</c:v>
                </c:pt>
                <c:pt idx="32">
                  <c:v>8.7462298658191884E-3</c:v>
                </c:pt>
                <c:pt idx="33">
                  <c:v>4.3731149329095942E-3</c:v>
                </c:pt>
                <c:pt idx="34">
                  <c:v>1.9991382550443863E-3</c:v>
                </c:pt>
                <c:pt idx="35">
                  <c:v>8.329742729351608E-4</c:v>
                </c:pt>
                <c:pt idx="36">
                  <c:v>3.1517945462411479E-4</c:v>
                </c:pt>
                <c:pt idx="37">
                  <c:v>1.0782455026614457E-4</c:v>
                </c:pt>
                <c:pt idx="38">
                  <c:v>3.3176784697275239E-5</c:v>
                </c:pt>
                <c:pt idx="39">
                  <c:v>9.1236157917506944E-6</c:v>
                </c:pt>
                <c:pt idx="40">
                  <c:v>2.2252721443294377E-6</c:v>
                </c:pt>
                <c:pt idx="41">
                  <c:v>4.7684403092773653E-7</c:v>
                </c:pt>
                <c:pt idx="42">
                  <c:v>8.8715168544695189E-8</c:v>
                </c:pt>
                <c:pt idx="43">
                  <c:v>1.411377681392878E-8</c:v>
                </c:pt>
                <c:pt idx="44">
                  <c:v>1.8818369085238373E-9</c:v>
                </c:pt>
                <c:pt idx="45">
                  <c:v>2.0454749005693884E-10</c:v>
                </c:pt>
                <c:pt idx="46">
                  <c:v>1.7408297026122455E-11</c:v>
                </c:pt>
                <c:pt idx="47">
                  <c:v>1.0880185641326534E-12</c:v>
                </c:pt>
                <c:pt idx="48">
                  <c:v>4.4408920985006262E-14</c:v>
                </c:pt>
                <c:pt idx="49">
                  <c:v>8.8817841970012523E-16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8-459F-B33D-A38121D9D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740480"/>
        <c:axId val="451551791"/>
      </c:barChart>
      <c:catAx>
        <c:axId val="29774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successes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1791"/>
        <c:crosses val="autoZero"/>
        <c:auto val="1"/>
        <c:lblAlgn val="ctr"/>
        <c:lblOffset val="100"/>
        <c:noMultiLvlLbl val="0"/>
      </c:catAx>
      <c:valAx>
        <c:axId val="451551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4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17</xdr:row>
      <xdr:rowOff>914400</xdr:rowOff>
    </xdr:from>
    <xdr:to>
      <xdr:col>2</xdr:col>
      <xdr:colOff>641350</xdr:colOff>
      <xdr:row>17</xdr:row>
      <xdr:rowOff>1441450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931F5715-0BFD-7106-4B64-7905F0F39011}"/>
            </a:ext>
          </a:extLst>
        </xdr:cNvPr>
        <xdr:cNvSpPr/>
      </xdr:nvSpPr>
      <xdr:spPr>
        <a:xfrm>
          <a:off x="2851150" y="4006850"/>
          <a:ext cx="152400" cy="527050"/>
        </a:xfrm>
        <a:prstGeom prst="leftBrac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133350</xdr:rowOff>
    </xdr:from>
    <xdr:to>
      <xdr:col>9</xdr:col>
      <xdr:colOff>69850</xdr:colOff>
      <xdr:row>10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36A7B9-51E5-7EEC-780E-5BAA7FBC5099}"/>
            </a:ext>
          </a:extLst>
        </xdr:cNvPr>
        <xdr:cNvSpPr txBox="1"/>
      </xdr:nvSpPr>
      <xdr:spPr>
        <a:xfrm>
          <a:off x="476250" y="831850"/>
          <a:ext cx="323215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number</a:t>
          </a:r>
          <a:r>
            <a:rPr lang="en-AU" sz="1100" baseline="0"/>
            <a:t> of ways we can have for example 2 successes from 3 independent trials is similar to the number of ways we can select 2 people from a group of 3 when the order of the 2 people selected is not important,  in other words there are </a:t>
          </a:r>
          <a:r>
            <a:rPr lang="en-AU" sz="1100" baseline="30000"/>
            <a:t>n</a:t>
          </a:r>
          <a:r>
            <a:rPr lang="en-AU" sz="1100" baseline="0"/>
            <a:t>C</a:t>
          </a:r>
          <a:r>
            <a:rPr lang="en-AU" sz="1100" baseline="-25000"/>
            <a:t>r</a:t>
          </a:r>
          <a:r>
            <a:rPr lang="en-AU" sz="1100" baseline="0"/>
            <a:t> different ways of getting r successes from n independent trials.</a:t>
          </a:r>
        </a:p>
        <a:p>
          <a:endParaRPr lang="en-AU" sz="1100"/>
        </a:p>
      </xdr:txBody>
    </xdr:sp>
    <xdr:clientData/>
  </xdr:twoCellAnchor>
  <xdr:twoCellAnchor>
    <xdr:from>
      <xdr:col>0</xdr:col>
      <xdr:colOff>431800</xdr:colOff>
      <xdr:row>19</xdr:row>
      <xdr:rowOff>0</xdr:rowOff>
    </xdr:from>
    <xdr:to>
      <xdr:col>9</xdr:col>
      <xdr:colOff>25400</xdr:colOff>
      <xdr:row>26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255F9D-10A9-02B2-791F-66A659299750}"/>
            </a:ext>
          </a:extLst>
        </xdr:cNvPr>
        <xdr:cNvSpPr txBox="1"/>
      </xdr:nvSpPr>
      <xdr:spPr>
        <a:xfrm>
          <a:off x="431800" y="3632200"/>
          <a:ext cx="323215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If the probability</a:t>
          </a:r>
          <a:r>
            <a:rPr lang="en-AU" sz="1100" baseline="0"/>
            <a:t> of success (ourtcome  = 1) in the above example is p, then the probability of each item above is:</a:t>
          </a:r>
        </a:p>
        <a:p>
          <a:r>
            <a:rPr lang="en-AU" sz="1100" baseline="0"/>
            <a:t>    p</a:t>
          </a:r>
          <a:r>
            <a:rPr lang="en-AU" sz="1100" baseline="30000"/>
            <a:t>2</a:t>
          </a:r>
          <a:r>
            <a:rPr lang="en-AU" sz="1100" baseline="0"/>
            <a:t>(1-p)</a:t>
          </a:r>
          <a:r>
            <a:rPr lang="en-AU" sz="1100" baseline="30000"/>
            <a:t>1</a:t>
          </a:r>
          <a:r>
            <a:rPr lang="en-AU" sz="1100" baseline="0"/>
            <a:t>, </a:t>
          </a:r>
        </a:p>
        <a:p>
          <a:r>
            <a:rPr lang="en-AU" sz="1100" baseline="0"/>
            <a:t>or to put in more general terms,</a:t>
          </a:r>
        </a:p>
        <a:p>
          <a:r>
            <a:rPr lang="en-AU" sz="1100" baseline="0"/>
            <a:t>   p</a:t>
          </a:r>
          <a:r>
            <a:rPr lang="en-AU" sz="1100" baseline="30000"/>
            <a:t>r</a:t>
          </a:r>
          <a:r>
            <a:rPr lang="en-AU" sz="1100" baseline="0"/>
            <a:t>(1-p)</a:t>
          </a:r>
          <a:r>
            <a:rPr lang="en-AU" sz="1100" baseline="30000"/>
            <a:t>n-r</a:t>
          </a:r>
        </a:p>
        <a:p>
          <a:r>
            <a:rPr lang="en-AU" sz="1100" baseline="0"/>
            <a:t>where r is the number of successes from n trials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0</xdr:col>
      <xdr:colOff>342900</xdr:colOff>
      <xdr:row>27</xdr:row>
      <xdr:rowOff>101600</xdr:rowOff>
    </xdr:from>
    <xdr:to>
      <xdr:col>14</xdr:col>
      <xdr:colOff>31750</xdr:colOff>
      <xdr:row>34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6137C4-1C63-EE10-19BD-EB48DFCFB226}"/>
            </a:ext>
          </a:extLst>
        </xdr:cNvPr>
        <xdr:cNvSpPr txBox="1"/>
      </xdr:nvSpPr>
      <xdr:spPr>
        <a:xfrm>
          <a:off x="342900" y="5207000"/>
          <a:ext cx="4876800" cy="1289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Probabiliy of r successes from n trials =  </a:t>
          </a:r>
        </a:p>
        <a:p>
          <a:r>
            <a:rPr lang="en-AU" sz="1100" baseline="0"/>
            <a:t>[number of options for achieving r successes from n trials] * [the probabilty of each of these options]</a:t>
          </a:r>
        </a:p>
        <a:p>
          <a:endParaRPr lang="en-A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/>
            <a:t> = 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AU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(1-p)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n-r</a:t>
          </a:r>
          <a:endParaRPr lang="en-AU">
            <a:effectLst/>
          </a:endParaRPr>
        </a:p>
        <a:p>
          <a:endParaRPr lang="en-AU" sz="1100" baseline="0"/>
        </a:p>
        <a:p>
          <a:endParaRPr lang="en-AU" sz="1100" baseline="0"/>
        </a:p>
        <a:p>
          <a:endParaRPr lang="en-AU" sz="1100" baseline="0"/>
        </a:p>
        <a:p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581024</xdr:colOff>
      <xdr:row>11</xdr:row>
      <xdr:rowOff>12700</xdr:rowOff>
    </xdr:from>
    <xdr:to>
      <xdr:col>20</xdr:col>
      <xdr:colOff>298450</xdr:colOff>
      <xdr:row>36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12A96B-E63E-4ED3-467C-FF97319BA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zoomScaleNormal="100" workbookViewId="0">
      <selection activeCell="P26" sqref="P25:P26"/>
    </sheetView>
  </sheetViews>
  <sheetFormatPr defaultRowHeight="14.5" x14ac:dyDescent="0.35"/>
  <cols>
    <col min="1" max="1" width="5.7265625" customWidth="1"/>
  </cols>
  <sheetData>
    <row r="2" spans="2:2" ht="26" x14ac:dyDescent="0.6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4B88-A590-455C-93CF-A67A1DA1FA35}">
  <dimension ref="B2:G26"/>
  <sheetViews>
    <sheetView showGridLines="0" zoomScaleNormal="100" workbookViewId="0">
      <selection activeCell="E26" sqref="E26"/>
    </sheetView>
  </sheetViews>
  <sheetFormatPr defaultRowHeight="14.5" x14ac:dyDescent="0.35"/>
  <cols>
    <col min="1" max="1" width="4.6328125" customWidth="1"/>
    <col min="2" max="2" width="28.08984375" customWidth="1"/>
    <col min="3" max="3" width="26.1796875" customWidth="1"/>
    <col min="4" max="4" width="4.7265625" customWidth="1"/>
    <col min="5" max="5" width="26.81640625" customWidth="1"/>
    <col min="6" max="6" width="4.7265625" customWidth="1"/>
    <col min="7" max="7" width="22.453125" customWidth="1"/>
    <col min="8" max="8" width="62.6328125" customWidth="1"/>
  </cols>
  <sheetData>
    <row r="2" spans="2:7" ht="26" x14ac:dyDescent="0.6">
      <c r="B2" s="1" t="s">
        <v>30</v>
      </c>
    </row>
    <row r="5" spans="2:7" x14ac:dyDescent="0.35">
      <c r="C5" s="2" t="s">
        <v>1</v>
      </c>
      <c r="D5" s="2"/>
      <c r="E5" s="2" t="s">
        <v>2</v>
      </c>
      <c r="F5" s="2"/>
      <c r="G5" s="2" t="s">
        <v>14</v>
      </c>
    </row>
    <row r="7" spans="2:7" ht="29" x14ac:dyDescent="0.35">
      <c r="B7" s="3" t="s">
        <v>3</v>
      </c>
      <c r="C7" s="3" t="s">
        <v>4</v>
      </c>
      <c r="D7" s="3"/>
      <c r="E7" s="3" t="s">
        <v>5</v>
      </c>
      <c r="F7" s="3"/>
    </row>
    <row r="8" spans="2:7" x14ac:dyDescent="0.35">
      <c r="B8" s="3"/>
      <c r="C8" s="3"/>
      <c r="D8" s="3"/>
      <c r="E8" s="3"/>
      <c r="F8" s="3"/>
    </row>
    <row r="9" spans="2:7" ht="43.5" x14ac:dyDescent="0.35">
      <c r="B9" s="3" t="s">
        <v>16</v>
      </c>
      <c r="C9" s="3" t="s">
        <v>18</v>
      </c>
      <c r="D9" s="3"/>
      <c r="E9" s="3" t="s">
        <v>23</v>
      </c>
      <c r="F9" s="3"/>
    </row>
    <row r="10" spans="2:7" x14ac:dyDescent="0.35">
      <c r="B10" s="3"/>
      <c r="C10" s="3"/>
      <c r="D10" s="3"/>
      <c r="E10" s="3"/>
      <c r="F10" s="3"/>
    </row>
    <row r="11" spans="2:7" ht="43.5" x14ac:dyDescent="0.35">
      <c r="B11" s="3" t="s">
        <v>12</v>
      </c>
      <c r="C11" s="3" t="s">
        <v>13</v>
      </c>
      <c r="D11" s="3"/>
      <c r="E11" s="3"/>
      <c r="F11" s="3"/>
    </row>
    <row r="12" spans="2:7" x14ac:dyDescent="0.35">
      <c r="B12" s="3"/>
      <c r="C12" s="3"/>
      <c r="D12" s="3"/>
      <c r="E12" s="3"/>
      <c r="F12" s="3"/>
    </row>
    <row r="13" spans="2:7" ht="58" x14ac:dyDescent="0.35">
      <c r="B13" s="3" t="s">
        <v>6</v>
      </c>
      <c r="C13" s="3" t="s">
        <v>7</v>
      </c>
      <c r="D13" s="3"/>
      <c r="E13" s="3" t="s">
        <v>22</v>
      </c>
      <c r="F13" s="3"/>
    </row>
    <row r="14" spans="2:7" x14ac:dyDescent="0.35">
      <c r="B14" s="3"/>
      <c r="C14" s="3"/>
      <c r="D14" s="3"/>
      <c r="E14" s="3"/>
      <c r="F14" s="3"/>
    </row>
    <row r="15" spans="2:7" ht="104.5" x14ac:dyDescent="0.35">
      <c r="B15" s="3" t="s">
        <v>20</v>
      </c>
      <c r="C15" s="3" t="s">
        <v>21</v>
      </c>
      <c r="D15" s="3"/>
      <c r="E15" s="3" t="s">
        <v>24</v>
      </c>
      <c r="F15" s="3"/>
    </row>
    <row r="16" spans="2:7" x14ac:dyDescent="0.35">
      <c r="B16" s="3"/>
      <c r="C16" s="3"/>
      <c r="D16" s="3"/>
      <c r="E16" s="3"/>
      <c r="F16" s="3"/>
    </row>
    <row r="17" spans="2:7" x14ac:dyDescent="0.35">
      <c r="B17" s="3"/>
      <c r="C17" s="3"/>
      <c r="D17" s="3"/>
      <c r="E17" s="3"/>
      <c r="F17" s="3"/>
    </row>
    <row r="18" spans="2:7" ht="116" x14ac:dyDescent="0.35">
      <c r="B18" s="3" t="s">
        <v>17</v>
      </c>
      <c r="C18" s="3" t="s">
        <v>19</v>
      </c>
      <c r="D18" s="3"/>
      <c r="E18" s="3" t="s">
        <v>25</v>
      </c>
      <c r="F18" s="3"/>
    </row>
    <row r="19" spans="2:7" x14ac:dyDescent="0.35">
      <c r="B19" s="3"/>
      <c r="C19" s="3"/>
      <c r="D19" s="3"/>
      <c r="E19" s="3"/>
      <c r="F19" s="3"/>
    </row>
    <row r="20" spans="2:7" x14ac:dyDescent="0.35">
      <c r="B20" s="3"/>
      <c r="C20" s="3"/>
      <c r="D20" s="3"/>
      <c r="E20" s="3"/>
      <c r="F20" s="3"/>
    </row>
    <row r="21" spans="2:7" ht="29" x14ac:dyDescent="0.35">
      <c r="B21" s="3" t="s">
        <v>14</v>
      </c>
      <c r="C21" s="3"/>
      <c r="D21" s="3"/>
      <c r="E21" s="3" t="s">
        <v>15</v>
      </c>
      <c r="F21" s="3"/>
    </row>
    <row r="22" spans="2:7" x14ac:dyDescent="0.35">
      <c r="B22" s="3"/>
      <c r="C22" s="3"/>
      <c r="D22" s="3"/>
      <c r="E22" s="3"/>
      <c r="F22" s="3"/>
    </row>
    <row r="23" spans="2:7" ht="29" x14ac:dyDescent="0.35">
      <c r="B23" s="3" t="s">
        <v>8</v>
      </c>
      <c r="C23" s="3" t="s">
        <v>9</v>
      </c>
      <c r="D23" s="3"/>
      <c r="E23" s="3" t="s">
        <v>37</v>
      </c>
      <c r="F23" s="3"/>
      <c r="G23" t="s">
        <v>35</v>
      </c>
    </row>
    <row r="24" spans="2:7" x14ac:dyDescent="0.35">
      <c r="B24" s="3"/>
      <c r="C24" s="3"/>
      <c r="D24" s="3"/>
      <c r="E24" s="3"/>
      <c r="F24" s="3"/>
    </row>
    <row r="25" spans="2:7" ht="29" x14ac:dyDescent="0.35">
      <c r="B25" s="3" t="s">
        <v>10</v>
      </c>
      <c r="C25" s="3" t="s">
        <v>11</v>
      </c>
      <c r="D25" s="3"/>
      <c r="E25" s="3" t="s">
        <v>38</v>
      </c>
      <c r="F25" s="3"/>
      <c r="G25" t="s">
        <v>36</v>
      </c>
    </row>
    <row r="26" spans="2:7" x14ac:dyDescent="0.35">
      <c r="B2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7D90-0354-465A-BC39-E08C22A2F09F}">
  <dimension ref="B2:G17"/>
  <sheetViews>
    <sheetView showGridLines="0" workbookViewId="0">
      <selection activeCell="N45" sqref="N45"/>
    </sheetView>
  </sheetViews>
  <sheetFormatPr defaultRowHeight="14.5" x14ac:dyDescent="0.35"/>
  <cols>
    <col min="1" max="1" width="7.26953125" customWidth="1"/>
    <col min="2" max="2" width="21.26953125" customWidth="1"/>
    <col min="3" max="13" width="3.36328125" customWidth="1"/>
  </cols>
  <sheetData>
    <row r="2" spans="2:7" ht="26" x14ac:dyDescent="0.6">
      <c r="B2" s="1" t="s">
        <v>26</v>
      </c>
    </row>
    <row r="13" spans="2:7" ht="13.5" customHeight="1" x14ac:dyDescent="0.35">
      <c r="B13" t="s">
        <v>27</v>
      </c>
      <c r="C13" s="4">
        <v>1</v>
      </c>
      <c r="D13" s="5"/>
      <c r="E13" s="4"/>
      <c r="F13" s="5"/>
      <c r="G13" s="4">
        <v>1</v>
      </c>
    </row>
    <row r="14" spans="2:7" x14ac:dyDescent="0.35">
      <c r="C14" s="5"/>
      <c r="D14" s="5"/>
      <c r="E14" s="5"/>
      <c r="F14" s="5"/>
      <c r="G14" s="5"/>
    </row>
    <row r="15" spans="2:7" x14ac:dyDescent="0.35">
      <c r="B15" t="s">
        <v>28</v>
      </c>
      <c r="C15" s="4">
        <v>1</v>
      </c>
      <c r="D15" s="5"/>
      <c r="E15" s="4">
        <v>1</v>
      </c>
      <c r="F15" s="5"/>
      <c r="G15" s="4"/>
    </row>
    <row r="16" spans="2:7" x14ac:dyDescent="0.35">
      <c r="C16" s="5"/>
      <c r="D16" s="5"/>
      <c r="E16" s="5"/>
      <c r="F16" s="5"/>
      <c r="G16" s="5"/>
    </row>
    <row r="17" spans="2:7" x14ac:dyDescent="0.35">
      <c r="B17" t="s">
        <v>29</v>
      </c>
      <c r="C17" s="4"/>
      <c r="D17" s="5"/>
      <c r="E17" s="4">
        <v>1</v>
      </c>
      <c r="F17" s="5"/>
      <c r="G17" s="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293-B77E-47FF-8323-534F822B45C6}">
  <dimension ref="B1:J65"/>
  <sheetViews>
    <sheetView showGridLines="0" tabSelected="1" workbookViewId="0">
      <selection activeCell="F34" sqref="F34"/>
    </sheetView>
  </sheetViews>
  <sheetFormatPr defaultRowHeight="14.5" x14ac:dyDescent="0.35"/>
  <cols>
    <col min="1" max="1" width="4.26953125" customWidth="1"/>
    <col min="2" max="2" width="30" customWidth="1"/>
    <col min="3" max="3" width="14.54296875" style="6" customWidth="1"/>
    <col min="4" max="4" width="15.90625" customWidth="1"/>
    <col min="6" max="6" width="18.453125" bestFit="1" customWidth="1"/>
  </cols>
  <sheetData>
    <row r="1" spans="2:6" x14ac:dyDescent="0.35">
      <c r="C1"/>
    </row>
    <row r="2" spans="2:6" ht="26" x14ac:dyDescent="0.6">
      <c r="B2" s="1" t="s">
        <v>34</v>
      </c>
      <c r="C2"/>
    </row>
    <row r="3" spans="2:6" x14ac:dyDescent="0.35">
      <c r="C3"/>
    </row>
    <row r="4" spans="2:6" x14ac:dyDescent="0.35">
      <c r="C4"/>
    </row>
    <row r="5" spans="2:6" x14ac:dyDescent="0.35">
      <c r="B5" t="s">
        <v>9</v>
      </c>
      <c r="C5" s="9">
        <v>0.5</v>
      </c>
    </row>
    <row r="6" spans="2:6" x14ac:dyDescent="0.35">
      <c r="B6" t="s">
        <v>31</v>
      </c>
      <c r="C6" s="9">
        <v>50</v>
      </c>
    </row>
    <row r="7" spans="2:6" x14ac:dyDescent="0.35">
      <c r="C7"/>
    </row>
    <row r="8" spans="2:6" x14ac:dyDescent="0.35">
      <c r="C8"/>
    </row>
    <row r="9" spans="2:6" x14ac:dyDescent="0.35">
      <c r="B9" t="s">
        <v>44</v>
      </c>
      <c r="C9" s="13">
        <f>SUM(_xlfn.ANCHORARRAY(C16))</f>
        <v>0.99999999999999911</v>
      </c>
      <c r="D9" s="13">
        <f>SUM(_xlfn.ANCHORARRAY(D16))</f>
        <v>25</v>
      </c>
      <c r="E9" s="13">
        <f>SUM(_xlfn.ANCHORARRAY(E16))</f>
        <v>12.499999999999446</v>
      </c>
    </row>
    <row r="10" spans="2:6" x14ac:dyDescent="0.35">
      <c r="B10" s="15" t="s">
        <v>39</v>
      </c>
      <c r="C10" s="13">
        <v>1</v>
      </c>
      <c r="D10" s="13"/>
      <c r="E10" s="13"/>
    </row>
    <row r="11" spans="2:6" x14ac:dyDescent="0.35">
      <c r="B11" s="16" t="s">
        <v>40</v>
      </c>
      <c r="C11" s="13"/>
      <c r="D11" s="13">
        <f>C6*C5</f>
        <v>25</v>
      </c>
      <c r="E11" s="13"/>
    </row>
    <row r="12" spans="2:6" x14ac:dyDescent="0.35">
      <c r="B12" s="16" t="s">
        <v>41</v>
      </c>
      <c r="C12" s="13"/>
      <c r="D12" s="13"/>
      <c r="E12" s="13">
        <f>C6*C5*(1-C5)</f>
        <v>12.5</v>
      </c>
    </row>
    <row r="13" spans="2:6" ht="15" thickBot="1" x14ac:dyDescent="0.4">
      <c r="B13" s="16" t="s">
        <v>42</v>
      </c>
      <c r="C13" s="17">
        <f>C9-SUM(C10:C12)</f>
        <v>-8.8817841970012523E-16</v>
      </c>
      <c r="D13" s="17">
        <f t="shared" ref="D13:E13" si="0">D9-SUM(D10:D12)</f>
        <v>0</v>
      </c>
      <c r="E13" s="17">
        <f t="shared" si="0"/>
        <v>-5.5422333389287814E-13</v>
      </c>
    </row>
    <row r="14" spans="2:6" ht="15" thickTop="1" x14ac:dyDescent="0.35">
      <c r="B14" s="8"/>
      <c r="C14"/>
    </row>
    <row r="15" spans="2:6" x14ac:dyDescent="0.35">
      <c r="B15" s="12" t="s">
        <v>32</v>
      </c>
      <c r="C15" s="12" t="s">
        <v>33</v>
      </c>
      <c r="D15" s="12" t="s">
        <v>43</v>
      </c>
      <c r="E15" s="12" t="s">
        <v>10</v>
      </c>
    </row>
    <row r="16" spans="2:6" x14ac:dyDescent="0.35">
      <c r="B16" cm="1">
        <f t="array" ref="B16:B65">_xlfn.SEQUENCE(C6)</f>
        <v>1</v>
      </c>
      <c r="C16" s="6" cm="1">
        <f t="array" ref="C16:C65">COMBIN($C$6,_xlfn.ANCHORARRAY(B16)) * $C$5^_xlfn.ANCHORARRAY(B16) * (1-$C$5)^($C$6-_xlfn.ANCHORARRAY(B16))</f>
        <v>4.4408920985006262E-14</v>
      </c>
      <c r="D16" s="14" cm="1">
        <f t="array" ref="D16:D65">_xlfn.ANCHORARRAY(B16)*_xlfn.ANCHORARRAY(C16)</f>
        <v>4.4408920985006262E-14</v>
      </c>
      <c r="E16" s="11" cm="1">
        <f t="array" ref="E16:E65">(_xlfn.ANCHORARRAY(B16)-$D$9)^2*_xlfn.ANCHORARRAY(C16)</f>
        <v>2.5579538487363607E-11</v>
      </c>
      <c r="F16" s="19"/>
    </row>
    <row r="17" spans="2:6" x14ac:dyDescent="0.35">
      <c r="B17">
        <v>2</v>
      </c>
      <c r="C17" s="6">
        <v>1.0880185641326534E-12</v>
      </c>
      <c r="D17" s="14">
        <v>2.1760371282653068E-12</v>
      </c>
      <c r="E17" s="11">
        <v>5.7556182042617365E-10</v>
      </c>
      <c r="F17" s="19"/>
    </row>
    <row r="18" spans="2:6" x14ac:dyDescent="0.35">
      <c r="B18">
        <v>3</v>
      </c>
      <c r="C18" s="6">
        <v>1.7408297026122455E-11</v>
      </c>
      <c r="D18" s="14">
        <v>5.2224891078367364E-11</v>
      </c>
      <c r="E18" s="11">
        <v>8.425615760643268E-9</v>
      </c>
      <c r="F18" s="19"/>
    </row>
    <row r="19" spans="2:6" x14ac:dyDescent="0.35">
      <c r="B19">
        <v>4</v>
      </c>
      <c r="C19" s="6">
        <v>2.0454749005693884E-10</v>
      </c>
      <c r="D19" s="14">
        <v>8.1818996022775536E-10</v>
      </c>
      <c r="E19" s="11">
        <v>9.0205443115110029E-8</v>
      </c>
      <c r="F19" s="19"/>
    </row>
    <row r="20" spans="2:6" x14ac:dyDescent="0.35">
      <c r="B20">
        <v>5</v>
      </c>
      <c r="C20" s="6">
        <v>1.8818369085238373E-9</v>
      </c>
      <c r="D20" s="14">
        <v>9.4091845426191867E-9</v>
      </c>
      <c r="E20" s="11">
        <v>7.5273476340953493E-7</v>
      </c>
      <c r="F20" s="19"/>
    </row>
    <row r="21" spans="2:6" x14ac:dyDescent="0.35">
      <c r="B21">
        <v>6</v>
      </c>
      <c r="C21" s="6">
        <v>1.411377681392878E-8</v>
      </c>
      <c r="D21" s="14">
        <v>8.468266088357268E-8</v>
      </c>
      <c r="E21" s="11">
        <v>5.0950734298282896E-6</v>
      </c>
      <c r="F21" s="19"/>
    </row>
    <row r="22" spans="2:6" x14ac:dyDescent="0.35">
      <c r="B22">
        <v>7</v>
      </c>
      <c r="C22" s="6">
        <v>8.8715168544695189E-8</v>
      </c>
      <c r="D22" s="14">
        <v>6.2100617981286632E-7</v>
      </c>
      <c r="E22" s="11">
        <v>2.8743714608481241E-5</v>
      </c>
      <c r="F22" s="19"/>
    </row>
    <row r="23" spans="2:6" x14ac:dyDescent="0.35">
      <c r="B23">
        <v>8</v>
      </c>
      <c r="C23" s="6">
        <v>4.7684403092773653E-7</v>
      </c>
      <c r="D23" s="14">
        <v>3.8147522474218923E-6</v>
      </c>
      <c r="E23" s="11">
        <v>1.3780792493811586E-4</v>
      </c>
      <c r="F23" s="19"/>
    </row>
    <row r="24" spans="2:6" x14ac:dyDescent="0.35">
      <c r="B24">
        <v>9</v>
      </c>
      <c r="C24" s="6">
        <v>2.2252721443294377E-6</v>
      </c>
      <c r="D24" s="14">
        <v>2.0027449298964939E-5</v>
      </c>
      <c r="E24" s="11">
        <v>5.6966966894833604E-4</v>
      </c>
      <c r="F24" s="19"/>
    </row>
    <row r="25" spans="2:6" x14ac:dyDescent="0.35">
      <c r="B25">
        <v>10</v>
      </c>
      <c r="C25" s="6">
        <v>9.1236157917506944E-6</v>
      </c>
      <c r="D25" s="14">
        <v>9.1236157917506944E-5</v>
      </c>
      <c r="E25" s="11">
        <v>2.0528135531439062E-3</v>
      </c>
      <c r="F25" s="19"/>
    </row>
    <row r="26" spans="2:6" x14ac:dyDescent="0.35">
      <c r="B26">
        <v>11</v>
      </c>
      <c r="C26" s="6">
        <v>3.3176784697275239E-5</v>
      </c>
      <c r="D26" s="14">
        <v>3.6494463167002761E-4</v>
      </c>
      <c r="E26" s="11">
        <v>6.5026498006659468E-3</v>
      </c>
      <c r="F26" s="19"/>
    </row>
    <row r="27" spans="2:6" x14ac:dyDescent="0.35">
      <c r="B27">
        <v>12</v>
      </c>
      <c r="C27" s="6">
        <v>1.0782455026614457E-4</v>
      </c>
      <c r="D27" s="14">
        <v>1.2938946031937348E-3</v>
      </c>
      <c r="E27" s="11">
        <v>1.8222348994978432E-2</v>
      </c>
      <c r="F27" s="19"/>
    </row>
    <row r="28" spans="2:6" x14ac:dyDescent="0.35">
      <c r="B28">
        <v>13</v>
      </c>
      <c r="C28" s="6">
        <v>3.1517945462411479E-4</v>
      </c>
      <c r="D28" s="14">
        <v>4.0973329101134919E-3</v>
      </c>
      <c r="E28" s="11">
        <v>4.5385841465872531E-2</v>
      </c>
      <c r="F28" s="19"/>
    </row>
    <row r="29" spans="2:6" x14ac:dyDescent="0.35">
      <c r="B29">
        <v>14</v>
      </c>
      <c r="C29" s="6">
        <v>8.329742729351608E-4</v>
      </c>
      <c r="D29" s="14">
        <v>1.1661639821092251E-2</v>
      </c>
      <c r="E29" s="11">
        <v>0.10078988702515446</v>
      </c>
      <c r="F29" s="19"/>
    </row>
    <row r="30" spans="2:6" x14ac:dyDescent="0.35">
      <c r="B30">
        <v>15</v>
      </c>
      <c r="C30" s="6">
        <v>1.9991382550443863E-3</v>
      </c>
      <c r="D30" s="14">
        <v>2.9987073825665796E-2</v>
      </c>
      <c r="E30" s="11">
        <v>0.19991382550443865</v>
      </c>
      <c r="F30" s="19"/>
    </row>
    <row r="31" spans="2:6" x14ac:dyDescent="0.35">
      <c r="B31">
        <v>16</v>
      </c>
      <c r="C31" s="6">
        <v>4.3731149329095942E-3</v>
      </c>
      <c r="D31" s="14">
        <v>6.9969838926553507E-2</v>
      </c>
      <c r="E31" s="11">
        <v>0.35422230956567713</v>
      </c>
      <c r="F31" s="19"/>
    </row>
    <row r="32" spans="2:6" x14ac:dyDescent="0.35">
      <c r="B32">
        <v>17</v>
      </c>
      <c r="C32" s="6">
        <v>8.7462298658191884E-3</v>
      </c>
      <c r="D32" s="14">
        <v>0.1486859077189262</v>
      </c>
      <c r="E32" s="11">
        <v>0.55975871141242806</v>
      </c>
      <c r="F32" s="19"/>
    </row>
    <row r="33" spans="2:10" x14ac:dyDescent="0.35">
      <c r="B33">
        <v>18</v>
      </c>
      <c r="C33" s="6">
        <v>1.6034754754001852E-2</v>
      </c>
      <c r="D33" s="14">
        <v>0.28862558557203333</v>
      </c>
      <c r="E33" s="11">
        <v>0.78570298294609076</v>
      </c>
      <c r="F33" s="19"/>
    </row>
    <row r="34" spans="2:10" x14ac:dyDescent="0.35">
      <c r="B34">
        <v>19</v>
      </c>
      <c r="C34" s="6">
        <v>2.7005902743582045E-2</v>
      </c>
      <c r="D34" s="14">
        <v>0.51311215212805883</v>
      </c>
      <c r="E34" s="11">
        <v>0.97221249876895366</v>
      </c>
      <c r="F34" s="19"/>
    </row>
    <row r="35" spans="2:10" x14ac:dyDescent="0.35">
      <c r="B35">
        <v>20</v>
      </c>
      <c r="C35" s="6">
        <v>4.1859149252552186E-2</v>
      </c>
      <c r="D35" s="14">
        <v>0.83718298505104372</v>
      </c>
      <c r="E35" s="11">
        <v>1.0464787313138046</v>
      </c>
      <c r="F35" s="19"/>
    </row>
    <row r="36" spans="2:10" x14ac:dyDescent="0.35">
      <c r="B36">
        <v>21</v>
      </c>
      <c r="C36" s="6">
        <v>5.9798784646503123E-2</v>
      </c>
      <c r="D36" s="14">
        <v>1.2557744775765656</v>
      </c>
      <c r="E36" s="11">
        <v>0.95678055434404996</v>
      </c>
      <c r="F36" s="19"/>
    </row>
    <row r="37" spans="2:10" x14ac:dyDescent="0.35">
      <c r="B37">
        <v>22</v>
      </c>
      <c r="C37" s="6">
        <v>7.8825670670390452E-2</v>
      </c>
      <c r="D37" s="14">
        <v>1.7341647547485899</v>
      </c>
      <c r="E37" s="11">
        <v>0.7094310360335141</v>
      </c>
      <c r="F37" s="19"/>
    </row>
    <row r="38" spans="2:10" x14ac:dyDescent="0.35">
      <c r="B38">
        <v>23</v>
      </c>
      <c r="C38" s="6">
        <v>9.5961686033518873E-2</v>
      </c>
      <c r="D38" s="14">
        <v>2.2071187787709339</v>
      </c>
      <c r="E38" s="11">
        <v>0.38384674413407549</v>
      </c>
      <c r="F38" s="19"/>
    </row>
    <row r="39" spans="2:10" x14ac:dyDescent="0.35">
      <c r="B39">
        <v>24</v>
      </c>
      <c r="C39" s="6">
        <v>0.10795689678770874</v>
      </c>
      <c r="D39" s="14">
        <v>2.5909655229050097</v>
      </c>
      <c r="E39" s="11">
        <v>0.10795689678770874</v>
      </c>
      <c r="F39" s="19"/>
      <c r="H39" s="7"/>
      <c r="J39" s="10" t="str" cm="1">
        <f t="array" ref="J39">_xlfn.SWITCH(
    TRUE,
    C5&lt;0.5, "p &lt; 0.5 therefore graph is positively skewed",
    C5=0.5, "p = 0.5 therefore graph is symmetrical",
    C5&gt;0.5, "p &gt; 0.5 therefore graph is negatively skewed",
    "TBA"
)</f>
        <v>p = 0.5 therefore graph is symmetrical</v>
      </c>
    </row>
    <row r="40" spans="2:10" x14ac:dyDescent="0.35">
      <c r="B40">
        <v>25</v>
      </c>
      <c r="C40" s="6">
        <v>0.11227517265921703</v>
      </c>
      <c r="D40" s="14">
        <v>2.8068793164804258</v>
      </c>
      <c r="E40" s="11">
        <v>0</v>
      </c>
      <c r="F40" s="19"/>
      <c r="H40" s="7"/>
    </row>
    <row r="41" spans="2:10" x14ac:dyDescent="0.35">
      <c r="B41">
        <v>26</v>
      </c>
      <c r="C41" s="6">
        <v>0.10795689678770874</v>
      </c>
      <c r="D41" s="14">
        <v>2.8068793164804271</v>
      </c>
      <c r="E41" s="11">
        <v>0.10795689678770874</v>
      </c>
      <c r="F41" s="19"/>
      <c r="H41" s="18"/>
    </row>
    <row r="42" spans="2:10" x14ac:dyDescent="0.35">
      <c r="B42">
        <v>27</v>
      </c>
      <c r="C42" s="6">
        <v>9.5961686033518873E-2</v>
      </c>
      <c r="D42" s="14">
        <v>2.5909655229050097</v>
      </c>
      <c r="E42" s="11">
        <v>0.38384674413407549</v>
      </c>
      <c r="F42" s="19"/>
      <c r="H42" s="18"/>
    </row>
    <row r="43" spans="2:10" x14ac:dyDescent="0.35">
      <c r="B43">
        <v>28</v>
      </c>
      <c r="C43" s="6">
        <v>7.8825670670390452E-2</v>
      </c>
      <c r="D43" s="14">
        <v>2.2071187787709325</v>
      </c>
      <c r="E43" s="11">
        <v>0.7094310360335141</v>
      </c>
      <c r="F43" s="19"/>
      <c r="H43" s="7"/>
    </row>
    <row r="44" spans="2:10" x14ac:dyDescent="0.35">
      <c r="B44">
        <v>29</v>
      </c>
      <c r="C44" s="6">
        <v>5.9798784646503123E-2</v>
      </c>
      <c r="D44" s="14">
        <v>1.7341647547485906</v>
      </c>
      <c r="E44" s="11">
        <v>0.95678055434404996</v>
      </c>
      <c r="F44" s="19"/>
    </row>
    <row r="45" spans="2:10" x14ac:dyDescent="0.35">
      <c r="B45">
        <v>30</v>
      </c>
      <c r="C45" s="6">
        <v>4.1859149252552186E-2</v>
      </c>
      <c r="D45" s="14">
        <v>1.2557744775765656</v>
      </c>
      <c r="E45" s="11">
        <v>1.0464787313138046</v>
      </c>
      <c r="F45" s="19"/>
    </row>
    <row r="46" spans="2:10" x14ac:dyDescent="0.35">
      <c r="B46">
        <v>31</v>
      </c>
      <c r="C46" s="6">
        <v>2.7005902743582045E-2</v>
      </c>
      <c r="D46" s="14">
        <v>0.83718298505104338</v>
      </c>
      <c r="E46" s="11">
        <v>0.97221249876895366</v>
      </c>
      <c r="F46" s="19"/>
    </row>
    <row r="47" spans="2:10" x14ac:dyDescent="0.35">
      <c r="B47">
        <v>32</v>
      </c>
      <c r="C47" s="6">
        <v>1.6034754754001852E-2</v>
      </c>
      <c r="D47" s="14">
        <v>0.51311215212805927</v>
      </c>
      <c r="E47" s="11">
        <v>0.78570298294609076</v>
      </c>
      <c r="F47" s="19"/>
    </row>
    <row r="48" spans="2:10" x14ac:dyDescent="0.35">
      <c r="B48">
        <v>33</v>
      </c>
      <c r="C48" s="6">
        <v>8.7462298658191884E-3</v>
      </c>
      <c r="D48" s="14">
        <v>0.28862558557203322</v>
      </c>
      <c r="E48" s="11">
        <v>0.55975871141242806</v>
      </c>
      <c r="F48" s="19"/>
    </row>
    <row r="49" spans="2:6" x14ac:dyDescent="0.35">
      <c r="B49">
        <v>34</v>
      </c>
      <c r="C49" s="6">
        <v>4.3731149329095942E-3</v>
      </c>
      <c r="D49" s="14">
        <v>0.1486859077189262</v>
      </c>
      <c r="E49" s="11">
        <v>0.35422230956567713</v>
      </c>
      <c r="F49" s="19"/>
    </row>
    <row r="50" spans="2:6" x14ac:dyDescent="0.35">
      <c r="B50">
        <v>35</v>
      </c>
      <c r="C50" s="6">
        <v>1.9991382550443863E-3</v>
      </c>
      <c r="D50" s="14">
        <v>6.9969838926553521E-2</v>
      </c>
      <c r="E50" s="11">
        <v>0.19991382550443865</v>
      </c>
      <c r="F50" s="19"/>
    </row>
    <row r="51" spans="2:6" x14ac:dyDescent="0.35">
      <c r="B51">
        <v>36</v>
      </c>
      <c r="C51" s="6">
        <v>8.329742729351608E-4</v>
      </c>
      <c r="D51" s="14">
        <v>2.9987073825665789E-2</v>
      </c>
      <c r="E51" s="11">
        <v>0.10078988702515446</v>
      </c>
      <c r="F51" s="19"/>
    </row>
    <row r="52" spans="2:6" x14ac:dyDescent="0.35">
      <c r="B52">
        <v>37</v>
      </c>
      <c r="C52" s="6">
        <v>3.1517945462411479E-4</v>
      </c>
      <c r="D52" s="14">
        <v>1.1661639821092248E-2</v>
      </c>
      <c r="E52" s="11">
        <v>4.5385841465872531E-2</v>
      </c>
      <c r="F52" s="19"/>
    </row>
    <row r="53" spans="2:6" x14ac:dyDescent="0.35">
      <c r="B53">
        <v>38</v>
      </c>
      <c r="C53" s="6">
        <v>1.0782455026614457E-4</v>
      </c>
      <c r="D53" s="14">
        <v>4.0973329101134937E-3</v>
      </c>
      <c r="E53" s="11">
        <v>1.8222348994978432E-2</v>
      </c>
      <c r="F53" s="19"/>
    </row>
    <row r="54" spans="2:6" x14ac:dyDescent="0.35">
      <c r="B54">
        <v>39</v>
      </c>
      <c r="C54" s="6">
        <v>3.3176784697275239E-5</v>
      </c>
      <c r="D54" s="14">
        <v>1.2938946031937344E-3</v>
      </c>
      <c r="E54" s="11">
        <v>6.5026498006659468E-3</v>
      </c>
      <c r="F54" s="19"/>
    </row>
    <row r="55" spans="2:6" x14ac:dyDescent="0.35">
      <c r="B55">
        <v>40</v>
      </c>
      <c r="C55" s="6">
        <v>9.1236157917506944E-6</v>
      </c>
      <c r="D55" s="14">
        <v>3.6494463167002777E-4</v>
      </c>
      <c r="E55" s="11">
        <v>2.0528135531439062E-3</v>
      </c>
      <c r="F55" s="19"/>
    </row>
    <row r="56" spans="2:6" x14ac:dyDescent="0.35">
      <c r="B56">
        <v>41</v>
      </c>
      <c r="C56" s="6">
        <v>2.2252721443294377E-6</v>
      </c>
      <c r="D56" s="14">
        <v>9.1236157917506944E-5</v>
      </c>
      <c r="E56" s="11">
        <v>5.6966966894833604E-4</v>
      </c>
      <c r="F56" s="19"/>
    </row>
    <row r="57" spans="2:6" x14ac:dyDescent="0.35">
      <c r="B57">
        <v>42</v>
      </c>
      <c r="C57" s="6">
        <v>4.7684403092773653E-7</v>
      </c>
      <c r="D57" s="14">
        <v>2.0027449298964935E-5</v>
      </c>
      <c r="E57" s="11">
        <v>1.3780792493811586E-4</v>
      </c>
      <c r="F57" s="19"/>
    </row>
    <row r="58" spans="2:6" x14ac:dyDescent="0.35">
      <c r="B58">
        <v>43</v>
      </c>
      <c r="C58" s="6">
        <v>8.8715168544695189E-8</v>
      </c>
      <c r="D58" s="14">
        <v>3.8147522474218931E-6</v>
      </c>
      <c r="E58" s="11">
        <v>2.8743714608481241E-5</v>
      </c>
      <c r="F58" s="19"/>
    </row>
    <row r="59" spans="2:6" x14ac:dyDescent="0.35">
      <c r="B59">
        <v>44</v>
      </c>
      <c r="C59" s="6">
        <v>1.411377681392878E-8</v>
      </c>
      <c r="D59" s="14">
        <v>6.2100617981286632E-7</v>
      </c>
      <c r="E59" s="11">
        <v>5.0950734298282896E-6</v>
      </c>
      <c r="F59" s="19"/>
    </row>
    <row r="60" spans="2:6" x14ac:dyDescent="0.35">
      <c r="B60">
        <v>45</v>
      </c>
      <c r="C60" s="6">
        <v>1.8818369085238373E-9</v>
      </c>
      <c r="D60" s="14">
        <v>8.468266088357268E-8</v>
      </c>
      <c r="E60" s="11">
        <v>7.5273476340953493E-7</v>
      </c>
      <c r="F60" s="19"/>
    </row>
    <row r="61" spans="2:6" x14ac:dyDescent="0.35">
      <c r="B61">
        <v>46</v>
      </c>
      <c r="C61" s="6">
        <v>2.0454749005693884E-10</v>
      </c>
      <c r="D61" s="14">
        <v>9.4091845426191867E-9</v>
      </c>
      <c r="E61" s="11">
        <v>9.0205443115110029E-8</v>
      </c>
      <c r="F61" s="19"/>
    </row>
    <row r="62" spans="2:6" x14ac:dyDescent="0.35">
      <c r="B62">
        <v>47</v>
      </c>
      <c r="C62" s="6">
        <v>1.7408297026122455E-11</v>
      </c>
      <c r="D62" s="14">
        <v>8.1818996022775536E-10</v>
      </c>
      <c r="E62" s="11">
        <v>8.425615760643268E-9</v>
      </c>
      <c r="F62" s="19"/>
    </row>
    <row r="63" spans="2:6" x14ac:dyDescent="0.35">
      <c r="B63">
        <v>48</v>
      </c>
      <c r="C63" s="6">
        <v>1.0880185641326534E-12</v>
      </c>
      <c r="D63" s="14">
        <v>5.2224891078367364E-11</v>
      </c>
      <c r="E63" s="11">
        <v>5.7556182042617365E-10</v>
      </c>
      <c r="F63" s="19"/>
    </row>
    <row r="64" spans="2:6" x14ac:dyDescent="0.35">
      <c r="B64">
        <v>49</v>
      </c>
      <c r="C64" s="6">
        <v>4.4408920985006262E-14</v>
      </c>
      <c r="D64" s="14">
        <v>2.1760371282653068E-12</v>
      </c>
      <c r="E64" s="11">
        <v>2.5579538487363607E-11</v>
      </c>
      <c r="F64" s="19"/>
    </row>
    <row r="65" spans="2:6" x14ac:dyDescent="0.35">
      <c r="B65">
        <v>50</v>
      </c>
      <c r="C65" s="6">
        <v>8.8817841970012523E-16</v>
      </c>
      <c r="D65" s="14">
        <v>4.4408920985006262E-14</v>
      </c>
      <c r="E65" s="11">
        <v>5.5511151231257827E-13</v>
      </c>
      <c r="F65" s="19"/>
    </row>
  </sheetData>
  <dataValidations disablePrompts="1" count="2">
    <dataValidation type="list" allowBlank="1" showInputMessage="1" showErrorMessage="1" sqref="C5" xr:uid="{780A1BAA-64DA-4840-B8AE-50D5F17909CC}">
      <formula1>"0.1,0.2,0.3,0.4,0.5,0.6,0.7,0.8,0.9"</formula1>
    </dataValidation>
    <dataValidation type="list" allowBlank="1" showInputMessage="1" showErrorMessage="1" sqref="C6" xr:uid="{6E68E497-8887-48DF-AB75-901EB2BA58A6}">
      <formula1>"10,20,25,30,40,50"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TableOfContents</vt:lpstr>
      <vt:lpstr>BernoullivsBinomial</vt:lpstr>
      <vt:lpstr>BinomialProbability</vt:lpstr>
      <vt:lpstr>BinomialHistogram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2023-09-17T08:04:07Z</dcterms:modified>
</cp:coreProperties>
</file>