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-mba-big-data-data-science\Análise Preditiva e Data Mining\Aula 2\"/>
    </mc:Choice>
  </mc:AlternateContent>
  <xr:revisionPtr revIDLastSave="0" documentId="13_ncr:1_{00A66A46-3497-40C4-9A8C-D8FD8E6E47B4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ressão" sheetId="3" r:id="rId1"/>
    <sheet name="aggr_bike_sharing_mensal" sheetId="1" r:id="rId2"/>
    <sheet name="Sazonalidade" sheetId="4" r:id="rId3"/>
    <sheet name="Sheet4" sheetId="5" r:id="rId4"/>
  </sheets>
  <calcPr calcId="191029"/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26" i="1"/>
  <c r="N3" i="4"/>
  <c r="D7" i="4" s="1"/>
  <c r="N2" i="4"/>
  <c r="D6" i="4" s="1"/>
  <c r="D8" i="4" s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K6" i="4" l="1"/>
  <c r="C6" i="4"/>
  <c r="G7" i="4"/>
  <c r="B6" i="4"/>
  <c r="B8" i="4" s="1"/>
  <c r="J6" i="4"/>
  <c r="F6" i="4"/>
  <c r="F8" i="4" s="1"/>
  <c r="B7" i="4"/>
  <c r="J7" i="4"/>
  <c r="F7" i="4"/>
  <c r="G6" i="4"/>
  <c r="G8" i="4" s="1"/>
  <c r="K7" i="4"/>
  <c r="C7" i="4"/>
  <c r="M6" i="4"/>
  <c r="I6" i="4"/>
  <c r="I8" i="4" s="1"/>
  <c r="E6" i="4"/>
  <c r="M7" i="4"/>
  <c r="I7" i="4"/>
  <c r="E7" i="4"/>
  <c r="L6" i="4"/>
  <c r="L8" i="4" s="1"/>
  <c r="H6" i="4"/>
  <c r="H8" i="4" s="1"/>
  <c r="L7" i="4"/>
  <c r="H7" i="4"/>
  <c r="E8" i="4" l="1"/>
  <c r="C8" i="4"/>
  <c r="M8" i="4"/>
  <c r="J8" i="4"/>
  <c r="K8" i="4"/>
</calcChain>
</file>

<file path=xl/sharedStrings.xml><?xml version="1.0" encoding="utf-8"?>
<sst xmlns="http://schemas.openxmlformats.org/spreadsheetml/2006/main" count="67" uniqueCount="52">
  <si>
    <t>ano</t>
  </si>
  <si>
    <t>mes</t>
  </si>
  <si>
    <t>cnt_sum</t>
  </si>
  <si>
    <t>tempo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</si>
  <si>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</si>
  <si>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</si>
  <si>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</si>
  <si>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</si>
  <si>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</si>
  <si>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</si>
  <si>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</si>
  <si>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</si>
  <si>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</si>
  <si>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</si>
  <si>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</si>
  <si>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</si>
  <si>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</si>
  <si>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</si>
  <si>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</si>
  <si>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</si>
  <si>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</si>
  <si>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</si>
  <si>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</si>
  <si>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</si>
  <si>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</si>
  <si>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</si>
  <si>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</si>
  <si>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</si>
  <si>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</si>
  <si>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</si>
  <si>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cnt_sum</t>
  </si>
  <si>
    <t>Residuals</t>
  </si>
  <si>
    <t>Standard Residuals</t>
  </si>
  <si>
    <t>cnt_estimado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</si>
  <si>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</si>
  <si>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</si>
  <si>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</si>
  <si>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</si>
  <si>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</si>
  <si>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</si>
  <si>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</si>
  <si>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</si>
  <si>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</si>
  <si>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</si>
  <si>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</si>
  <si>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</si>
  <si>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</si>
  <si>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Ano</t>
  </si>
  <si>
    <t>mês</t>
  </si>
  <si>
    <t>projeção</t>
  </si>
  <si>
    <t>sazonalidade</t>
  </si>
  <si>
    <t>projeção com 
sazonalidade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</si>
</sst>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2" fillId="2" borderId="0" xfId="0" applyNumberFormat="1" applyFont="1" applyFill="1"/>
    <xf numFmtId="1" fontId="3" fillId="0" borderId="0" xfId="0" applyNumberFormat="1" applyFont="1"/>
    <xf numFmtId="167" fontId="0" fillId="0" borderId="0" xfId="1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" formatCode="0"/>
    </dxf>
    <dxf>
      <alignment horizontal="right" vertical="center" textRotation="0" indent="0" justifyLastLine="0" shrinkToFit="0" readingOrder="0"/>
    </dxf>
    <dxf>
      <numFmt numFmtId="1" formatCode="0"/>
    </dxf>
    <dxf>
      <numFmt numFmtId="1" formatCode="0"/>
    </dxf>
    <dxf>
      <font>
        <b/>
      </font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aggr_bike_sharing_mensal!$C$2:$C$25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Regressão!$C$25:$C$48</c:f>
              <c:numCache>
                <c:formatCode>General</c:formatCode>
                <c:ptCount val="24"/>
                <c:pt idx="0">
                  <c:v>-36297.163333333345</c:v>
                </c:pt>
                <c:pt idx="1">
                  <c:v>-31724.102028985508</c:v>
                </c:pt>
                <c:pt idx="2">
                  <c:v>-21347.040724637685</c:v>
                </c:pt>
                <c:pt idx="3">
                  <c:v>4025.0205797101371</c:v>
                </c:pt>
                <c:pt idx="4">
                  <c:v>39523.08188405796</c:v>
                </c:pt>
                <c:pt idx="5">
                  <c:v>41761.143188405782</c:v>
                </c:pt>
                <c:pt idx="6">
                  <c:v>34137.204492753619</c:v>
                </c:pt>
                <c:pt idx="7">
                  <c:v>24034.265797101441</c:v>
                </c:pt>
                <c:pt idx="8">
                  <c:v>9308.3271014492639</c:v>
                </c:pt>
                <c:pt idx="9">
                  <c:v>-51.611594202899141</c:v>
                </c:pt>
                <c:pt idx="10">
                  <c:v>-26848.550289855077</c:v>
                </c:pt>
                <c:pt idx="11">
                  <c:v>-47145.488985507254</c:v>
                </c:pt>
                <c:pt idx="12">
                  <c:v>-43177.427681159432</c:v>
                </c:pt>
                <c:pt idx="13">
                  <c:v>-42237.36637681158</c:v>
                </c:pt>
                <c:pt idx="14">
                  <c:v>14047.694927536242</c:v>
                </c:pt>
                <c:pt idx="15">
                  <c:v>17943.756231884065</c:v>
                </c:pt>
                <c:pt idx="16">
                  <c:v>34131.817536231887</c:v>
                </c:pt>
                <c:pt idx="17">
                  <c:v>35643.87884057971</c:v>
                </c:pt>
                <c:pt idx="18">
                  <c:v>30967.940144927532</c:v>
                </c:pt>
                <c:pt idx="19">
                  <c:v>36411.001449275354</c:v>
                </c:pt>
                <c:pt idx="20">
                  <c:v>35028.062753623177</c:v>
                </c:pt>
                <c:pt idx="21">
                  <c:v>9843.1240579709993</c:v>
                </c:pt>
                <c:pt idx="22">
                  <c:v>-41786.814637681178</c:v>
                </c:pt>
                <c:pt idx="23">
                  <c:v>-76190.753333333356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05-4090-9677-7222C426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31808"/>
        <c:axId val="580148224"/>
      </c:scatterChart>
      <c:valAx>
        <c:axId val="18538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80148224"/>
        <c:crosses val="autoZero"/>
        <c:crossBetween val="midCat"/>
      </c:valAx>
      <c:valAx>
        <c:axId val="58014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831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cnt_sum</c:v>
          </c:tx>
          <c:spPr>
            <a:ln w="28575">
              <a:noFill/>
            </a:ln>
          </c:spPr>
          <c:xVal>
            <c:numRef>
              <c:f>aggr_bike_sharing_mensal!$C$2:$C$25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aggr_bike_sharing_mensal!$D$2:$D$25</c:f>
              <c:numCache>
                <c:formatCode>0</c:formatCode>
                <c:ptCount val="24"/>
                <c:pt idx="0">
                  <c:v>38189</c:v>
                </c:pt>
                <c:pt idx="1">
                  <c:v>48215</c:v>
                </c:pt>
                <c:pt idx="2">
                  <c:v>64045</c:v>
                </c:pt>
                <c:pt idx="3">
                  <c:v>94870</c:v>
                </c:pt>
                <c:pt idx="4">
                  <c:v>135821</c:v>
                </c:pt>
                <c:pt idx="5">
                  <c:v>143512</c:v>
                </c:pt>
                <c:pt idx="6">
                  <c:v>141341</c:v>
                </c:pt>
                <c:pt idx="7">
                  <c:v>136691</c:v>
                </c:pt>
                <c:pt idx="8">
                  <c:v>127418</c:v>
                </c:pt>
                <c:pt idx="9">
                  <c:v>123511</c:v>
                </c:pt>
                <c:pt idx="10">
                  <c:v>102167</c:v>
                </c:pt>
                <c:pt idx="11">
                  <c:v>87323</c:v>
                </c:pt>
                <c:pt idx="12">
                  <c:v>96744</c:v>
                </c:pt>
                <c:pt idx="13">
                  <c:v>103137</c:v>
                </c:pt>
                <c:pt idx="14">
                  <c:v>164875</c:v>
                </c:pt>
                <c:pt idx="15">
                  <c:v>174224</c:v>
                </c:pt>
                <c:pt idx="16">
                  <c:v>195865</c:v>
                </c:pt>
                <c:pt idx="17">
                  <c:v>202830</c:v>
                </c:pt>
                <c:pt idx="18">
                  <c:v>203607</c:v>
                </c:pt>
                <c:pt idx="19">
                  <c:v>214503</c:v>
                </c:pt>
                <c:pt idx="20">
                  <c:v>218573</c:v>
                </c:pt>
                <c:pt idx="21">
                  <c:v>198841</c:v>
                </c:pt>
                <c:pt idx="22">
                  <c:v>152664</c:v>
                </c:pt>
                <c:pt idx="23">
                  <c:v>123713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B-4626-AE2A-444C274BA133}"/>
            </c:ext>
          </c:extLst>
        </c:ser>
        <c:ser>
          <c:idx val="1"/>
          <c:order val="1"/>
          <c:tx>
            <c:v>Predicted cnt_sum</c:v>
          </c:tx>
          <c:spPr>
            <a:ln w="28575">
              <a:noFill/>
            </a:ln>
          </c:spPr>
          <c:xVal>
            <c:numRef>
              <c:f>aggr_bike_sharing_mensal!$C$2:$C$25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Regressão!$B$25:$B$48</c:f>
              <c:numCache>
                <c:formatCode>General</c:formatCode>
                <c:ptCount val="24"/>
                <c:pt idx="0">
                  <c:v>74486.163333333345</c:v>
                </c:pt>
                <c:pt idx="1">
                  <c:v>79939.102028985508</c:v>
                </c:pt>
                <c:pt idx="2">
                  <c:v>85392.040724637685</c:v>
                </c:pt>
                <c:pt idx="3">
                  <c:v>90844.979420289863</c:v>
                </c:pt>
                <c:pt idx="4">
                  <c:v>96297.91811594204</c:v>
                </c:pt>
                <c:pt idx="5">
                  <c:v>101750.85681159422</c:v>
                </c:pt>
                <c:pt idx="6">
                  <c:v>107203.79550724638</c:v>
                </c:pt>
                <c:pt idx="7">
                  <c:v>112656.73420289856</c:v>
                </c:pt>
                <c:pt idx="8">
                  <c:v>118109.67289855074</c:v>
                </c:pt>
                <c:pt idx="9">
                  <c:v>123562.6115942029</c:v>
                </c:pt>
                <c:pt idx="10">
                  <c:v>129015.55028985508</c:v>
                </c:pt>
                <c:pt idx="11">
                  <c:v>134468.48898550725</c:v>
                </c:pt>
                <c:pt idx="12">
                  <c:v>139921.42768115943</c:v>
                </c:pt>
                <c:pt idx="13">
                  <c:v>145374.36637681158</c:v>
                </c:pt>
                <c:pt idx="14">
                  <c:v>150827.30507246376</c:v>
                </c:pt>
                <c:pt idx="15">
                  <c:v>156280.24376811594</c:v>
                </c:pt>
                <c:pt idx="16">
                  <c:v>161733.18246376811</c:v>
                </c:pt>
                <c:pt idx="17">
                  <c:v>167186.12115942029</c:v>
                </c:pt>
                <c:pt idx="18">
                  <c:v>172639.05985507247</c:v>
                </c:pt>
                <c:pt idx="19">
                  <c:v>178091.99855072465</c:v>
                </c:pt>
                <c:pt idx="20">
                  <c:v>183544.93724637682</c:v>
                </c:pt>
                <c:pt idx="21">
                  <c:v>188997.875942029</c:v>
                </c:pt>
                <c:pt idx="22">
                  <c:v>194450.81463768118</c:v>
                </c:pt>
                <c:pt idx="23">
                  <c:v>199903.75333333336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BB-4626-AE2A-444C274B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31808"/>
        <c:axId val="580141568"/>
      </c:scatterChart>
      <c:valAx>
        <c:axId val="18538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80141568"/>
        <c:crosses val="autoZero"/>
        <c:crossBetween val="midCat"/>
      </c:valAx>
      <c:valAx>
        <c:axId val="58014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cnt_sum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53831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Projeção com sazonalidade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82191196688651E-2"/>
          <c:y val="0.1817841509713323"/>
          <c:w val="0.90063653807979882"/>
          <c:h val="0.76729380436485373"/>
        </c:manualLayout>
      </c:layout>
      <c:lineChart>
        <c:grouping val="standard"/>
        <c:varyColors val="0"/>
        <c:ser>
          <c:idx val="0"/>
          <c:order val="0"/>
          <c:tx>
            <c:strRef>
              <c:f>aggr_bike_sharing_mensal!$D$1</c:f>
              <c:strCache>
                <c:ptCount val="1"/>
                <c:pt idx="0">
                  <c:v>cnt_sum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aggr_bike_sharing_mensal!$D$2:$D$37</c:f>
              <c:numCache>
                <c:formatCode>0</c:formatCode>
                <c:ptCount val="36"/>
                <c:pt idx="0">
                  <c:v>38189</c:v>
                </c:pt>
                <c:pt idx="1">
                  <c:v>48215</c:v>
                </c:pt>
                <c:pt idx="2">
                  <c:v>64045</c:v>
                </c:pt>
                <c:pt idx="3">
                  <c:v>94870</c:v>
                </c:pt>
                <c:pt idx="4">
                  <c:v>135821</c:v>
                </c:pt>
                <c:pt idx="5">
                  <c:v>143512</c:v>
                </c:pt>
                <c:pt idx="6">
                  <c:v>141341</c:v>
                </c:pt>
                <c:pt idx="7">
                  <c:v>136691</c:v>
                </c:pt>
                <c:pt idx="8">
                  <c:v>127418</c:v>
                </c:pt>
                <c:pt idx="9">
                  <c:v>123511</c:v>
                </c:pt>
                <c:pt idx="10">
                  <c:v>102167</c:v>
                </c:pt>
                <c:pt idx="11">
                  <c:v>87323</c:v>
                </c:pt>
                <c:pt idx="12">
                  <c:v>96744</c:v>
                </c:pt>
                <c:pt idx="13">
                  <c:v>103137</c:v>
                </c:pt>
                <c:pt idx="14">
                  <c:v>164875</c:v>
                </c:pt>
                <c:pt idx="15">
                  <c:v>174224</c:v>
                </c:pt>
                <c:pt idx="16">
                  <c:v>195865</c:v>
                </c:pt>
                <c:pt idx="17">
                  <c:v>202830</c:v>
                </c:pt>
                <c:pt idx="18">
                  <c:v>203607</c:v>
                </c:pt>
                <c:pt idx="19">
                  <c:v>214503</c:v>
                </c:pt>
                <c:pt idx="20">
                  <c:v>218573</c:v>
                </c:pt>
                <c:pt idx="21">
                  <c:v>198841</c:v>
                </c:pt>
                <c:pt idx="22">
                  <c:v>152664</c:v>
                </c:pt>
                <c:pt idx="23">
                  <c:v>123713</c:v>
                </c:pt>
                <c:pt idx="24">
                  <c:v>96011.641141630913</c:v>
                </c:pt>
                <c:pt idx="25">
                  <c:v>112707.86631889244</c:v>
                </c:pt>
                <c:pt idx="26">
                  <c:v>171232.89913993224</c:v>
                </c:pt>
                <c:pt idx="27">
                  <c:v>214605.51622406358</c:v>
                </c:pt>
                <c:pt idx="28">
                  <c:v>279176.37128799374</c:v>
                </c:pt>
                <c:pt idx="29">
                  <c:v>299256.04154910869</c:v>
                </c:pt>
                <c:pt idx="30">
                  <c:v>304317.81887279468</c:v>
                </c:pt>
                <c:pt idx="31">
                  <c:v>313590.20529760077</c:v>
                </c:pt>
                <c:pt idx="32">
                  <c:v>312434.77727858286</c:v>
                </c:pt>
                <c:pt idx="33">
                  <c:v>299782.31757378654</c:v>
                </c:pt>
                <c:pt idx="34">
                  <c:v>244302.36129579507</c:v>
                </c:pt>
                <c:pt idx="35">
                  <c:v>207929.64971832422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7-4FBB-B1E3-86EB5F4C3019}"/>
            </c:ext>
          </c:extLst>
        </c:ser>
        <c:ser>
          <c:idx val="1"/>
          <c:order val="1"/>
          <c:tx>
            <c:strRef>
              <c:f>aggr_bike_sharing_mensal!$E$1</c:f>
              <c:strCache>
                <c:ptCount val="1"/>
                <c:pt idx="0">
                  <c:v>cnt_estimado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aggr_bike_sharing_mensal!$E$2:$E$37</c:f>
              <c:numCache>
                <c:formatCode>0</c:formatCode>
                <c:ptCount val="36"/>
                <c:pt idx="0">
                  <c:v>74486.163333333345</c:v>
                </c:pt>
                <c:pt idx="1">
                  <c:v>79939.102028985508</c:v>
                </c:pt>
                <c:pt idx="2">
                  <c:v>85392.040724637685</c:v>
                </c:pt>
                <c:pt idx="3">
                  <c:v>90844.979420289863</c:v>
                </c:pt>
                <c:pt idx="4">
                  <c:v>96297.91811594204</c:v>
                </c:pt>
                <c:pt idx="5">
                  <c:v>101750.85681159422</c:v>
                </c:pt>
                <c:pt idx="6">
                  <c:v>107203.79550724638</c:v>
                </c:pt>
                <c:pt idx="7">
                  <c:v>112656.73420289856</c:v>
                </c:pt>
                <c:pt idx="8">
                  <c:v>118109.67289855074</c:v>
                </c:pt>
                <c:pt idx="9">
                  <c:v>123562.6115942029</c:v>
                </c:pt>
                <c:pt idx="10">
                  <c:v>129015.55028985508</c:v>
                </c:pt>
                <c:pt idx="11">
                  <c:v>134468.48898550725</c:v>
                </c:pt>
                <c:pt idx="12">
                  <c:v>139921.42768115943</c:v>
                </c:pt>
                <c:pt idx="13">
                  <c:v>145374.36637681158</c:v>
                </c:pt>
                <c:pt idx="14">
                  <c:v>150827.30507246376</c:v>
                </c:pt>
                <c:pt idx="15">
                  <c:v>156280.24376811594</c:v>
                </c:pt>
                <c:pt idx="16">
                  <c:v>161733.18246376811</c:v>
                </c:pt>
                <c:pt idx="17">
                  <c:v>167186.12115942029</c:v>
                </c:pt>
                <c:pt idx="18">
                  <c:v>172639.05985507247</c:v>
                </c:pt>
                <c:pt idx="19">
                  <c:v>178091.99855072465</c:v>
                </c:pt>
                <c:pt idx="20">
                  <c:v>183544.93724637682</c:v>
                </c:pt>
                <c:pt idx="21">
                  <c:v>188997.875942029</c:v>
                </c:pt>
                <c:pt idx="22">
                  <c:v>194450.81463768118</c:v>
                </c:pt>
                <c:pt idx="23">
                  <c:v>199903.75333333336</c:v>
                </c:pt>
                <c:pt idx="24">
                  <c:v>205356.69202898553</c:v>
                </c:pt>
                <c:pt idx="25">
                  <c:v>210809.63072463771</c:v>
                </c:pt>
                <c:pt idx="26">
                  <c:v>216262.56942028989</c:v>
                </c:pt>
                <c:pt idx="27">
                  <c:v>221715.50811594201</c:v>
                </c:pt>
                <c:pt idx="28">
                  <c:v>227168.44681159419</c:v>
                </c:pt>
                <c:pt idx="29">
                  <c:v>232621.38550724636</c:v>
                </c:pt>
                <c:pt idx="30">
                  <c:v>238074.32420289854</c:v>
                </c:pt>
                <c:pt idx="31">
                  <c:v>243527.26289855072</c:v>
                </c:pt>
                <c:pt idx="32">
                  <c:v>248980.2015942029</c:v>
                </c:pt>
                <c:pt idx="33">
                  <c:v>254433.14028985507</c:v>
                </c:pt>
                <c:pt idx="34">
                  <c:v>259886.07898550725</c:v>
                </c:pt>
                <c:pt idx="35">
                  <c:v>265339.01768115943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7-4FBB-B1E3-86EB5F4C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539616"/>
        <c:axId val="472903968"/>
      </c:lineChart>
      <c:catAx>
        <c:axId val="174253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903968"/>
        <c:crosses val="autoZero"/>
        <c:auto val="1"/>
        <c:lblAlgn val="ctr"/>
        <c:lblOffset val="100"/>
        <c:noMultiLvlLbl val="0"/>
      </c:catAx>
      <c:valAx>
        <c:axId val="472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5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95250</xdr:rowOff>
    </xdr:from>
    <xdr:to>
      <xdr:col>11</xdr:col>
      <xdr:colOff>571500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465FD-BB72-4D62-8AF7-6D348D50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20</xdr:row>
      <xdr:rowOff>66675</xdr:rowOff>
    </xdr:from>
    <xdr:to>
      <xdr:col>12</xdr:col>
      <xdr:colOff>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CA906-670C-4B1A-9A12-81C0007DA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</xdr:row>
      <xdr:rowOff>119061</xdr:rowOff>
    </xdr:from>
    <xdr:to>
      <xdr:col>17</xdr:col>
      <xdr:colOff>400050</xdr:colOff>
      <xdr:row>36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0A860F-4C94-4F8D-8845-9F7A1384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CF304-549D-493A-BEF2-1CF86E8D501F}" name="Table1" displayName="Table1" ref="A1:N3" totalsRowShown="0" headerRowDxfId="21">
  <tableColumns count="14">
    <tableColumn id="1" xr3:uid="{8C5C1067-BDBB-48E2-96AE-C3B813D8D2DF}" name="Ano" dataDxfId="33"/>
    <tableColumn id="2" xr3:uid="{10FBDFFD-F9F3-42B9-94C1-0A8CDA2298B9}" name="Jan" dataDxfId="32"/>
    <tableColumn id="3" xr3:uid="{71E6F0A8-7EFC-4E33-A921-34A1E3076BB4}" name="Fev" dataDxfId="31"/>
    <tableColumn id="4" xr3:uid="{AF16095B-8DCB-411E-A99D-D90220A68A82}" name="Mar" dataDxfId="30"/>
    <tableColumn id="5" xr3:uid="{4631D113-CE99-494D-A584-2D7F64FBF9D5}" name="Abr" dataDxfId="29"/>
    <tableColumn id="6" xr3:uid="{556BC6A5-923A-4423-BF9F-5DD0057014B7}" name="Mai" dataDxfId="28"/>
    <tableColumn id="7" xr3:uid="{5E527721-7C18-406F-8454-FF99E2B87282}" name="Jun" dataDxfId="27"/>
    <tableColumn id="8" xr3:uid="{904A1ED2-3044-4743-8226-257D8093A608}" name="Jul" dataDxfId="26"/>
    <tableColumn id="9" xr3:uid="{BF3BAAB4-A7CF-45A7-97B1-0CB71C9CB176}" name="Ago" dataDxfId="25"/>
    <tableColumn id="10" xr3:uid="{1AE4DE60-E267-4B47-8EDE-53D54AC6B6AF}" name="Set" dataDxfId="24"/>
    <tableColumn id="11" xr3:uid="{7DDB5D8A-D4D7-4211-93EC-40E432D2E715}" name="Out" dataDxfId="23"/>
    <tableColumn id="12" xr3:uid="{F6533BE5-2D94-448C-8D37-3E16236956D1}" name="Nov" dataDxfId="22"/>
    <tableColumn id="13" xr3:uid="{B63471F9-E188-4479-9F54-136C22CEBBA3}" name="Dez" dataDxfId="6"/>
    <tableColumn id="14" xr3:uid="{DF17581E-4C3B-4832-9751-7607DF9F7B09}" name="Média" dataDxfId="5">
      <calculatedColumnFormula>AVERAGE(B2:M2)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C0804-1965-4179-89B4-8076EFAD765B}" name="Table2" displayName="Table2" ref="A5:M7" totalsRowShown="0" headerRowDxfId="7">
  <tableColumns count="13">
    <tableColumn id="1" xr3:uid="{D19BD320-349A-4E35-9888-47BE57E69D98}" name="Ano" dataDxfId="20"/>
    <tableColumn id="2" xr3:uid="{98A7C96C-E42E-4A28-B7F0-6F3A40C67A7F}" name="Jan" dataDxfId="19">
      <calculatedColumnFormula>B2/$N$3</calculatedColumnFormula>
    </tableColumn>
    <tableColumn id="3" xr3:uid="{7887E609-17EA-4774-9A74-194FA45602E8}" name="Fev" dataDxfId="18">
      <calculatedColumnFormula>C2/$N$3</calculatedColumnFormula>
    </tableColumn>
    <tableColumn id="4" xr3:uid="{41E0B79B-E278-47B5-9892-0E4637C9F935}" name="Mar" dataDxfId="17">
      <calculatedColumnFormula>D2/$N$3</calculatedColumnFormula>
    </tableColumn>
    <tableColumn id="5" xr3:uid="{8E620D82-0E6F-41BD-BF16-E1F50409E2EB}" name="Abr" dataDxfId="16">
      <calculatedColumnFormula>E2/$N$3</calculatedColumnFormula>
    </tableColumn>
    <tableColumn id="6" xr3:uid="{ADE1D934-45A1-4B22-919C-CBC233FE2C08}" name="Mai" dataDxfId="15">
      <calculatedColumnFormula>F2/$N$3</calculatedColumnFormula>
    </tableColumn>
    <tableColumn id="7" xr3:uid="{452690A2-EDB3-44D5-BB32-04AF59FB6846}" name="Jun" dataDxfId="14">
      <calculatedColumnFormula>G2/$N$3</calculatedColumnFormula>
    </tableColumn>
    <tableColumn id="8" xr3:uid="{FE5CC47B-E226-4A96-91F2-32A516E9BE3F}" name="Jul" dataDxfId="13">
      <calculatedColumnFormula>H2/$N$3</calculatedColumnFormula>
    </tableColumn>
    <tableColumn id="9" xr3:uid="{23A94A19-25E5-4711-9394-44D7A247DA3A}" name="Ago" dataDxfId="12">
      <calculatedColumnFormula>I2/$N$3</calculatedColumnFormula>
    </tableColumn>
    <tableColumn id="10" xr3:uid="{AB6F8DC4-6972-4EEA-9BC1-8C26A3D27F3D}" name="Set" dataDxfId="11">
      <calculatedColumnFormula>J2/$N$3</calculatedColumnFormula>
    </tableColumn>
    <tableColumn id="11" xr3:uid="{10ED6D0B-61EA-4F78-8380-525C1FE9EA90}" name="Out" dataDxfId="10">
      <calculatedColumnFormula>K2/$N$3</calculatedColumnFormula>
    </tableColumn>
    <tableColumn id="12" xr3:uid="{D4B1C13C-B667-4D33-ADB0-30A9A366184E}" name="Nov" dataDxfId="9">
      <calculatedColumnFormula>L2/$N$3</calculatedColumnFormula>
    </tableColumn>
    <tableColumn id="13" xr3:uid="{9EC20DC0-8167-4322-BA73-D6839E52EEED}" name="Dez" dataDxfId="8">
      <calculatedColumnFormula>M2/$N$3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A41116-21E0-4F96-90F4-4A429CEBF301}" name="Table4" displayName="Table4" ref="D14:G26" totalsRowShown="0" headerRowDxfId="2">
  <tableColumns count="4">
    <tableColumn id="1" xr3:uid="{CB0544A4-249E-4BDC-A43F-EB12AC7219C3}" name="mês" dataDxfId="4"/>
    <tableColumn id="2" xr3:uid="{47D658F4-6DFF-4D53-886B-45BBC47293EA}" name="projeção com _x000a_sazonalidade" dataDxfId="3"/>
    <tableColumn id="3" xr3:uid="{05A6EEC5-5B62-4DD6-AC11-FF3EE2C1F6FA}" name="projeção" dataDxfId="1"/>
    <tableColumn id="4" xr3:uid="{F5B8D061-024A-44C0-984D-CD17BCD21A6A}" name="sazonalidade" dataDxfId="0" dataCellStyle="Perce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AAF9-9EA6-4B19-94CD-6EE15890B7D4}">
  <dimension ref="A1:I48"/>
  <sheetViews>
    <sheetView tabSelected="1" workbookViewId="0">
      <selection activeCell="A10" sqref="A10:F14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0.73771207917445702</v>
      </c>
    </row>
    <row r="5" spans="1:9" x14ac:dyDescent="0.25">
      <c r="A5" s="2" t="s">
        <v>7</v>
      </c>
      <c r="B5" s="2">
        <v>0.54421911175990034</v>
      </c>
    </row>
    <row r="6" spans="1:9" x14ac:dyDescent="0.25">
      <c r="A6" s="2" t="s">
        <v>8</v>
      </c>
      <c r="B6" s="2">
        <v>0.52350179865807767</v>
      </c>
    </row>
    <row r="7" spans="1:9" x14ac:dyDescent="0.25">
      <c r="A7" s="2" t="s">
        <v>9</v>
      </c>
      <c r="B7" s="2">
        <v>36079.404067869007</v>
      </c>
    </row>
    <row r="8" spans="1:9" ht="15.75" thickBot="1" x14ac:dyDescent="0.3">
      <c r="A8" s="3" t="s">
        <v>10</v>
      </c>
      <c r="B8" s="3">
        <v>24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34194721481.321953</v>
      </c>
      <c r="D12" s="2">
        <v>34194721481.321953</v>
      </c>
      <c r="E12" s="2">
        <v>26.268807595132586</v>
      </c>
      <c r="F12" s="2">
        <v>3.8915661598308205E-5</v>
      </c>
    </row>
    <row r="13" spans="1:9" x14ac:dyDescent="0.25">
      <c r="A13" s="2" t="s">
        <v>13</v>
      </c>
      <c r="B13" s="2">
        <v>22</v>
      </c>
      <c r="C13" s="2">
        <v>28637914753.636383</v>
      </c>
      <c r="D13" s="2">
        <v>1301723397.8925629</v>
      </c>
      <c r="E13" s="2"/>
      <c r="F13" s="2"/>
    </row>
    <row r="14" spans="1:9" ht="15.75" thickBot="1" x14ac:dyDescent="0.3">
      <c r="A14" s="3" t="s">
        <v>14</v>
      </c>
      <c r="B14" s="3">
        <v>23</v>
      </c>
      <c r="C14" s="3">
        <v>62832636234.958336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69033.224637681167</v>
      </c>
      <c r="C17" s="2">
        <v>15202.07443137804</v>
      </c>
      <c r="D17" s="2">
        <v>4.5410397738345658</v>
      </c>
      <c r="E17" s="2">
        <v>1.6091200472661239E-4</v>
      </c>
      <c r="F17" s="2">
        <v>37506.051898173842</v>
      </c>
      <c r="G17" s="2">
        <v>100560.39737718849</v>
      </c>
      <c r="H17" s="2">
        <v>37506.051898173842</v>
      </c>
      <c r="I17" s="2">
        <v>100560.39737718849</v>
      </c>
    </row>
    <row r="18" spans="1:9" ht="15.75" thickBot="1" x14ac:dyDescent="0.3">
      <c r="A18" s="3" t="s">
        <v>3</v>
      </c>
      <c r="B18" s="3">
        <v>5452.9386956521739</v>
      </c>
      <c r="C18" s="3">
        <v>1063.9235825339119</v>
      </c>
      <c r="D18" s="3">
        <v>5.1253104876809745</v>
      </c>
      <c r="E18" s="3">
        <v>3.8915661598308279E-5</v>
      </c>
      <c r="F18" s="3">
        <v>3246.4962315271277</v>
      </c>
      <c r="G18" s="3">
        <v>7659.3811597772201</v>
      </c>
      <c r="H18" s="3">
        <v>3246.4962315271277</v>
      </c>
      <c r="I18" s="3">
        <v>7659.3811597772201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4" t="s">
        <v>29</v>
      </c>
      <c r="B24" s="4" t="s">
        <v>30</v>
      </c>
      <c r="C24" s="4" t="s">
        <v>31</v>
      </c>
      <c r="D24" s="4" t="s">
        <v>32</v>
      </c>
    </row>
    <row r="25" spans="1:9" x14ac:dyDescent="0.25">
      <c r="A25" s="2">
        <v>1</v>
      </c>
      <c r="B25" s="2">
        <v>74486.163333333345</v>
      </c>
      <c r="C25" s="2">
        <v>-36297.163333333345</v>
      </c>
      <c r="D25" s="2">
        <v>-1.0286459197498994</v>
      </c>
    </row>
    <row r="26" spans="1:9" x14ac:dyDescent="0.25">
      <c r="A26" s="2">
        <v>2</v>
      </c>
      <c r="B26" s="2">
        <v>79939.102028985508</v>
      </c>
      <c r="C26" s="2">
        <v>-31724.102028985508</v>
      </c>
      <c r="D26" s="2">
        <v>-0.89904733904859158</v>
      </c>
    </row>
    <row r="27" spans="1:9" x14ac:dyDescent="0.25">
      <c r="A27" s="2">
        <v>3</v>
      </c>
      <c r="B27" s="2">
        <v>85392.040724637685</v>
      </c>
      <c r="C27" s="2">
        <v>-21347.040724637685</v>
      </c>
      <c r="D27" s="2">
        <v>-0.60496590707318321</v>
      </c>
    </row>
    <row r="28" spans="1:9" x14ac:dyDescent="0.25">
      <c r="A28" s="2">
        <v>4</v>
      </c>
      <c r="B28" s="2">
        <v>90844.979420289863</v>
      </c>
      <c r="C28" s="2">
        <v>4025.0205797101371</v>
      </c>
      <c r="D28" s="2">
        <v>0.11406734345066467</v>
      </c>
    </row>
    <row r="29" spans="1:9" x14ac:dyDescent="0.25">
      <c r="A29" s="2">
        <v>5</v>
      </c>
      <c r="B29" s="2">
        <v>96297.91811594204</v>
      </c>
      <c r="C29" s="2">
        <v>39523.08188405796</v>
      </c>
      <c r="D29" s="2">
        <v>1.1200670571036555</v>
      </c>
    </row>
    <row r="30" spans="1:9" x14ac:dyDescent="0.25">
      <c r="A30" s="2">
        <v>6</v>
      </c>
      <c r="B30" s="2">
        <v>101750.85681159422</v>
      </c>
      <c r="C30" s="2">
        <v>41761.143188405782</v>
      </c>
      <c r="D30" s="2">
        <v>1.18349274708735</v>
      </c>
    </row>
    <row r="31" spans="1:9" x14ac:dyDescent="0.25">
      <c r="A31" s="2">
        <v>7</v>
      </c>
      <c r="B31" s="2">
        <v>107203.79550724638</v>
      </c>
      <c r="C31" s="2">
        <v>34137.204492753619</v>
      </c>
      <c r="D31" s="2">
        <v>0.96743361983031739</v>
      </c>
    </row>
    <row r="32" spans="1:9" x14ac:dyDescent="0.25">
      <c r="A32" s="2">
        <v>8</v>
      </c>
      <c r="B32" s="2">
        <v>112656.73420289856</v>
      </c>
      <c r="C32" s="2">
        <v>24034.265797101441</v>
      </c>
      <c r="D32" s="2">
        <v>0.6811207040983539</v>
      </c>
    </row>
    <row r="33" spans="1:4" x14ac:dyDescent="0.25">
      <c r="A33" s="2">
        <v>9</v>
      </c>
      <c r="B33" s="2">
        <v>118109.67289855074</v>
      </c>
      <c r="C33" s="2">
        <v>9308.3271014492639</v>
      </c>
      <c r="D33" s="2">
        <v>0.26379396661584459</v>
      </c>
    </row>
    <row r="34" spans="1:4" x14ac:dyDescent="0.25">
      <c r="A34" s="2">
        <v>10</v>
      </c>
      <c r="B34" s="2">
        <v>123562.6115942029</v>
      </c>
      <c r="C34" s="2">
        <v>-51.611594202899141</v>
      </c>
      <c r="D34" s="2">
        <v>-1.4626502710707626E-3</v>
      </c>
    </row>
    <row r="35" spans="1:4" x14ac:dyDescent="0.25">
      <c r="A35" s="2">
        <v>11</v>
      </c>
      <c r="B35" s="2">
        <v>129015.55028985508</v>
      </c>
      <c r="C35" s="2">
        <v>-26848.550289855077</v>
      </c>
      <c r="D35" s="2">
        <v>-0.76087631017426782</v>
      </c>
    </row>
    <row r="36" spans="1:4" x14ac:dyDescent="0.25">
      <c r="A36" s="2">
        <v>12</v>
      </c>
      <c r="B36" s="2">
        <v>134468.48898550725</v>
      </c>
      <c r="C36" s="2">
        <v>-47145.488985507254</v>
      </c>
      <c r="D36" s="2">
        <v>-1.3360827796429964</v>
      </c>
    </row>
    <row r="37" spans="1:4" x14ac:dyDescent="0.25">
      <c r="A37" s="2">
        <v>13</v>
      </c>
      <c r="B37" s="2">
        <v>139921.42768115943</v>
      </c>
      <c r="C37" s="2">
        <v>-43177.427681159432</v>
      </c>
      <c r="D37" s="2">
        <v>-1.2236296374359741</v>
      </c>
    </row>
    <row r="38" spans="1:4" x14ac:dyDescent="0.25">
      <c r="A38" s="2">
        <v>14</v>
      </c>
      <c r="B38" s="2">
        <v>145374.36637681158</v>
      </c>
      <c r="C38" s="2">
        <v>-42237.36637681158</v>
      </c>
      <c r="D38" s="2">
        <v>-1.1969887064036542</v>
      </c>
    </row>
    <row r="39" spans="1:4" x14ac:dyDescent="0.25">
      <c r="A39" s="2">
        <v>15</v>
      </c>
      <c r="B39" s="2">
        <v>150827.30507246376</v>
      </c>
      <c r="C39" s="2">
        <v>14047.694927536242</v>
      </c>
      <c r="D39" s="2">
        <v>0.39810560225876723</v>
      </c>
    </row>
    <row r="40" spans="1:4" x14ac:dyDescent="0.25">
      <c r="A40" s="2">
        <v>16</v>
      </c>
      <c r="B40" s="2">
        <v>156280.24376811594</v>
      </c>
      <c r="C40" s="2">
        <v>17943.756231884065</v>
      </c>
      <c r="D40" s="2">
        <v>0.50851829558713091</v>
      </c>
    </row>
    <row r="41" spans="1:4" x14ac:dyDescent="0.25">
      <c r="A41" s="2">
        <v>17</v>
      </c>
      <c r="B41" s="2">
        <v>161733.18246376811</v>
      </c>
      <c r="C41" s="2">
        <v>34131.817536231887</v>
      </c>
      <c r="D41" s="2">
        <v>0.96728095581095419</v>
      </c>
    </row>
    <row r="42" spans="1:4" x14ac:dyDescent="0.25">
      <c r="A42" s="2">
        <v>18</v>
      </c>
      <c r="B42" s="2">
        <v>167186.12115942029</v>
      </c>
      <c r="C42" s="2">
        <v>35643.87884057971</v>
      </c>
      <c r="D42" s="2">
        <v>1.0101321196015065</v>
      </c>
    </row>
    <row r="43" spans="1:4" x14ac:dyDescent="0.25">
      <c r="A43" s="2">
        <v>19</v>
      </c>
      <c r="B43" s="2">
        <v>172639.05985507247</v>
      </c>
      <c r="C43" s="2">
        <v>30967.940144927532</v>
      </c>
      <c r="D43" s="2">
        <v>0.87761803809844474</v>
      </c>
    </row>
    <row r="44" spans="1:4" x14ac:dyDescent="0.25">
      <c r="A44" s="2">
        <v>20</v>
      </c>
      <c r="B44" s="2">
        <v>178091.99855072465</v>
      </c>
      <c r="C44" s="2">
        <v>36411.001449275354</v>
      </c>
      <c r="D44" s="2">
        <v>1.0318720427502119</v>
      </c>
    </row>
    <row r="45" spans="1:4" x14ac:dyDescent="0.25">
      <c r="A45" s="2">
        <v>21</v>
      </c>
      <c r="B45" s="2">
        <v>183544.93724637682</v>
      </c>
      <c r="C45" s="2">
        <v>35028.062753623177</v>
      </c>
      <c r="D45" s="2">
        <v>0.99268015787802788</v>
      </c>
    </row>
    <row r="46" spans="1:4" x14ac:dyDescent="0.25">
      <c r="A46" s="2">
        <v>22</v>
      </c>
      <c r="B46" s="2">
        <v>188997.875942029</v>
      </c>
      <c r="C46" s="2">
        <v>9843.1240579709993</v>
      </c>
      <c r="D46" s="2">
        <v>0.27894988120257896</v>
      </c>
    </row>
    <row r="47" spans="1:4" x14ac:dyDescent="0.25">
      <c r="A47" s="2">
        <v>23</v>
      </c>
      <c r="B47" s="2">
        <v>194450.81463768118</v>
      </c>
      <c r="C47" s="2">
        <v>-41786.814637681178</v>
      </c>
      <c r="D47" s="2">
        <v>-1.1842202648635656</v>
      </c>
    </row>
    <row r="48" spans="1:4" ht="15.75" thickBot="1" x14ac:dyDescent="0.3">
      <c r="A48" s="3">
        <v>24</v>
      </c>
      <c r="B48" s="3">
        <v>199903.75333333336</v>
      </c>
      <c r="C48" s="3">
        <v>-76190.753333333356</v>
      </c>
      <c r="D48" s="3">
        <v>-2.1592130167106092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7" workbookViewId="0">
      <selection activeCell="L8" sqref="L8"/>
    </sheetView>
  </sheetViews>
  <sheetFormatPr defaultRowHeight="15" x14ac:dyDescent="0.25"/>
  <cols>
    <col min="1" max="3" width="9.140625" style="1"/>
    <col min="4" max="4" width="9.5703125" style="1" bestFit="1" customWidth="1"/>
    <col min="5" max="5" width="13.140625" bestFit="1" customWidth="1"/>
    <col min="7" max="7" width="9.140625" style="7"/>
    <col min="8" max="8" width="13.140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33</v>
      </c>
    </row>
    <row r="2" spans="1:5" x14ac:dyDescent="0.25">
      <c r="A2" s="1">
        <v>2011</v>
      </c>
      <c r="B2" s="1">
        <v>1</v>
      </c>
      <c r="C2" s="1">
        <v>1</v>
      </c>
      <c r="D2" s="1">
        <v>38189</v>
      </c>
      <c r="E2" s="1">
        <f>Regressão!$B$17 + (Regressão!$B$18 *aggr_bike_sharing_mensal!C2)</f>
        <v>74486.163333333345</v>
      </c>
    </row>
    <row r="3" spans="1:5" x14ac:dyDescent="0.25">
      <c r="A3" s="1">
        <v>2011</v>
      </c>
      <c r="B3" s="1">
        <v>2</v>
      </c>
      <c r="C3" s="1">
        <v>2</v>
      </c>
      <c r="D3" s="1">
        <v>48215</v>
      </c>
      <c r="E3" s="1">
        <f>Regressão!$B$17 + (Regressão!$B$18 *aggr_bike_sharing_mensal!C3)</f>
        <v>79939.102028985508</v>
      </c>
    </row>
    <row r="4" spans="1:5" x14ac:dyDescent="0.25">
      <c r="A4" s="1">
        <v>2011</v>
      </c>
      <c r="B4" s="1">
        <v>3</v>
      </c>
      <c r="C4" s="1">
        <v>3</v>
      </c>
      <c r="D4" s="1">
        <v>64045</v>
      </c>
      <c r="E4" s="1">
        <f>Regressão!$B$17 + (Regressão!$B$18 *aggr_bike_sharing_mensal!C4)</f>
        <v>85392.040724637685</v>
      </c>
    </row>
    <row r="5" spans="1:5" x14ac:dyDescent="0.25">
      <c r="A5" s="1">
        <v>2011</v>
      </c>
      <c r="B5" s="1">
        <v>4</v>
      </c>
      <c r="C5" s="1">
        <v>4</v>
      </c>
      <c r="D5" s="1">
        <v>94870</v>
      </c>
      <c r="E5" s="1">
        <f>Regressão!$B$17 + (Regressão!$B$18 *aggr_bike_sharing_mensal!C5)</f>
        <v>90844.979420289863</v>
      </c>
    </row>
    <row r="6" spans="1:5" x14ac:dyDescent="0.25">
      <c r="A6" s="1">
        <v>2011</v>
      </c>
      <c r="B6" s="1">
        <v>5</v>
      </c>
      <c r="C6" s="1">
        <v>5</v>
      </c>
      <c r="D6" s="1">
        <v>135821</v>
      </c>
      <c r="E6" s="1">
        <f>Regressão!$B$17 + (Regressão!$B$18 *aggr_bike_sharing_mensal!C6)</f>
        <v>96297.91811594204</v>
      </c>
    </row>
    <row r="7" spans="1:5" x14ac:dyDescent="0.25">
      <c r="A7" s="1">
        <v>2011</v>
      </c>
      <c r="B7" s="1">
        <v>6</v>
      </c>
      <c r="C7" s="1">
        <v>6</v>
      </c>
      <c r="D7" s="1">
        <v>143512</v>
      </c>
      <c r="E7" s="1">
        <f>Regressão!$B$17 + (Regressão!$B$18 *aggr_bike_sharing_mensal!C7)</f>
        <v>101750.85681159422</v>
      </c>
    </row>
    <row r="8" spans="1:5" x14ac:dyDescent="0.25">
      <c r="A8" s="1">
        <v>2011</v>
      </c>
      <c r="B8" s="1">
        <v>7</v>
      </c>
      <c r="C8" s="1">
        <v>7</v>
      </c>
      <c r="D8" s="1">
        <v>141341</v>
      </c>
      <c r="E8" s="1">
        <f>Regressão!$B$17 + (Regressão!$B$18 *aggr_bike_sharing_mensal!C8)</f>
        <v>107203.79550724638</v>
      </c>
    </row>
    <row r="9" spans="1:5" x14ac:dyDescent="0.25">
      <c r="A9" s="1">
        <v>2011</v>
      </c>
      <c r="B9" s="1">
        <v>8</v>
      </c>
      <c r="C9" s="1">
        <v>8</v>
      </c>
      <c r="D9" s="1">
        <v>136691</v>
      </c>
      <c r="E9" s="1">
        <f>Regressão!$B$17 + (Regressão!$B$18 *aggr_bike_sharing_mensal!C9)</f>
        <v>112656.73420289856</v>
      </c>
    </row>
    <row r="10" spans="1:5" x14ac:dyDescent="0.25">
      <c r="A10" s="1">
        <v>2011</v>
      </c>
      <c r="B10" s="1">
        <v>9</v>
      </c>
      <c r="C10" s="1">
        <v>9</v>
      </c>
      <c r="D10" s="1">
        <v>127418</v>
      </c>
      <c r="E10" s="1">
        <f>Regressão!$B$17 + (Regressão!$B$18 *aggr_bike_sharing_mensal!C10)</f>
        <v>118109.67289855074</v>
      </c>
    </row>
    <row r="11" spans="1:5" x14ac:dyDescent="0.25">
      <c r="A11" s="1">
        <v>2011</v>
      </c>
      <c r="B11" s="1">
        <v>10</v>
      </c>
      <c r="C11" s="1">
        <v>10</v>
      </c>
      <c r="D11" s="1">
        <v>123511</v>
      </c>
      <c r="E11" s="1">
        <f>Regressão!$B$17 + (Regressão!$B$18 *aggr_bike_sharing_mensal!C11)</f>
        <v>123562.6115942029</v>
      </c>
    </row>
    <row r="12" spans="1:5" x14ac:dyDescent="0.25">
      <c r="A12" s="1">
        <v>2011</v>
      </c>
      <c r="B12" s="1">
        <v>11</v>
      </c>
      <c r="C12" s="1">
        <v>11</v>
      </c>
      <c r="D12" s="1">
        <v>102167</v>
      </c>
      <c r="E12" s="1">
        <f>Regressão!$B$17 + (Regressão!$B$18 *aggr_bike_sharing_mensal!C12)</f>
        <v>129015.55028985508</v>
      </c>
    </row>
    <row r="13" spans="1:5" x14ac:dyDescent="0.25">
      <c r="A13" s="1">
        <v>2011</v>
      </c>
      <c r="B13" s="1">
        <v>12</v>
      </c>
      <c r="C13" s="1">
        <v>12</v>
      </c>
      <c r="D13" s="1">
        <v>87323</v>
      </c>
      <c r="E13" s="1">
        <f>Regressão!$B$17 + (Regressão!$B$18 *aggr_bike_sharing_mensal!C13)</f>
        <v>134468.48898550725</v>
      </c>
    </row>
    <row r="14" spans="1:5" x14ac:dyDescent="0.25">
      <c r="A14" s="1">
        <v>2012</v>
      </c>
      <c r="B14" s="1">
        <v>1</v>
      </c>
      <c r="C14" s="1">
        <v>13</v>
      </c>
      <c r="D14" s="1">
        <v>96744</v>
      </c>
      <c r="E14" s="1">
        <f>Regressão!$B$17 + (Regressão!$B$18 *aggr_bike_sharing_mensal!C14)</f>
        <v>139921.42768115943</v>
      </c>
    </row>
    <row r="15" spans="1:5" x14ac:dyDescent="0.25">
      <c r="A15" s="1">
        <v>2012</v>
      </c>
      <c r="B15" s="1">
        <v>2</v>
      </c>
      <c r="C15" s="1">
        <v>14</v>
      </c>
      <c r="D15" s="1">
        <v>103137</v>
      </c>
      <c r="E15" s="1">
        <f>Regressão!$B$17 + (Regressão!$B$18 *aggr_bike_sharing_mensal!C15)</f>
        <v>145374.36637681158</v>
      </c>
    </row>
    <row r="16" spans="1:5" x14ac:dyDescent="0.25">
      <c r="A16" s="1">
        <v>2012</v>
      </c>
      <c r="B16" s="1">
        <v>3</v>
      </c>
      <c r="C16" s="1">
        <v>15</v>
      </c>
      <c r="D16" s="1">
        <v>164875</v>
      </c>
      <c r="E16" s="1">
        <f>Regressão!$B$17 + (Regressão!$B$18 *aggr_bike_sharing_mensal!C16)</f>
        <v>150827.30507246376</v>
      </c>
    </row>
    <row r="17" spans="1:6" x14ac:dyDescent="0.25">
      <c r="A17" s="1">
        <v>2012</v>
      </c>
      <c r="B17" s="1">
        <v>4</v>
      </c>
      <c r="C17" s="1">
        <v>16</v>
      </c>
      <c r="D17" s="1">
        <v>174224</v>
      </c>
      <c r="E17" s="1">
        <f>Regressão!$B$17 + (Regressão!$B$18 *aggr_bike_sharing_mensal!C17)</f>
        <v>156280.24376811594</v>
      </c>
    </row>
    <row r="18" spans="1:6" x14ac:dyDescent="0.25">
      <c r="A18" s="1">
        <v>2012</v>
      </c>
      <c r="B18" s="1">
        <v>5</v>
      </c>
      <c r="C18" s="1">
        <v>17</v>
      </c>
      <c r="D18" s="1">
        <v>195865</v>
      </c>
      <c r="E18" s="1">
        <f>Regressão!$B$17 + (Regressão!$B$18 *aggr_bike_sharing_mensal!C18)</f>
        <v>161733.18246376811</v>
      </c>
    </row>
    <row r="19" spans="1:6" x14ac:dyDescent="0.25">
      <c r="A19" s="1">
        <v>2012</v>
      </c>
      <c r="B19" s="1">
        <v>6</v>
      </c>
      <c r="C19" s="1">
        <v>18</v>
      </c>
      <c r="D19" s="1">
        <v>202830</v>
      </c>
      <c r="E19" s="1">
        <f>Regressão!$B$17 + (Regressão!$B$18 *aggr_bike_sharing_mensal!C19)</f>
        <v>167186.12115942029</v>
      </c>
    </row>
    <row r="20" spans="1:6" x14ac:dyDescent="0.25">
      <c r="A20" s="1">
        <v>2012</v>
      </c>
      <c r="B20" s="1">
        <v>7</v>
      </c>
      <c r="C20" s="1">
        <v>19</v>
      </c>
      <c r="D20" s="1">
        <v>203607</v>
      </c>
      <c r="E20" s="1">
        <f>Regressão!$B$17 + (Regressão!$B$18 *aggr_bike_sharing_mensal!C20)</f>
        <v>172639.05985507247</v>
      </c>
    </row>
    <row r="21" spans="1:6" x14ac:dyDescent="0.25">
      <c r="A21" s="1">
        <v>2012</v>
      </c>
      <c r="B21" s="1">
        <v>8</v>
      </c>
      <c r="C21" s="1">
        <v>20</v>
      </c>
      <c r="D21" s="1">
        <v>214503</v>
      </c>
      <c r="E21" s="1">
        <f>Regressão!$B$17 + (Regressão!$B$18 *aggr_bike_sharing_mensal!C21)</f>
        <v>178091.99855072465</v>
      </c>
    </row>
    <row r="22" spans="1:6" x14ac:dyDescent="0.25">
      <c r="A22" s="1">
        <v>2012</v>
      </c>
      <c r="B22" s="1">
        <v>9</v>
      </c>
      <c r="C22" s="1">
        <v>21</v>
      </c>
      <c r="D22" s="1">
        <v>218573</v>
      </c>
      <c r="E22" s="1">
        <f>Regressão!$B$17 + (Regressão!$B$18 *aggr_bike_sharing_mensal!C22)</f>
        <v>183544.93724637682</v>
      </c>
    </row>
    <row r="23" spans="1:6" x14ac:dyDescent="0.25">
      <c r="A23" s="1">
        <v>2012</v>
      </c>
      <c r="B23" s="1">
        <v>10</v>
      </c>
      <c r="C23" s="1">
        <v>22</v>
      </c>
      <c r="D23" s="1">
        <v>198841</v>
      </c>
      <c r="E23" s="1">
        <f>Regressão!$B$17 + (Regressão!$B$18 *aggr_bike_sharing_mensal!C23)</f>
        <v>188997.875942029</v>
      </c>
    </row>
    <row r="24" spans="1:6" x14ac:dyDescent="0.25">
      <c r="A24" s="1">
        <v>2012</v>
      </c>
      <c r="B24" s="1">
        <v>11</v>
      </c>
      <c r="C24" s="1">
        <v>23</v>
      </c>
      <c r="D24" s="1">
        <v>152664</v>
      </c>
      <c r="E24" s="1">
        <f>Regressão!$B$17 + (Regressão!$B$18 *aggr_bike_sharing_mensal!C24)</f>
        <v>194450.81463768118</v>
      </c>
    </row>
    <row r="25" spans="1:6" x14ac:dyDescent="0.25">
      <c r="A25" s="1">
        <v>2012</v>
      </c>
      <c r="B25" s="1">
        <v>12</v>
      </c>
      <c r="C25" s="1">
        <v>24</v>
      </c>
      <c r="D25" s="1">
        <v>123713</v>
      </c>
      <c r="E25" s="1">
        <f>Regressão!$B$17 + (Regressão!$B$18 *aggr_bike_sharing_mensal!C25)</f>
        <v>199903.75333333336</v>
      </c>
    </row>
    <row r="26" spans="1:6" x14ac:dyDescent="0.25">
      <c r="C26" s="1">
        <v>25</v>
      </c>
      <c r="D26" s="1">
        <f>E26*F26</f>
        <v>96011.641141630913</v>
      </c>
      <c r="E26" s="1">
        <f>Regressão!$B$17 + (Regressão!$B$18 *aggr_bike_sharing_mensal!C26)</f>
        <v>205356.69202898553</v>
      </c>
      <c r="F26" s="13">
        <v>0.4675359745670189</v>
      </c>
    </row>
    <row r="27" spans="1:6" x14ac:dyDescent="0.25">
      <c r="C27" s="1">
        <v>26</v>
      </c>
      <c r="D27" s="1">
        <f t="shared" ref="D27:D37" si="0">E27*F27</f>
        <v>112707.86631889244</v>
      </c>
      <c r="E27" s="1">
        <f>Regressão!$B$17 + (Regressão!$B$18 *aggr_bike_sharing_mensal!C27)</f>
        <v>210809.63072463771</v>
      </c>
      <c r="F27" s="13">
        <v>0.5346428715399294</v>
      </c>
    </row>
    <row r="28" spans="1:6" x14ac:dyDescent="0.25">
      <c r="C28" s="1">
        <v>27</v>
      </c>
      <c r="D28" s="1">
        <f t="shared" si="0"/>
        <v>171232.89913993224</v>
      </c>
      <c r="E28" s="1">
        <f>Regressão!$B$17 + (Regressão!$B$18 *aggr_bike_sharing_mensal!C28)</f>
        <v>216262.56942028989</v>
      </c>
      <c r="F28" s="13">
        <v>0.79178241338266031</v>
      </c>
    </row>
    <row r="29" spans="1:6" x14ac:dyDescent="0.25">
      <c r="C29" s="1">
        <v>28</v>
      </c>
      <c r="D29" s="1">
        <f t="shared" si="0"/>
        <v>214605.51622406358</v>
      </c>
      <c r="E29" s="1">
        <f>Regressão!$B$17 + (Regressão!$B$18 *aggr_bike_sharing_mensal!C29)</f>
        <v>221715.50811594201</v>
      </c>
      <c r="F29" s="13">
        <v>0.9679319144055526</v>
      </c>
    </row>
    <row r="30" spans="1:6" x14ac:dyDescent="0.25">
      <c r="C30" s="1">
        <v>29</v>
      </c>
      <c r="D30" s="1">
        <f t="shared" si="0"/>
        <v>279176.37128799374</v>
      </c>
      <c r="E30" s="1">
        <f>Regressão!$B$17 + (Regressão!$B$18 *aggr_bike_sharing_mensal!C30)</f>
        <v>227168.44681159419</v>
      </c>
      <c r="F30" s="13">
        <v>1.2289399131188901</v>
      </c>
    </row>
    <row r="31" spans="1:6" x14ac:dyDescent="0.25">
      <c r="C31" s="1">
        <v>30</v>
      </c>
      <c r="D31" s="1">
        <f t="shared" si="0"/>
        <v>299256.04154910869</v>
      </c>
      <c r="E31" s="1">
        <f>Regressão!$B$17 + (Regressão!$B$18 *aggr_bike_sharing_mensal!C31)</f>
        <v>232621.38550724636</v>
      </c>
      <c r="F31" s="13">
        <v>1.2864511183980829</v>
      </c>
    </row>
    <row r="32" spans="1:6" x14ac:dyDescent="0.25">
      <c r="C32" s="1">
        <v>31</v>
      </c>
      <c r="D32" s="1">
        <f t="shared" si="0"/>
        <v>304317.81887279468</v>
      </c>
      <c r="E32" s="1">
        <f>Regressão!$B$17 + (Regressão!$B$18 *aggr_bike_sharing_mensal!C32)</f>
        <v>238074.32420289854</v>
      </c>
      <c r="F32" s="13">
        <v>1.2782471183807298</v>
      </c>
    </row>
    <row r="33" spans="3:8" x14ac:dyDescent="0.25">
      <c r="C33" s="1">
        <v>32</v>
      </c>
      <c r="D33" s="1">
        <f t="shared" si="0"/>
        <v>313590.20529760077</v>
      </c>
      <c r="E33" s="1">
        <f>Regressão!$B$17 + (Regressão!$B$18 *aggr_bike_sharing_mensal!C33)</f>
        <v>243527.26289855072</v>
      </c>
      <c r="F33" s="13">
        <v>1.2877006112791449</v>
      </c>
    </row>
    <row r="34" spans="3:8" x14ac:dyDescent="0.25">
      <c r="C34" s="1">
        <v>33</v>
      </c>
      <c r="D34" s="1">
        <f t="shared" si="0"/>
        <v>312434.77727858286</v>
      </c>
      <c r="E34" s="1">
        <f>Regressão!$B$17 + (Regressão!$B$18 *aggr_bike_sharing_mensal!C34)</f>
        <v>248980.2015942029</v>
      </c>
      <c r="F34" s="13">
        <v>1.2548579175295254</v>
      </c>
    </row>
    <row r="35" spans="3:8" x14ac:dyDescent="0.25">
      <c r="C35" s="1">
        <v>34</v>
      </c>
      <c r="D35" s="1">
        <f t="shared" si="0"/>
        <v>299782.31757378654</v>
      </c>
      <c r="E35" s="1">
        <f>Regressão!$B$17 + (Regressão!$B$18 *aggr_bike_sharing_mensal!C35)</f>
        <v>254433.14028985507</v>
      </c>
      <c r="F35" s="13">
        <v>1.1782361261283369</v>
      </c>
    </row>
    <row r="36" spans="3:8" x14ac:dyDescent="0.25">
      <c r="C36" s="1">
        <v>35</v>
      </c>
      <c r="D36" s="1">
        <f t="shared" si="0"/>
        <v>244302.36129579507</v>
      </c>
      <c r="E36" s="1">
        <f>Regressão!$B$17 + (Regressão!$B$18 *aggr_bike_sharing_mensal!C36)</f>
        <v>259886.07898550725</v>
      </c>
      <c r="F36" s="13">
        <v>0.94003635073281</v>
      </c>
    </row>
    <row r="37" spans="3:8" x14ac:dyDescent="0.25">
      <c r="C37" s="1">
        <v>36</v>
      </c>
      <c r="D37" s="1">
        <f t="shared" si="0"/>
        <v>207929.64971832422</v>
      </c>
      <c r="E37" s="1">
        <f>Regressão!$B$17 + (Regressão!$B$18 *aggr_bike_sharing_mensal!C37)</f>
        <v>265339.01768115943</v>
      </c>
      <c r="F37" s="13">
        <v>0.78363767053731881</v>
      </c>
    </row>
    <row r="47" spans="3:8" x14ac:dyDescent="0.25">
      <c r="G47" s="8"/>
      <c r="H47" s="1"/>
    </row>
    <row r="48" spans="3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7EFE-5783-4474-9547-8CAAA099F1E1}">
  <dimension ref="A1:N8"/>
  <sheetViews>
    <sheetView workbookViewId="0">
      <selection sqref="A1:N8"/>
    </sheetView>
  </sheetViews>
  <sheetFormatPr defaultRowHeight="15" x14ac:dyDescent="0.25"/>
  <cols>
    <col min="1" max="1" width="9.140625" style="7"/>
  </cols>
  <sheetData>
    <row r="1" spans="1:14" x14ac:dyDescent="0.25">
      <c r="A1" s="9" t="s">
        <v>47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</row>
    <row r="2" spans="1:14" x14ac:dyDescent="0.25">
      <c r="A2" s="9">
        <v>2011</v>
      </c>
      <c r="B2" s="1">
        <v>38189</v>
      </c>
      <c r="C2" s="1">
        <v>48215</v>
      </c>
      <c r="D2" s="1">
        <v>64045</v>
      </c>
      <c r="E2" s="1">
        <v>94870</v>
      </c>
      <c r="F2" s="1">
        <v>135821</v>
      </c>
      <c r="G2" s="1">
        <v>143512</v>
      </c>
      <c r="H2" s="1">
        <v>141341</v>
      </c>
      <c r="I2" s="1">
        <v>136691</v>
      </c>
      <c r="J2" s="1">
        <v>127418</v>
      </c>
      <c r="K2" s="1">
        <v>123511</v>
      </c>
      <c r="L2" s="1">
        <v>102167</v>
      </c>
      <c r="M2" s="1">
        <v>87323</v>
      </c>
      <c r="N2" s="12">
        <f>AVERAGE(B2:M2)</f>
        <v>103591.91666666667</v>
      </c>
    </row>
    <row r="3" spans="1:14" x14ac:dyDescent="0.25">
      <c r="A3" s="9">
        <v>2012</v>
      </c>
      <c r="B3" s="1">
        <v>96744</v>
      </c>
      <c r="C3" s="1">
        <v>103137</v>
      </c>
      <c r="D3" s="1">
        <v>164875</v>
      </c>
      <c r="E3" s="1">
        <v>174224</v>
      </c>
      <c r="F3" s="1">
        <v>195865</v>
      </c>
      <c r="G3" s="1">
        <v>202830</v>
      </c>
      <c r="H3" s="1">
        <v>203607</v>
      </c>
      <c r="I3" s="1">
        <v>214503</v>
      </c>
      <c r="J3" s="1">
        <v>218573</v>
      </c>
      <c r="K3" s="1">
        <v>198841</v>
      </c>
      <c r="L3" s="1">
        <v>152664</v>
      </c>
      <c r="M3" s="1">
        <v>123713</v>
      </c>
      <c r="N3" s="12">
        <f>AVERAGE(B3:M3)</f>
        <v>170798</v>
      </c>
    </row>
    <row r="4" spans="1:14" x14ac:dyDescent="0.25">
      <c r="A4" s="9"/>
    </row>
    <row r="5" spans="1:14" x14ac:dyDescent="0.25">
      <c r="A5" s="9" t="s">
        <v>47</v>
      </c>
      <c r="B5" s="10" t="s">
        <v>34</v>
      </c>
      <c r="C5" s="10" t="s">
        <v>35</v>
      </c>
      <c r="D5" s="10" t="s">
        <v>36</v>
      </c>
      <c r="E5" s="10" t="s">
        <v>37</v>
      </c>
      <c r="F5" s="10" t="s">
        <v>38</v>
      </c>
      <c r="G5" s="10" t="s">
        <v>39</v>
      </c>
      <c r="H5" s="10" t="s">
        <v>40</v>
      </c>
      <c r="I5" s="10" t="s">
        <v>41</v>
      </c>
      <c r="J5" s="10" t="s">
        <v>42</v>
      </c>
      <c r="K5" s="10" t="s">
        <v>43</v>
      </c>
      <c r="L5" s="10" t="s">
        <v>44</v>
      </c>
      <c r="M5" s="10" t="s">
        <v>45</v>
      </c>
    </row>
    <row r="6" spans="1:14" x14ac:dyDescent="0.25">
      <c r="A6" s="9">
        <v>2011</v>
      </c>
      <c r="B6" s="6">
        <f>B2/$N$2</f>
        <v>0.36864845471372842</v>
      </c>
      <c r="C6" s="6">
        <f t="shared" ref="C6:M6" si="0">C2/$N$2</f>
        <v>0.46543206797827691</v>
      </c>
      <c r="D6" s="6">
        <f t="shared" si="0"/>
        <v>0.61824321878396238</v>
      </c>
      <c r="E6" s="6">
        <f t="shared" si="0"/>
        <v>0.91580504592137579</v>
      </c>
      <c r="F6" s="6">
        <f t="shared" si="0"/>
        <v>1.3111158126076439</v>
      </c>
      <c r="G6" s="6">
        <f t="shared" si="0"/>
        <v>1.3853590571336405</v>
      </c>
      <c r="H6" s="6">
        <f t="shared" si="0"/>
        <v>1.3644018235013511</v>
      </c>
      <c r="I6" s="6">
        <f t="shared" si="0"/>
        <v>1.3195141512811086</v>
      </c>
      <c r="J6" s="6">
        <f t="shared" si="0"/>
        <v>1.2299994449373866</v>
      </c>
      <c r="K6" s="6">
        <f t="shared" si="0"/>
        <v>1.1922841470095398</v>
      </c>
      <c r="L6" s="6">
        <f t="shared" si="0"/>
        <v>0.98624490488720562</v>
      </c>
      <c r="M6" s="6">
        <f t="shared" si="0"/>
        <v>0.8429518712447801</v>
      </c>
    </row>
    <row r="7" spans="1:14" x14ac:dyDescent="0.25">
      <c r="A7" s="9">
        <v>2012</v>
      </c>
      <c r="B7" s="6">
        <f>B3/$N$3</f>
        <v>0.56642349442030937</v>
      </c>
      <c r="C7" s="6">
        <f t="shared" ref="C7:M7" si="1">C3/$N$3</f>
        <v>0.60385367510158194</v>
      </c>
      <c r="D7" s="6">
        <f t="shared" si="1"/>
        <v>0.96532160798135813</v>
      </c>
      <c r="E7" s="6">
        <f t="shared" si="1"/>
        <v>1.0200587828897294</v>
      </c>
      <c r="F7" s="6">
        <f t="shared" si="1"/>
        <v>1.1467640136301362</v>
      </c>
      <c r="G7" s="6">
        <f t="shared" si="1"/>
        <v>1.1875431796625253</v>
      </c>
      <c r="H7" s="6">
        <f t="shared" si="1"/>
        <v>1.1920924132601085</v>
      </c>
      <c r="I7" s="6">
        <f t="shared" si="1"/>
        <v>1.2558870712771812</v>
      </c>
      <c r="J7" s="6">
        <f t="shared" si="1"/>
        <v>1.2797163901216642</v>
      </c>
      <c r="K7" s="6">
        <f t="shared" si="1"/>
        <v>1.1641881052471341</v>
      </c>
      <c r="L7" s="6">
        <f t="shared" si="1"/>
        <v>0.89382779657841427</v>
      </c>
      <c r="M7" s="6">
        <f t="shared" si="1"/>
        <v>0.72432346982985751</v>
      </c>
    </row>
    <row r="8" spans="1:14" x14ac:dyDescent="0.25">
      <c r="B8" s="11">
        <f>AVERAGE(B6:B7)</f>
        <v>0.4675359745670189</v>
      </c>
      <c r="C8" s="11">
        <f>AVERAGE(C6:C7)</f>
        <v>0.5346428715399294</v>
      </c>
      <c r="D8" s="11">
        <f>AVERAGE(D6:D7)</f>
        <v>0.79178241338266031</v>
      </c>
      <c r="E8" s="11">
        <f>AVERAGE(E6:E7)</f>
        <v>0.9679319144055526</v>
      </c>
      <c r="F8" s="11">
        <f>AVERAGE(F6:F7)</f>
        <v>1.2289399131188901</v>
      </c>
      <c r="G8" s="11">
        <f>AVERAGE(G6:G7)</f>
        <v>1.2864511183980829</v>
      </c>
      <c r="H8" s="11">
        <f>AVERAGE(H6:H7)</f>
        <v>1.2782471183807298</v>
      </c>
      <c r="I8" s="11">
        <f>AVERAGE(I6:I7)</f>
        <v>1.2877006112791449</v>
      </c>
      <c r="J8" s="11">
        <f>AVERAGE(J6:J7)</f>
        <v>1.2548579175295254</v>
      </c>
      <c r="K8" s="11">
        <f>AVERAGE(K6:K7)</f>
        <v>1.1782361261283369</v>
      </c>
      <c r="L8" s="11">
        <f>AVERAGE(L6:L7)</f>
        <v>0.94003635073281</v>
      </c>
      <c r="M8" s="11">
        <f>AVERAGE(M6:M7)</f>
        <v>0.78363767053731881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C9A5-3C96-40AD-9543-EC144AE2071E}">
  <dimension ref="D14:G26"/>
  <sheetViews>
    <sheetView workbookViewId="0">
      <selection activeCell="D14" sqref="D14:G26"/>
    </sheetView>
  </sheetViews>
  <sheetFormatPr defaultRowHeight="15" x14ac:dyDescent="0.25"/>
  <cols>
    <col min="5" max="6" width="16.42578125" customWidth="1"/>
    <col min="7" max="7" width="14.42578125" customWidth="1"/>
  </cols>
  <sheetData>
    <row r="14" spans="4:7" ht="30" x14ac:dyDescent="0.25">
      <c r="D14" s="14" t="s">
        <v>48</v>
      </c>
      <c r="E14" s="15" t="s">
        <v>51</v>
      </c>
      <c r="F14" s="14" t="s">
        <v>49</v>
      </c>
      <c r="G14" s="14" t="s">
        <v>50</v>
      </c>
    </row>
    <row r="15" spans="4:7" x14ac:dyDescent="0.25">
      <c r="D15" s="1">
        <v>25</v>
      </c>
      <c r="E15" s="1">
        <v>96011.641141630913</v>
      </c>
      <c r="F15" s="1">
        <v>205356.69202898553</v>
      </c>
      <c r="G15" s="16">
        <v>0.4675359745670189</v>
      </c>
    </row>
    <row r="16" spans="4:7" x14ac:dyDescent="0.25">
      <c r="D16" s="1">
        <v>26</v>
      </c>
      <c r="E16" s="1">
        <v>112707.86631889244</v>
      </c>
      <c r="F16" s="1">
        <v>210809.63072463771</v>
      </c>
      <c r="G16" s="16">
        <v>0.5346428715399294</v>
      </c>
    </row>
    <row r="17" spans="4:7" x14ac:dyDescent="0.25">
      <c r="D17" s="1">
        <v>27</v>
      </c>
      <c r="E17" s="1">
        <v>171232.89913993224</v>
      </c>
      <c r="F17" s="1">
        <v>216262.56942028989</v>
      </c>
      <c r="G17" s="16">
        <v>0.79178241338266031</v>
      </c>
    </row>
    <row r="18" spans="4:7" x14ac:dyDescent="0.25">
      <c r="D18" s="1">
        <v>28</v>
      </c>
      <c r="E18" s="1">
        <v>214605.51622406358</v>
      </c>
      <c r="F18" s="1">
        <v>221715.50811594201</v>
      </c>
      <c r="G18" s="16">
        <v>0.9679319144055526</v>
      </c>
    </row>
    <row r="19" spans="4:7" x14ac:dyDescent="0.25">
      <c r="D19" s="1">
        <v>29</v>
      </c>
      <c r="E19" s="1">
        <v>279176.37128799374</v>
      </c>
      <c r="F19" s="1">
        <v>227168.44681159419</v>
      </c>
      <c r="G19" s="16">
        <v>1.2289399131188901</v>
      </c>
    </row>
    <row r="20" spans="4:7" x14ac:dyDescent="0.25">
      <c r="D20" s="1">
        <v>30</v>
      </c>
      <c r="E20" s="1">
        <v>299256.04154910869</v>
      </c>
      <c r="F20" s="1">
        <v>232621.38550724636</v>
      </c>
      <c r="G20" s="16">
        <v>1.2864511183980829</v>
      </c>
    </row>
    <row r="21" spans="4:7" x14ac:dyDescent="0.25">
      <c r="D21" s="1">
        <v>31</v>
      </c>
      <c r="E21" s="1">
        <v>304317.81887279468</v>
      </c>
      <c r="F21" s="1">
        <v>238074.32420289854</v>
      </c>
      <c r="G21" s="16">
        <v>1.2782471183807298</v>
      </c>
    </row>
    <row r="22" spans="4:7" x14ac:dyDescent="0.25">
      <c r="D22" s="1">
        <v>32</v>
      </c>
      <c r="E22" s="1">
        <v>313590.20529760077</v>
      </c>
      <c r="F22" s="1">
        <v>243527.26289855072</v>
      </c>
      <c r="G22" s="16">
        <v>1.2877006112791449</v>
      </c>
    </row>
    <row r="23" spans="4:7" x14ac:dyDescent="0.25">
      <c r="D23" s="1">
        <v>33</v>
      </c>
      <c r="E23" s="1">
        <v>312434.77727858286</v>
      </c>
      <c r="F23" s="1">
        <v>248980.2015942029</v>
      </c>
      <c r="G23" s="16">
        <v>1.2548579175295254</v>
      </c>
    </row>
    <row r="24" spans="4:7" x14ac:dyDescent="0.25">
      <c r="D24" s="1">
        <v>34</v>
      </c>
      <c r="E24" s="1">
        <v>299782.31757378654</v>
      </c>
      <c r="F24" s="1">
        <v>254433.14028985507</v>
      </c>
      <c r="G24" s="16">
        <v>1.1782361261283369</v>
      </c>
    </row>
    <row r="25" spans="4:7" x14ac:dyDescent="0.25">
      <c r="D25" s="1">
        <v>35</v>
      </c>
      <c r="E25" s="1">
        <v>244302.36129579507</v>
      </c>
      <c r="F25" s="1">
        <v>259886.07898550725</v>
      </c>
      <c r="G25" s="16">
        <v>0.94003635073281</v>
      </c>
    </row>
    <row r="26" spans="4:7" x14ac:dyDescent="0.25">
      <c r="D26" s="1">
        <v>36</v>
      </c>
      <c r="E26" s="1">
        <v>207929.64971832422</v>
      </c>
      <c r="F26" s="1">
        <v>265339.01768115943</v>
      </c>
      <c r="G26" s="16">
        <v>0.78363767053731881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Regressão</vt:lpstr>
      <vt:lpstr>aggr_bike_sharing_mensal</vt:lpstr>
      <vt:lpstr>Sazonalidade</vt:lpstr>
      <vt:lpstr>Sheet4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Logon FIAP Aluno</cp:lastModifiedBy>
  <dcterms:created xsi:type="dcterms:W3CDTF">2011-08-01T14:22:18Z</dcterms:created>
  <dcterms:modified xsi:type="dcterms:W3CDTF">2020-03-11T01:55:50Z</dcterms:modified>
</cp:coreProperties>
</file>