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https://npluk-my.sharepoint.com/personal/charles_baynham_npl_co_uk/Documents/WorkingDirs/Complete projects/Digital Temperature Controller/Board design/"/>
    </mc:Choice>
  </mc:AlternateContent>
  <xr:revisionPtr revIDLastSave="0" documentId="8_{A7388C26-47F5-41AE-8F5E-2E61194A52BF}" xr6:coauthVersionLast="41" xr6:coauthVersionMax="41" xr10:uidLastSave="{00000000-0000-0000-0000-000000000000}"/>
  <bookViews>
    <workbookView xWindow="-120" yWindow="-120" windowWidth="21840" windowHeight="13290" activeTab="1" xr2:uid="{00000000-000D-0000-FFFF-FFFF00000000}"/>
  </bookViews>
  <sheets>
    <sheet name="Total" sheetId="2" r:id="rId1"/>
    <sheet name="BO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" i="1" l="1"/>
  <c r="J50" i="1"/>
  <c r="D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D40" i="2"/>
  <c r="B35" i="2"/>
  <c r="E23" i="2"/>
  <c r="J15" i="2"/>
  <c r="O50" i="1" l="1"/>
  <c r="B28" i="2" s="1"/>
  <c r="B29" i="2" s="1"/>
  <c r="I42" i="2" s="1"/>
</calcChain>
</file>

<file path=xl/sharedStrings.xml><?xml version="1.0" encoding="utf-8"?>
<sst xmlns="http://schemas.openxmlformats.org/spreadsheetml/2006/main" count="461" uniqueCount="264">
  <si>
    <t>Quotation</t>
  </si>
  <si>
    <r>
      <rPr>
        <b/>
        <sz val="11"/>
        <rFont val="Tahoma"/>
        <family val="2"/>
      </rPr>
      <t xml:space="preserve">Vendor: </t>
    </r>
    <r>
      <rPr>
        <sz val="11"/>
        <rFont val="Tahoma"/>
        <family val="2"/>
      </rPr>
      <t>Elecrow</t>
    </r>
  </si>
  <si>
    <r>
      <rPr>
        <b/>
        <sz val="11"/>
        <rFont val="Tahoma"/>
        <family val="2"/>
      </rPr>
      <t xml:space="preserve">Customer: </t>
    </r>
    <r>
      <rPr>
        <sz val="11"/>
        <rFont val="Tahoma"/>
        <family val="2"/>
      </rPr>
      <t xml:space="preserve"> </t>
    </r>
  </si>
  <si>
    <t xml:space="preserve"> Customer Address </t>
  </si>
  <si>
    <t>Elecrow Address</t>
  </si>
  <si>
    <r>
      <rPr>
        <b/>
        <sz val="11"/>
        <rFont val="Tahoma"/>
        <family val="2"/>
      </rPr>
      <t>Contact Person:</t>
    </r>
    <r>
      <rPr>
        <sz val="11"/>
        <rFont val="Tahoma"/>
        <family val="2"/>
      </rPr>
      <t xml:space="preserve"> Amanda</t>
    </r>
  </si>
  <si>
    <r>
      <rPr>
        <b/>
        <sz val="11"/>
        <rFont val="Tahoma"/>
        <family val="2"/>
      </rPr>
      <t>Contact Person:</t>
    </r>
    <r>
      <rPr>
        <sz val="11"/>
        <rFont val="Tahoma"/>
        <family val="2"/>
      </rPr>
      <t xml:space="preserve"> </t>
    </r>
  </si>
  <si>
    <t xml:space="preserve">
</t>
  </si>
  <si>
    <t>8 Floor F Building, 
FuSen Industrial Park, 
Hangcheng Road, Gushu, Bao'an District, Shenzhen, 518126
China</t>
  </si>
  <si>
    <r>
      <rPr>
        <b/>
        <sz val="11"/>
        <rFont val="Tahoma"/>
        <family val="2"/>
      </rPr>
      <t>Tel:</t>
    </r>
    <r>
      <rPr>
        <sz val="11"/>
        <rFont val="Tahoma"/>
        <family val="2"/>
      </rPr>
      <t xml:space="preserve"> +86 13530073806</t>
    </r>
  </si>
  <si>
    <r>
      <rPr>
        <b/>
        <sz val="11"/>
        <rFont val="Tahoma"/>
        <family val="2"/>
      </rPr>
      <t>Tel:</t>
    </r>
    <r>
      <rPr>
        <sz val="11"/>
        <rFont val="Tahoma"/>
        <family val="2"/>
      </rPr>
      <t xml:space="preserve"> </t>
    </r>
  </si>
  <si>
    <r>
      <rPr>
        <b/>
        <sz val="11"/>
        <rFont val="Tahoma"/>
        <family val="2"/>
      </rPr>
      <t>Email:</t>
    </r>
    <r>
      <rPr>
        <sz val="11"/>
        <rFont val="Tahoma"/>
        <family val="2"/>
      </rPr>
      <t xml:space="preserve"> amanda@elecrow.com</t>
    </r>
  </si>
  <si>
    <r>
      <rPr>
        <b/>
        <sz val="11"/>
        <rFont val="Tahoma"/>
        <family val="2"/>
      </rPr>
      <t>Email:</t>
    </r>
    <r>
      <rPr>
        <sz val="11"/>
        <rFont val="Tahoma"/>
        <family val="2"/>
      </rPr>
      <t xml:space="preserve">
</t>
    </r>
  </si>
  <si>
    <t xml:space="preserve">Payment Method: Paypal/credit card/wire Transfer </t>
  </si>
  <si>
    <t>Date: 2019/10</t>
  </si>
  <si>
    <t>If there is any problem, please feel free to contact with me.</t>
  </si>
  <si>
    <t>For PCB Fabricate</t>
  </si>
  <si>
    <t>Project Name</t>
  </si>
  <si>
    <t>Layers</t>
  </si>
  <si>
    <t>Dimension/mm</t>
  </si>
  <si>
    <t>Thickness/mm</t>
  </si>
  <si>
    <t>Surface Finished</t>
  </si>
  <si>
    <t>Solder Mask</t>
  </si>
  <si>
    <t>Silkscreen</t>
  </si>
  <si>
    <t>Copper Weight</t>
  </si>
  <si>
    <t>Qty.</t>
  </si>
  <si>
    <t>Quotation/$</t>
  </si>
  <si>
    <t>Remark</t>
  </si>
  <si>
    <t>TempCtrlV5</t>
  </si>
  <si>
    <t>80X100</t>
  </si>
  <si>
    <t>EING</t>
  </si>
  <si>
    <t>Black</t>
  </si>
  <si>
    <t>White</t>
  </si>
  <si>
    <t>1oz</t>
  </si>
  <si>
    <t>Stencil</t>
  </si>
  <si>
    <t>for soldering</t>
  </si>
  <si>
    <t>Total:</t>
  </si>
  <si>
    <t>For PCB Assembly</t>
  </si>
  <si>
    <t>Specifications</t>
  </si>
  <si>
    <t>Qty of boards</t>
  </si>
  <si>
    <t>Unique Parts</t>
  </si>
  <si>
    <t>Number of Components</t>
  </si>
  <si>
    <t>SMD pads</t>
  </si>
  <si>
    <t>THT pads</t>
  </si>
  <si>
    <t>Components</t>
  </si>
  <si>
    <t>Price</t>
  </si>
  <si>
    <t>10pcs</t>
  </si>
  <si>
    <t>Flashing&amp;Testing</t>
  </si>
  <si>
    <t>Shipping</t>
  </si>
  <si>
    <t>Products</t>
  </si>
  <si>
    <t>Shipping Method</t>
  </si>
  <si>
    <t>Weight/kg</t>
  </si>
  <si>
    <t>DHL</t>
  </si>
  <si>
    <t>Total Quotation:</t>
  </si>
  <si>
    <t>for 10pcs</t>
  </si>
  <si>
    <t>Refs</t>
  </si>
  <si>
    <t>Value</t>
  </si>
  <si>
    <t>Footprint</t>
  </si>
  <si>
    <t>Quantity</t>
  </si>
  <si>
    <t>MFR</t>
  </si>
  <si>
    <t>MPN</t>
  </si>
  <si>
    <t>SPR</t>
  </si>
  <si>
    <t>SPN</t>
  </si>
  <si>
    <t>Generic ok?</t>
  </si>
  <si>
    <t>SMT</t>
  </si>
  <si>
    <t>THT</t>
  </si>
  <si>
    <t>Note</t>
  </si>
  <si>
    <t>Original</t>
  </si>
  <si>
    <t>Unit Price</t>
  </si>
  <si>
    <t>Total Price</t>
  </si>
  <si>
    <t>C_filter1;C_filter1</t>
  </si>
  <si>
    <t>1n</t>
  </si>
  <si>
    <t>Capacitor_SMD:C_0805_2012Metric_Pad1.15x1.40mm_HandSolder</t>
  </si>
  <si>
    <t>-</t>
  </si>
  <si>
    <t>N</t>
  </si>
  <si>
    <t>C1</t>
  </si>
  <si>
    <t>22u</t>
  </si>
  <si>
    <t>Capacitors_ThroughHole:C_Radial_D5_L11_P2</t>
  </si>
  <si>
    <t>C15;C23;C22;C14</t>
  </si>
  <si>
    <t>100p</t>
  </si>
  <si>
    <t>C2;C5</t>
  </si>
  <si>
    <t>47u</t>
  </si>
  <si>
    <t>C26;C26;C31;C29;C33;C34;C37;C38;C12;C13;C20;C21;C57;C58;C50;C53;C52;C54;C50;C53;C52;C54</t>
  </si>
  <si>
    <t>100n</t>
  </si>
  <si>
    <t>C28;C35;C36;C40;C41;C3;C10;C11;C6;C7;C18;C19;C4;C56;C55;C55</t>
  </si>
  <si>
    <t>1u</t>
  </si>
  <si>
    <t>C30;C32</t>
  </si>
  <si>
    <t>8p</t>
  </si>
  <si>
    <t>C39</t>
  </si>
  <si>
    <t>4.7n</t>
  </si>
  <si>
    <t>C51;C49;C51;C49</t>
  </si>
  <si>
    <t>15p</t>
  </si>
  <si>
    <t>C8;C9;C16;C17;C24;C25</t>
  </si>
  <si>
    <t>10n</t>
  </si>
  <si>
    <t>R14;R12;R18;R16</t>
  </si>
  <si>
    <t>51K</t>
  </si>
  <si>
    <t>Resistor_SMD:R_0805_2012Metric_Pad1.15x1.40mm_HandSolder</t>
  </si>
  <si>
    <t>R15;R13;R19;R17</t>
  </si>
  <si>
    <t>200K</t>
  </si>
  <si>
    <t>R20;R_Ser1;R_Ser2;R10</t>
  </si>
  <si>
    <t>1k</t>
  </si>
  <si>
    <t>R21;R22;R23;R1;R2;R5;R4;R3;R43;R34;R37;R38;R39;R34;R37;R38;R39</t>
  </si>
  <si>
    <t>100R</t>
  </si>
  <si>
    <t>R9;R36;R35;R33;R32;R11;R40;R41;R42;R36;R35;R33;R32</t>
  </si>
  <si>
    <t>10k</t>
  </si>
  <si>
    <t>P5</t>
  </si>
  <si>
    <t>ICSP</t>
  </si>
  <si>
    <t>Pin_Headers:Pin_Header_Straight_2x03</t>
  </si>
  <si>
    <t>Amphenol FCI</t>
  </si>
  <si>
    <t>75869-131LF</t>
  </si>
  <si>
    <t>Digikey</t>
  </si>
  <si>
    <t>609-2845-ND</t>
  </si>
  <si>
    <t>Y</t>
  </si>
  <si>
    <t>U16;U16</t>
  </si>
  <si>
    <t>AD8639</t>
  </si>
  <si>
    <t>Housings_SOIC:SOIC-8_3.9x4.9mm_Pitch1.27mm</t>
  </si>
  <si>
    <t>Analog Devices</t>
  </si>
  <si>
    <t>AD8639ARZ</t>
  </si>
  <si>
    <t>Farnell</t>
  </si>
  <si>
    <t>U3</t>
  </si>
  <si>
    <t>ADuM7642CRQZ</t>
  </si>
  <si>
    <t>Housings_SSOP:SSOP-20_4.4x6.5mm_Pitch0.65mm</t>
  </si>
  <si>
    <t>ADUM7642CRQZ</t>
  </si>
  <si>
    <t>SW1</t>
  </si>
  <si>
    <t>DISABLE_COMMS</t>
  </si>
  <si>
    <t>Custom:ApemSwitch</t>
  </si>
  <si>
    <t>APEM</t>
  </si>
  <si>
    <t>TL36WW050</t>
  </si>
  <si>
    <t>RS</t>
  </si>
  <si>
    <t>664-288</t>
  </si>
  <si>
    <t>IC1</t>
  </si>
  <si>
    <t>ATMEGA328P-A</t>
  </si>
  <si>
    <t>Housings_QFP:LQFP-32_7x7mm_Pitch0.8mm</t>
  </si>
  <si>
    <t>Atmel</t>
  </si>
  <si>
    <t>JP1</t>
  </si>
  <si>
    <t>DISABLE FLASH</t>
  </si>
  <si>
    <t>Pin_Headers:Pin_Header_Straight_1x03</t>
  </si>
  <si>
    <t>EOZ</t>
  </si>
  <si>
    <t>09.03290.01</t>
  </si>
  <si>
    <t>204-7865</t>
  </si>
  <si>
    <t>X1</t>
  </si>
  <si>
    <t>TSX-3225  X1E0000210013</t>
  </si>
  <si>
    <t>Crystals:crystal_FA238-TSX3225</t>
  </si>
  <si>
    <t>EPSON</t>
  </si>
  <si>
    <t>X1E0000210013 TSX-3225 16 MHZ 9.0PF</t>
  </si>
  <si>
    <t>U12</t>
  </si>
  <si>
    <t>FT232RL</t>
  </si>
  <si>
    <t>Housings_SSOP:SSOP-28_5.3x10.2mm_Pitch0.65mm</t>
  </si>
  <si>
    <t>FTDI</t>
  </si>
  <si>
    <t>D1</t>
  </si>
  <si>
    <t>Led_x2_split</t>
  </si>
  <si>
    <t>Custom:Double_LEDs</t>
  </si>
  <si>
    <t>Kingbright</t>
  </si>
  <si>
    <t>L-710A8MD/2ID</t>
  </si>
  <si>
    <t>D6</t>
  </si>
  <si>
    <t>LED</t>
  </si>
  <si>
    <t>Custom:PCB_MOUNT_LED</t>
  </si>
  <si>
    <t>L-93A8CB/1GD</t>
  </si>
  <si>
    <t xml:space="preserve"> 466-4260</t>
  </si>
  <si>
    <t>J2</t>
  </si>
  <si>
    <t>External 2.5v ref</t>
  </si>
  <si>
    <t>Connector_Coaxial:MMCX_Molex_73415-1471_Vertical</t>
  </si>
  <si>
    <t>Molex</t>
  </si>
  <si>
    <t>73415-1471</t>
  </si>
  <si>
    <t>Digi-Key</t>
  </si>
  <si>
    <t>WM5557-ND</t>
  </si>
  <si>
    <t xml:space="preserve">We can't find exact same size, so we will use original part. </t>
  </si>
  <si>
    <t>P1</t>
  </si>
  <si>
    <t>233-2977</t>
  </si>
  <si>
    <t>Custom:Molex_Microfit3_Header_02x04_Angled_43045-080x_FIXED</t>
  </si>
  <si>
    <t>43045-0800</t>
  </si>
  <si>
    <t>P3</t>
  </si>
  <si>
    <t>RS485</t>
  </si>
  <si>
    <t>Connectors_Molex:Molex_PicoBlade_53048-0410_04x1.25mm_Angled</t>
  </si>
  <si>
    <t>53048-0410</t>
  </si>
  <si>
    <t>WM1744-ND</t>
  </si>
  <si>
    <t>P4</t>
  </si>
  <si>
    <t>USB_OTG</t>
  </si>
  <si>
    <t>Custom:MICRO-B_USB_TOP_MOUNT</t>
  </si>
  <si>
    <t>MOLEX</t>
  </si>
  <si>
    <t>47590-0001</t>
  </si>
  <si>
    <t>D2</t>
  </si>
  <si>
    <t>POWER</t>
  </si>
  <si>
    <t>LEDs:LED_0805</t>
  </si>
  <si>
    <t>OSRAM</t>
  </si>
  <si>
    <t>LG R971</t>
  </si>
  <si>
    <t>654-5773</t>
  </si>
  <si>
    <t>D3</t>
  </si>
  <si>
    <t>TX</t>
  </si>
  <si>
    <t>D4</t>
  </si>
  <si>
    <t>RX</t>
  </si>
  <si>
    <t>D5</t>
  </si>
  <si>
    <t>SCLK</t>
  </si>
  <si>
    <t>CON1</t>
  </si>
  <si>
    <t>BARREL_JACK</t>
  </si>
  <si>
    <t>Connector_BarrelJack:BarrelJack_Horizontal</t>
  </si>
  <si>
    <t>RS Pro</t>
  </si>
  <si>
    <t xml:space="preserve">448-382 </t>
  </si>
  <si>
    <t>R_gain1;R_gain1;R_Prec4</t>
  </si>
  <si>
    <t>22k_prec</t>
  </si>
  <si>
    <t>Susumu</t>
  </si>
  <si>
    <t>RG2012L-223-L-T05</t>
  </si>
  <si>
    <t>408-1781-1-ND</t>
  </si>
  <si>
    <t>R_Prec3</t>
  </si>
  <si>
    <t>33k_prec</t>
  </si>
  <si>
    <t>RG2012L-333-L-T05</t>
  </si>
  <si>
    <t>R_T1;R_R1;R_T2;R_R2</t>
  </si>
  <si>
    <t>1k_prec</t>
  </si>
  <si>
    <t>RG2012L-102-L-T05</t>
  </si>
  <si>
    <t>408-1774-1-ND</t>
  </si>
  <si>
    <t>P2</t>
  </si>
  <si>
    <t>820-8104</t>
  </si>
  <si>
    <t>Custom:RJ45_TE</t>
  </si>
  <si>
    <t>TE Connectivity</t>
  </si>
  <si>
    <t>1-406525-1</t>
  </si>
  <si>
    <t>U1</t>
  </si>
  <si>
    <t>LM7805</t>
  </si>
  <si>
    <t>Custom:TO220_HORZ</t>
  </si>
  <si>
    <t>Texas Instruments</t>
  </si>
  <si>
    <t>LM7805CT/NOPB</t>
  </si>
  <si>
    <t>296-47192-ND</t>
  </si>
  <si>
    <t>U13</t>
  </si>
  <si>
    <t>ADS1262</t>
  </si>
  <si>
    <t>Housings_SSOP:TSSOP-28_4.4x9.7mm_Pitch0.65mm</t>
  </si>
  <si>
    <t>ADS1262IPW</t>
  </si>
  <si>
    <t>Is ADS1262IPWR ok?</t>
  </si>
  <si>
    <t>U17;U17</t>
  </si>
  <si>
    <t>DAC8564</t>
  </si>
  <si>
    <t>Housings_SSOP:TSSOP-16_4.4x5mm_Pitch0.65mm</t>
  </si>
  <si>
    <t>DAC8564IDPW</t>
  </si>
  <si>
    <t>U18</t>
  </si>
  <si>
    <t>74LS125</t>
  </si>
  <si>
    <t>Package_SO:TSSOP-14_4.4x5mm_P0.65mm</t>
  </si>
  <si>
    <t>SN74LS125AD</t>
  </si>
  <si>
    <t>296-1637-5-ND</t>
  </si>
  <si>
    <t>U4</t>
  </si>
  <si>
    <t>ISO3088</t>
  </si>
  <si>
    <t>Housings_SOIC:SOIC-16W_7.5x10.3mm_Pitch1.27mm</t>
  </si>
  <si>
    <t>ISO3088DW</t>
  </si>
  <si>
    <t>U6;U8;U7;U5</t>
  </si>
  <si>
    <t>OPA548</t>
  </si>
  <si>
    <t>Custom:TO-263-7Lead</t>
  </si>
  <si>
    <t>OPA548F/500</t>
  </si>
  <si>
    <t>U9;U9</t>
  </si>
  <si>
    <t>INA330</t>
  </si>
  <si>
    <t>Housings_SSOP:MSOP-10_3x3mm_Pitch0.5mm</t>
  </si>
  <si>
    <t>INA330AIDGST</t>
  </si>
  <si>
    <t>U11</t>
  </si>
  <si>
    <t>ISO7242</t>
  </si>
  <si>
    <t>Housings_SOIC:SOIC-16_7.5x10.3mm_Pitch1.27mm</t>
  </si>
  <si>
    <t>TI</t>
  </si>
  <si>
    <t>Mouser</t>
  </si>
  <si>
    <t>595-ISO7242CDW</t>
  </si>
  <si>
    <t>ISO7242CDWR</t>
  </si>
  <si>
    <t>U2</t>
  </si>
  <si>
    <t>TMA0505S</t>
  </si>
  <si>
    <t>Custom:SIP_TMA0505</t>
  </si>
  <si>
    <t>Traco Power</t>
  </si>
  <si>
    <t>1951-1003-ND</t>
  </si>
  <si>
    <t>R_Prec1;R_Prec2</t>
  </si>
  <si>
    <t>10k_prec</t>
  </si>
  <si>
    <t>Custom:Resistor_Vertical_RM5mm_Cust</t>
  </si>
  <si>
    <t>Vishay</t>
  </si>
  <si>
    <t>Y0706-10KA-ND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</si>
</sst>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_);[Red]\(0.0\)"/>
    <numFmt numFmtId="169" formatCode="[$-409]d/mmm;@"/>
    <numFmt numFmtId="170" formatCode="0_);[Red]\(0\)"/>
    <numFmt numFmtId="171" formatCode="&quot;US$&quot;#,##0.00;\-&quot;US$&quot;#,##0.00"/>
    <numFmt numFmtId="172" formatCode="\$#,##0.00_);[Red]\(\$#,##0.00\)"/>
    <numFmt numFmtId="173" formatCode="0.00_ ;[Red]\-0.00\ "/>
    <numFmt numFmtId="174" formatCode="0.000_);[Red]\(0.000\)"/>
    <numFmt numFmtId="175" formatCode="0.00_);[Red]\(0.00\)"/>
    <numFmt numFmtId="176" formatCode="\$#,##0.00;[Red]\$#,##0.00"/>
  </numFmts>
  <fonts count="16">
    <font>
      <sz val="11"/>
      <color theme="1"/>
      <name val="Calibri"/>
      <charset val="134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Tahoma"/>
      <family val="2"/>
    </font>
    <font>
      <b/>
      <sz val="18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u/>
      <sz val="11"/>
      <color indexed="12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4"/>
      <color rgb="FFFF0000"/>
      <name val="Tahoma"/>
      <family val="2"/>
    </font>
    <font>
      <sz val="11"/>
      <color rgb="FFFF0000"/>
      <name val="Calibri"/>
      <charset val="134"/>
      <scheme val="minor"/>
    </font>
    <font>
      <sz val="12"/>
      <color rgb="FFFF0000"/>
      <name val="Tahoma"/>
      <family val="2"/>
    </font>
    <font>
      <u/>
      <sz val="11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center"/>
    </xf>
  </cellStyleXfs>
  <cellXfs count="10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171" fontId="1" fillId="2" borderId="1" xfId="0" applyNumberFormat="1" applyFont="1" applyFill="1" applyBorder="1" applyAlignment="1"/>
    <xf numFmtId="0" fontId="1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/>
    <xf numFmtId="170" fontId="3" fillId="0" borderId="0" xfId="0" applyNumberFormat="1" applyFont="1" applyFill="1" applyAlignment="1">
      <alignment vertical="center"/>
    </xf>
    <xf numFmtId="170" fontId="3" fillId="0" borderId="0" xfId="0" applyNumberFormat="1" applyFont="1" applyFill="1" applyBorder="1" applyAlignment="1">
      <alignment vertical="center"/>
    </xf>
    <xf numFmtId="170" fontId="3" fillId="0" borderId="0" xfId="0" applyNumberFormat="1" applyFont="1" applyFill="1" applyAlignment="1"/>
    <xf numFmtId="170" fontId="3" fillId="2" borderId="0" xfId="0" applyNumberFormat="1" applyFont="1" applyFill="1" applyAlignment="1">
      <alignment vertical="center"/>
    </xf>
    <xf numFmtId="170" fontId="3" fillId="0" borderId="0" xfId="0" applyNumberFormat="1" applyFont="1" applyFill="1" applyAlignment="1">
      <alignment horizontal="center" vertical="center"/>
    </xf>
    <xf numFmtId="170" fontId="3" fillId="0" borderId="0" xfId="0" applyNumberFormat="1" applyFont="1" applyFill="1" applyAlignment="1">
      <alignment horizontal="left" vertical="center"/>
    </xf>
    <xf numFmtId="170" fontId="4" fillId="0" borderId="0" xfId="0" applyNumberFormat="1" applyFont="1" applyFill="1" applyBorder="1" applyAlignment="1">
      <alignment horizontal="center" vertical="center"/>
    </xf>
    <xf numFmtId="170" fontId="5" fillId="0" borderId="0" xfId="0" applyNumberFormat="1" applyFont="1" applyFill="1" applyBorder="1" applyAlignment="1">
      <alignment horizontal="left" vertical="center"/>
    </xf>
    <xf numFmtId="170" fontId="6" fillId="0" borderId="0" xfId="0" applyNumberFormat="1" applyFont="1" applyFill="1" applyBorder="1" applyAlignment="1">
      <alignment horizontal="center" vertical="center"/>
    </xf>
    <xf numFmtId="169" fontId="5" fillId="0" borderId="0" xfId="0" applyNumberFormat="1" applyFont="1" applyFill="1" applyBorder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horizontal="center" vertical="center" wrapText="1"/>
    </xf>
    <xf numFmtId="170" fontId="7" fillId="0" borderId="0" xfId="1" applyNumberFormat="1" applyFont="1" applyBorder="1" applyAlignment="1" applyProtection="1">
      <alignment horizontal="center" vertical="center"/>
    </xf>
    <xf numFmtId="169" fontId="5" fillId="0" borderId="0" xfId="0" applyNumberFormat="1" applyFont="1" applyFill="1" applyBorder="1" applyAlignment="1">
      <alignment horizontal="left" vertical="center"/>
    </xf>
    <xf numFmtId="169" fontId="8" fillId="0" borderId="0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horizontal="left" vertical="center"/>
    </xf>
    <xf numFmtId="170" fontId="6" fillId="0" borderId="0" xfId="1" applyNumberFormat="1" applyFont="1" applyBorder="1" applyAlignment="1" applyProtection="1">
      <alignment horizontal="center" vertical="center"/>
    </xf>
    <xf numFmtId="170" fontId="3" fillId="0" borderId="0" xfId="0" applyNumberFormat="1" applyFont="1" applyFill="1" applyBorder="1" applyAlignment="1">
      <alignment vertical="center" wrapText="1"/>
    </xf>
    <xf numFmtId="170" fontId="8" fillId="0" borderId="0" xfId="0" applyNumberFormat="1" applyFont="1" applyFill="1" applyBorder="1" applyAlignment="1">
      <alignment horizontal="left" vertical="center"/>
    </xf>
    <xf numFmtId="170" fontId="8" fillId="0" borderId="0" xfId="1" applyNumberFormat="1" applyFont="1" applyBorder="1" applyAlignment="1" applyProtection="1">
      <alignment horizontal="center" vertical="center"/>
    </xf>
    <xf numFmtId="170" fontId="8" fillId="0" borderId="0" xfId="0" applyNumberFormat="1" applyFont="1" applyFill="1" applyBorder="1" applyAlignment="1">
      <alignment horizontal="center" vertical="center"/>
    </xf>
    <xf numFmtId="170" fontId="3" fillId="0" borderId="0" xfId="0" applyNumberFormat="1" applyFont="1" applyFill="1" applyBorder="1" applyAlignment="1">
      <alignment horizontal="left" vertical="center"/>
    </xf>
    <xf numFmtId="170" fontId="3" fillId="0" borderId="0" xfId="0" applyNumberFormat="1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170" fontId="3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70" fontId="10" fillId="0" borderId="2" xfId="0" applyNumberFormat="1" applyFont="1" applyFill="1" applyBorder="1" applyAlignment="1">
      <alignment horizontal="center" vertical="center"/>
    </xf>
    <xf numFmtId="170" fontId="3" fillId="0" borderId="1" xfId="0" applyNumberFormat="1" applyFont="1" applyFill="1" applyBorder="1" applyAlignment="1">
      <alignment horizontal="center" vertical="center"/>
    </xf>
    <xf numFmtId="170" fontId="11" fillId="0" borderId="0" xfId="0" applyNumberFormat="1" applyFont="1" applyFill="1" applyBorder="1" applyAlignment="1">
      <alignment horizontal="center" vertical="center"/>
    </xf>
    <xf numFmtId="170" fontId="3" fillId="0" borderId="0" xfId="0" applyNumberFormat="1" applyFont="1" applyFill="1" applyBorder="1" applyAlignment="1">
      <alignment horizontal="center"/>
    </xf>
    <xf numFmtId="170" fontId="3" fillId="0" borderId="0" xfId="0" applyNumberFormat="1" applyFont="1" applyFill="1" applyAlignment="1">
      <alignment horizontal="center"/>
    </xf>
    <xf numFmtId="170" fontId="3" fillId="5" borderId="1" xfId="0" applyNumberFormat="1" applyFont="1" applyFill="1" applyBorder="1" applyAlignment="1">
      <alignment horizontal="center"/>
    </xf>
    <xf numFmtId="170" fontId="3" fillId="0" borderId="1" xfId="0" applyNumberFormat="1" applyFont="1" applyFill="1" applyBorder="1" applyAlignment="1">
      <alignment horizontal="left" vertical="center"/>
    </xf>
    <xf numFmtId="170" fontId="6" fillId="0" borderId="1" xfId="0" applyNumberFormat="1" applyFont="1" applyFill="1" applyBorder="1" applyAlignment="1">
      <alignment horizontal="center" vertical="center"/>
    </xf>
    <xf numFmtId="170" fontId="5" fillId="2" borderId="1" xfId="0" applyNumberFormat="1" applyFont="1" applyFill="1" applyBorder="1" applyAlignment="1">
      <alignment horizontal="center" vertical="center"/>
    </xf>
    <xf numFmtId="172" fontId="9" fillId="0" borderId="1" xfId="0" applyNumberFormat="1" applyFont="1" applyFill="1" applyBorder="1" applyAlignment="1">
      <alignment horizontal="center" vertical="center"/>
    </xf>
    <xf numFmtId="170" fontId="10" fillId="0" borderId="1" xfId="0" applyNumberFormat="1" applyFont="1" applyFill="1" applyBorder="1" applyAlignment="1">
      <alignment horizontal="center" vertical="center"/>
    </xf>
    <xf numFmtId="173" fontId="3" fillId="0" borderId="0" xfId="0" applyNumberFormat="1" applyFont="1" applyFill="1" applyAlignment="1">
      <alignment vertical="center"/>
    </xf>
    <xf numFmtId="174" fontId="3" fillId="0" borderId="0" xfId="0" applyNumberFormat="1" applyFont="1" applyFill="1" applyBorder="1" applyAlignment="1">
      <alignment horizontal="center" vertical="center"/>
    </xf>
    <xf numFmtId="175" fontId="3" fillId="0" borderId="0" xfId="0" applyNumberFormat="1" applyFont="1" applyFill="1" applyBorder="1" applyAlignment="1">
      <alignment horizontal="center" vertical="center"/>
    </xf>
    <xf numFmtId="175" fontId="3" fillId="0" borderId="0" xfId="0" applyNumberFormat="1" applyFont="1" applyFill="1" applyBorder="1" applyAlignment="1">
      <alignment horizontal="left" vertical="center"/>
    </xf>
    <xf numFmtId="170" fontId="3" fillId="5" borderId="1" xfId="0" applyNumberFormat="1" applyFont="1" applyFill="1" applyBorder="1" applyAlignment="1"/>
    <xf numFmtId="172" fontId="6" fillId="0" borderId="1" xfId="0" applyNumberFormat="1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/>
    </xf>
    <xf numFmtId="172" fontId="5" fillId="0" borderId="1" xfId="0" applyNumberFormat="1" applyFont="1" applyFill="1" applyBorder="1" applyAlignment="1">
      <alignment horizontal="center" vertical="center"/>
    </xf>
    <xf numFmtId="170" fontId="5" fillId="0" borderId="0" xfId="0" applyNumberFormat="1" applyFont="1" applyFill="1" applyBorder="1" applyAlignment="1">
      <alignment horizontal="center"/>
    </xf>
    <xf numFmtId="172" fontId="5" fillId="0" borderId="0" xfId="0" applyNumberFormat="1" applyFont="1" applyFill="1" applyBorder="1" applyAlignment="1">
      <alignment horizontal="center" vertical="center"/>
    </xf>
    <xf numFmtId="170" fontId="3" fillId="0" borderId="1" xfId="0" applyNumberFormat="1" applyFont="1" applyFill="1" applyBorder="1" applyAlignment="1"/>
    <xf numFmtId="170" fontId="3" fillId="0" borderId="0" xfId="0" applyNumberFormat="1" applyFont="1" applyFill="1" applyBorder="1" applyAlignment="1">
      <alignment horizontal="left"/>
    </xf>
    <xf numFmtId="172" fontId="3" fillId="0" borderId="1" xfId="0" applyNumberFormat="1" applyFont="1" applyFill="1" applyBorder="1" applyAlignment="1">
      <alignment horizontal="center" vertical="center"/>
    </xf>
    <xf numFmtId="170" fontId="3" fillId="2" borderId="1" xfId="0" applyNumberFormat="1" applyFont="1" applyFill="1" applyBorder="1" applyAlignment="1">
      <alignment horizontal="center" vertical="center"/>
    </xf>
    <xf numFmtId="170" fontId="3" fillId="2" borderId="0" xfId="0" applyNumberFormat="1" applyFont="1" applyFill="1" applyAlignment="1">
      <alignment horizontal="center" vertical="center"/>
    </xf>
    <xf numFmtId="169" fontId="13" fillId="0" borderId="0" xfId="0" applyNumberFormat="1" applyFont="1" applyFill="1" applyAlignment="1">
      <alignment vertical="center"/>
    </xf>
    <xf numFmtId="175" fontId="12" fillId="0" borderId="0" xfId="0" applyNumberFormat="1" applyFont="1" applyFill="1" applyBorder="1" applyAlignment="1">
      <alignment vertical="center"/>
    </xf>
    <xf numFmtId="170" fontId="2" fillId="0" borderId="1" xfId="0" applyNumberFormat="1" applyFont="1" applyFill="1" applyBorder="1" applyAlignment="1">
      <alignment vertical="center"/>
    </xf>
    <xf numFmtId="170" fontId="3" fillId="0" borderId="0" xfId="0" applyNumberFormat="1" applyFont="1" applyFill="1" applyAlignment="1">
      <alignment horizontal="left"/>
    </xf>
    <xf numFmtId="173" fontId="3" fillId="0" borderId="0" xfId="0" applyNumberFormat="1" applyFont="1" applyFill="1" applyBorder="1" applyAlignment="1">
      <alignment vertical="center"/>
    </xf>
    <xf numFmtId="170" fontId="3" fillId="2" borderId="0" xfId="0" applyNumberFormat="1" applyFont="1" applyFill="1" applyAlignment="1">
      <alignment horizontal="left" vertical="center"/>
    </xf>
    <xf numFmtId="176" fontId="12" fillId="0" borderId="0" xfId="0" applyNumberFormat="1" applyFont="1" applyFill="1" applyBorder="1" applyAlignment="1">
      <alignment vertical="center"/>
    </xf>
    <xf numFmtId="170" fontId="3" fillId="0" borderId="0" xfId="0" applyNumberFormat="1" applyFont="1" applyFill="1" applyAlignment="1">
      <alignment horizontal="right" vertical="center"/>
    </xf>
    <xf numFmtId="170" fontId="4" fillId="0" borderId="0" xfId="0" applyNumberFormat="1" applyFont="1" applyFill="1" applyBorder="1" applyAlignment="1">
      <alignment horizontal="center" vertical="center"/>
    </xf>
    <xf numFmtId="170" fontId="5" fillId="0" borderId="0" xfId="0" applyNumberFormat="1" applyFont="1" applyFill="1" applyBorder="1" applyAlignment="1">
      <alignment horizontal="left" vertical="center"/>
    </xf>
    <xf numFmtId="170" fontId="9" fillId="4" borderId="0" xfId="0" applyNumberFormat="1" applyFont="1" applyFill="1" applyBorder="1" applyAlignment="1">
      <alignment horizontal="left" vertical="center"/>
    </xf>
    <xf numFmtId="170" fontId="9" fillId="4" borderId="3" xfId="0" applyNumberFormat="1" applyFont="1" applyFill="1" applyBorder="1" applyAlignment="1">
      <alignment horizontal="left"/>
    </xf>
    <xf numFmtId="170" fontId="9" fillId="4" borderId="4" xfId="0" applyNumberFormat="1" applyFont="1" applyFill="1" applyBorder="1" applyAlignment="1">
      <alignment horizontal="left"/>
    </xf>
    <xf numFmtId="170" fontId="3" fillId="5" borderId="5" xfId="0" applyNumberFormat="1" applyFont="1" applyFill="1" applyBorder="1" applyAlignment="1">
      <alignment horizontal="center"/>
    </xf>
    <xf numFmtId="170" fontId="3" fillId="5" borderId="6" xfId="0" applyNumberFormat="1" applyFont="1" applyFill="1" applyBorder="1" applyAlignment="1">
      <alignment horizontal="center"/>
    </xf>
    <xf numFmtId="170" fontId="3" fillId="5" borderId="1" xfId="0" applyNumberFormat="1" applyFont="1" applyFill="1" applyBorder="1" applyAlignment="1">
      <alignment horizontal="center"/>
    </xf>
    <xf numFmtId="170" fontId="10" fillId="0" borderId="1" xfId="0" applyNumberFormat="1" applyFont="1" applyFill="1" applyBorder="1" applyAlignment="1">
      <alignment horizontal="center" vertical="center"/>
    </xf>
    <xf numFmtId="170" fontId="3" fillId="4" borderId="10" xfId="0" applyNumberFormat="1" applyFont="1" applyFill="1" applyBorder="1" applyAlignment="1">
      <alignment horizontal="left"/>
    </xf>
    <xf numFmtId="170" fontId="3" fillId="5" borderId="1" xfId="0" applyNumberFormat="1" applyFont="1" applyFill="1" applyBorder="1" applyAlignment="1">
      <alignment horizontal="left" vertical="center"/>
    </xf>
    <xf numFmtId="170" fontId="3" fillId="0" borderId="5" xfId="0" applyNumberFormat="1" applyFont="1" applyFill="1" applyBorder="1" applyAlignment="1">
      <alignment horizontal="center" vertical="center"/>
    </xf>
    <xf numFmtId="170" fontId="3" fillId="0" borderId="6" xfId="0" applyNumberFormat="1" applyFont="1" applyFill="1" applyBorder="1" applyAlignment="1">
      <alignment horizontal="center" vertical="center"/>
    </xf>
    <xf numFmtId="170" fontId="10" fillId="0" borderId="5" xfId="0" applyNumberFormat="1" applyFont="1" applyFill="1" applyBorder="1" applyAlignment="1">
      <alignment horizontal="left" vertical="center"/>
    </xf>
    <xf numFmtId="170" fontId="10" fillId="0" borderId="6" xfId="0" applyNumberFormat="1" applyFont="1" applyFill="1" applyBorder="1" applyAlignment="1">
      <alignment horizontal="left" vertical="center"/>
    </xf>
    <xf numFmtId="170" fontId="6" fillId="0" borderId="5" xfId="0" applyNumberFormat="1" applyFont="1" applyFill="1" applyBorder="1" applyAlignment="1">
      <alignment horizontal="left" vertical="center"/>
    </xf>
    <xf numFmtId="170" fontId="6" fillId="0" borderId="6" xfId="0" applyNumberFormat="1" applyFont="1" applyFill="1" applyBorder="1" applyAlignment="1">
      <alignment horizontal="left" vertical="center"/>
    </xf>
    <xf numFmtId="170" fontId="3" fillId="4" borderId="3" xfId="0" applyNumberFormat="1" applyFont="1" applyFill="1" applyBorder="1" applyAlignment="1">
      <alignment horizontal="left"/>
    </xf>
    <xf numFmtId="170" fontId="3" fillId="4" borderId="4" xfId="0" applyNumberFormat="1" applyFont="1" applyFill="1" applyBorder="1" applyAlignment="1">
      <alignment horizontal="left"/>
    </xf>
    <xf numFmtId="175" fontId="12" fillId="0" borderId="0" xfId="0" applyNumberFormat="1" applyFont="1" applyFill="1" applyBorder="1" applyAlignment="1">
      <alignment horizontal="center" vertical="center"/>
    </xf>
    <xf numFmtId="170" fontId="3" fillId="0" borderId="1" xfId="0" applyNumberFormat="1" applyFont="1" applyFill="1" applyBorder="1" applyAlignment="1">
      <alignment horizontal="center" vertical="center"/>
    </xf>
    <xf numFmtId="170" fontId="3" fillId="0" borderId="2" xfId="0" applyNumberFormat="1" applyFont="1" applyFill="1" applyBorder="1" applyAlignment="1">
      <alignment horizontal="center" vertical="center"/>
    </xf>
    <xf numFmtId="170" fontId="3" fillId="0" borderId="9" xfId="0" applyNumberFormat="1" applyFont="1" applyFill="1" applyBorder="1" applyAlignment="1">
      <alignment horizontal="center" vertical="center"/>
    </xf>
    <xf numFmtId="172" fontId="3" fillId="0" borderId="2" xfId="0" applyNumberFormat="1" applyFont="1" applyFill="1" applyBorder="1" applyAlignment="1">
      <alignment horizontal="center" vertical="center"/>
    </xf>
    <xf numFmtId="172" fontId="3" fillId="0" borderId="9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 wrapText="1"/>
    </xf>
    <xf numFmtId="170" fontId="6" fillId="0" borderId="1" xfId="0" applyNumberFormat="1" applyFont="1" applyFill="1" applyBorder="1" applyAlignment="1">
      <alignment horizontal="left" vertical="center" wrapText="1"/>
    </xf>
    <xf numFmtId="170" fontId="3" fillId="0" borderId="1" xfId="0" applyNumberFormat="1" applyFont="1" applyFill="1" applyBorder="1" applyAlignment="1">
      <alignment horizontal="left" vertical="center" wrapText="1"/>
    </xf>
    <xf numFmtId="170" fontId="3" fillId="0" borderId="7" xfId="0" applyNumberFormat="1" applyFont="1" applyFill="1" applyBorder="1" applyAlignment="1">
      <alignment horizontal="center"/>
    </xf>
    <xf numFmtId="170" fontId="3" fillId="0" borderId="8" xfId="0" applyNumberFormat="1" applyFont="1" applyFill="1" applyBorder="1" applyAlignment="1">
      <alignment horizontal="center"/>
    </xf>
    <xf numFmtId="170" fontId="3" fillId="0" borderId="4" xfId="0" applyNumberFormat="1" applyFont="1" applyFill="1" applyBorder="1" applyAlignment="1">
      <alignment horizontal="center"/>
    </xf>
    <xf numFmtId="170" fontId="3" fillId="0" borderId="3" xfId="0" applyNumberFormat="1" applyFont="1" applyFill="1" applyBorder="1" applyAlignment="1">
      <alignment horizontal="center"/>
    </xf>
    <xf numFmtId="175" fontId="12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  <dxf>
      <font>
        <color auto="1"/>
        <name val="Arial"/>
        <scheme val="none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843280</xdr:colOff>
      <xdr:row>2</xdr:row>
      <xdr:rowOff>41275</xdr:rowOff>
    </xdr:to>
    <xdr:pic>
      <xdr:nvPicPr>
        <xdr:cNvPr id="2" name="图片 1" descr="5VV}QGO93Q5}@CN47TT`7%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2247900" cy="669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23</xdr:row>
      <xdr:rowOff>123825</xdr:rowOff>
    </xdr:from>
    <xdr:to>
      <xdr:col>11</xdr:col>
      <xdr:colOff>933450</xdr:colOff>
      <xdr:row>24</xdr:row>
      <xdr:rowOff>1362075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9845" y="4286250"/>
          <a:ext cx="714375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323850</xdr:colOff>
      <xdr:row>25</xdr:row>
      <xdr:rowOff>152400</xdr:rowOff>
    </xdr:from>
    <xdr:to>
      <xdr:col>11</xdr:col>
      <xdr:colOff>1014095</xdr:colOff>
      <xdr:row>25</xdr:row>
      <xdr:rowOff>679450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4620" y="5867400"/>
          <a:ext cx="690245" cy="52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57150</xdr:colOff>
      <xdr:row>29</xdr:row>
      <xdr:rowOff>18415</xdr:rowOff>
    </xdr:from>
    <xdr:to>
      <xdr:col>11</xdr:col>
      <xdr:colOff>1482725</xdr:colOff>
      <xdr:row>29</xdr:row>
      <xdr:rowOff>790575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37920" y="9568815"/>
          <a:ext cx="1492250" cy="772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66675</xdr:colOff>
      <xdr:row>27</xdr:row>
      <xdr:rowOff>31115</xdr:rowOff>
    </xdr:from>
    <xdr:to>
      <xdr:col>11</xdr:col>
      <xdr:colOff>1459865</xdr:colOff>
      <xdr:row>27</xdr:row>
      <xdr:rowOff>949325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47445" y="7613015"/>
          <a:ext cx="1393190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142875</xdr:colOff>
      <xdr:row>28</xdr:row>
      <xdr:rowOff>139700</xdr:rowOff>
    </xdr:from>
    <xdr:to>
      <xdr:col>11</xdr:col>
      <xdr:colOff>1118870</xdr:colOff>
      <xdr:row>28</xdr:row>
      <xdr:rowOff>790575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23645" y="8851900"/>
          <a:ext cx="975995" cy="650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180975</xdr:colOff>
      <xdr:row>29</xdr:row>
      <xdr:rowOff>9525</xdr:rowOff>
    </xdr:from>
    <xdr:to>
      <xdr:col>24</xdr:col>
      <xdr:colOff>0</xdr:colOff>
      <xdr:row>45</xdr:row>
      <xdr:rowOff>104775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47945" y="9559925"/>
          <a:ext cx="5943600" cy="445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57150</xdr:colOff>
      <xdr:row>34</xdr:row>
      <xdr:rowOff>113665</xdr:rowOff>
    </xdr:from>
    <xdr:to>
      <xdr:col>11</xdr:col>
      <xdr:colOff>1296670</xdr:colOff>
      <xdr:row>34</xdr:row>
      <xdr:rowOff>952500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37920" y="11188065"/>
          <a:ext cx="1239520" cy="838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50" totalsRowShown="0">
  <autoFilter ref="A1:O50" xr:uid="{00000000-0009-0000-0100-000001000000}"/>
  <tableColumns count="15">
    <tableColumn id="1" xr3:uid="{00000000-0010-0000-0000-000001000000}" name="Refs" dataDxfId="14"/>
    <tableColumn id="2" xr3:uid="{00000000-0010-0000-0000-000002000000}" name="Value" dataDxfId="13"/>
    <tableColumn id="3" xr3:uid="{00000000-0010-0000-0000-000003000000}" name="Footprint" dataDxfId="12"/>
    <tableColumn id="4" xr3:uid="{00000000-0010-0000-0000-000004000000}" name="Quantity" dataDxfId="11"/>
    <tableColumn id="5" xr3:uid="{00000000-0010-0000-0000-000005000000}" name="MFR" dataDxfId="10"/>
    <tableColumn id="6" xr3:uid="{00000000-0010-0000-0000-000006000000}" name="MPN" dataDxfId="9"/>
    <tableColumn id="7" xr3:uid="{00000000-0010-0000-0000-000007000000}" name="SPR" dataDxfId="8"/>
    <tableColumn id="8" xr3:uid="{00000000-0010-0000-0000-000008000000}" name="SPN" dataDxfId="7"/>
    <tableColumn id="9" xr3:uid="{00000000-0010-0000-0000-000009000000}" name="Generic ok?" dataDxfId="6"/>
    <tableColumn id="10" xr3:uid="{00000000-0010-0000-0000-00000A000000}" name="SMT" dataDxfId="5"/>
    <tableColumn id="11" xr3:uid="{00000000-0010-0000-0000-00000B000000}" name="THT" dataDxfId="4"/>
    <tableColumn id="12" xr3:uid="{00000000-0010-0000-0000-00000C000000}" name="Note" dataDxfId="3"/>
    <tableColumn id="13" xr3:uid="{00000000-0010-0000-0000-00000D000000}" name="Original" dataDxfId="2"/>
    <tableColumn id="14" xr3:uid="{00000000-0010-0000-0000-00000E000000}" name="Unit Price" dataDxfId="1"/>
    <tableColumn id="15" xr3:uid="{00000000-0010-0000-0000-00000F000000}" name="Total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opLeftCell="A19" workbookViewId="0">
      <selection activeCell="G35" sqref="G35"/>
    </sheetView>
  </sheetViews>
  <sheetFormatPr defaultColWidth="9" defaultRowHeight="14.25"/>
  <cols>
    <col min="1" max="1" width="18.42578125" style="11" customWidth="1"/>
    <col min="2" max="2" width="22.42578125" style="11" customWidth="1"/>
    <col min="3" max="3" width="16" style="11" customWidth="1"/>
    <col min="4" max="4" width="15.140625" style="11" customWidth="1"/>
    <col min="5" max="5" width="19.42578125" style="11" customWidth="1"/>
    <col min="6" max="7" width="15.140625" style="11" customWidth="1"/>
    <col min="8" max="8" width="12.28515625" style="11" customWidth="1"/>
    <col min="9" max="9" width="21.28515625" style="11" customWidth="1"/>
    <col min="10" max="10" width="27.42578125" style="11" customWidth="1"/>
    <col min="11" max="11" width="22" style="7" customWidth="1"/>
    <col min="12" max="12" width="7.28515625" style="7" customWidth="1"/>
    <col min="13" max="13" width="6.42578125" style="12" customWidth="1"/>
    <col min="14" max="16384" width="9" style="7"/>
  </cols>
  <sheetData>
    <row r="1" spans="1:13" ht="34.5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3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3" ht="21" customHeight="1">
      <c r="A3" s="14" t="s">
        <v>1</v>
      </c>
      <c r="B3" s="15"/>
      <c r="C3" s="16" t="s">
        <v>2</v>
      </c>
      <c r="E3" s="68" t="s">
        <v>3</v>
      </c>
      <c r="F3" s="68"/>
      <c r="G3" s="68" t="s">
        <v>4</v>
      </c>
      <c r="H3" s="68"/>
      <c r="I3" s="24"/>
    </row>
    <row r="4" spans="1:13" ht="21" customHeight="1">
      <c r="A4" s="14" t="s">
        <v>5</v>
      </c>
      <c r="B4" s="15"/>
      <c r="C4" s="17" t="s">
        <v>6</v>
      </c>
      <c r="E4" s="94" t="s">
        <v>7</v>
      </c>
      <c r="F4" s="94"/>
      <c r="G4" s="95" t="s">
        <v>8</v>
      </c>
      <c r="H4" s="95"/>
      <c r="I4" s="24"/>
    </row>
    <row r="5" spans="1:13" ht="21" customHeight="1">
      <c r="A5" s="14" t="s">
        <v>9</v>
      </c>
      <c r="B5" s="18"/>
      <c r="C5" s="16" t="s">
        <v>10</v>
      </c>
      <c r="E5" s="94"/>
      <c r="F5" s="94"/>
      <c r="G5" s="95"/>
      <c r="H5" s="95"/>
      <c r="I5" s="24"/>
    </row>
    <row r="6" spans="1:13" ht="21" customHeight="1">
      <c r="A6" s="14" t="s">
        <v>11</v>
      </c>
      <c r="B6" s="19"/>
      <c r="C6" s="16" t="s">
        <v>12</v>
      </c>
      <c r="E6" s="94"/>
      <c r="F6" s="94"/>
      <c r="G6" s="95"/>
      <c r="H6" s="95"/>
      <c r="I6" s="24"/>
    </row>
    <row r="7" spans="1:13" ht="21" customHeight="1">
      <c r="A7" s="68" t="s">
        <v>13</v>
      </c>
      <c r="B7" s="68"/>
      <c r="C7" s="20" t="s">
        <v>14</v>
      </c>
      <c r="D7" s="21"/>
      <c r="E7" s="94"/>
      <c r="F7" s="94"/>
      <c r="G7" s="95"/>
      <c r="H7" s="95"/>
      <c r="I7" s="24"/>
    </row>
    <row r="8" spans="1:13" ht="21" customHeight="1">
      <c r="A8" s="22" t="s">
        <v>15</v>
      </c>
      <c r="B8" s="23"/>
      <c r="C8" s="15"/>
      <c r="D8" s="24"/>
      <c r="E8" s="94"/>
      <c r="F8" s="94"/>
      <c r="G8" s="95"/>
      <c r="H8" s="95"/>
      <c r="I8" s="24"/>
    </row>
    <row r="9" spans="1:13">
      <c r="A9" s="25"/>
      <c r="B9" s="26"/>
      <c r="C9" s="27"/>
      <c r="F9" s="28"/>
    </row>
    <row r="10" spans="1:13">
      <c r="A10" s="25"/>
      <c r="B10" s="26"/>
      <c r="C10" s="27"/>
      <c r="F10" s="28"/>
    </row>
    <row r="11" spans="1:13">
      <c r="A11" s="69" t="s">
        <v>16</v>
      </c>
      <c r="B11" s="69"/>
      <c r="C11" s="29"/>
      <c r="D11" s="29"/>
      <c r="E11" s="29"/>
      <c r="F11" s="29"/>
      <c r="G11" s="29"/>
      <c r="H11" s="29"/>
      <c r="I11" s="29"/>
      <c r="J11" s="29"/>
      <c r="K11" s="11"/>
    </row>
    <row r="12" spans="1:13">
      <c r="A12" s="30" t="s">
        <v>17</v>
      </c>
      <c r="B12" s="30" t="s">
        <v>18</v>
      </c>
      <c r="C12" s="30" t="s">
        <v>19</v>
      </c>
      <c r="D12" s="30" t="s">
        <v>20</v>
      </c>
      <c r="E12" s="30" t="s">
        <v>21</v>
      </c>
      <c r="F12" s="30" t="s">
        <v>22</v>
      </c>
      <c r="G12" s="30" t="s">
        <v>23</v>
      </c>
      <c r="H12" s="30" t="s">
        <v>24</v>
      </c>
      <c r="I12" s="30" t="s">
        <v>25</v>
      </c>
      <c r="J12" s="30" t="s">
        <v>26</v>
      </c>
      <c r="K12" s="38" t="s">
        <v>27</v>
      </c>
      <c r="L12" s="11"/>
    </row>
    <row r="13" spans="1:13" ht="39" customHeight="1">
      <c r="A13" s="31" t="s">
        <v>28</v>
      </c>
      <c r="B13" s="31">
        <v>4</v>
      </c>
      <c r="C13" s="31" t="s">
        <v>29</v>
      </c>
      <c r="D13" s="32">
        <v>1.6</v>
      </c>
      <c r="E13" s="33" t="s">
        <v>30</v>
      </c>
      <c r="F13" s="31" t="s">
        <v>31</v>
      </c>
      <c r="G13" s="31" t="s">
        <v>32</v>
      </c>
      <c r="H13" s="31" t="s">
        <v>33</v>
      </c>
      <c r="I13" s="34">
        <v>10</v>
      </c>
      <c r="J13" s="56">
        <v>67.900000000000006</v>
      </c>
      <c r="K13" s="61"/>
    </row>
    <row r="14" spans="1:13">
      <c r="A14" s="34" t="s">
        <v>34</v>
      </c>
      <c r="B14" s="34"/>
      <c r="C14" s="34"/>
      <c r="D14" s="32"/>
      <c r="E14" s="34"/>
      <c r="F14" s="34"/>
      <c r="G14" s="34"/>
      <c r="H14" s="34"/>
      <c r="I14" s="34">
        <v>1</v>
      </c>
      <c r="J14" s="56">
        <v>18</v>
      </c>
      <c r="K14" s="43" t="s">
        <v>35</v>
      </c>
    </row>
    <row r="15" spans="1:13">
      <c r="I15" s="41" t="s">
        <v>36</v>
      </c>
      <c r="J15" s="42">
        <f>SUM(J13:J14)</f>
        <v>85.9</v>
      </c>
      <c r="K15" s="34"/>
    </row>
    <row r="16" spans="1:13" s="8" customFormat="1">
      <c r="A16" s="29"/>
      <c r="B16" s="29"/>
      <c r="C16" s="29"/>
      <c r="D16" s="29"/>
      <c r="E16" s="29"/>
      <c r="F16" s="29"/>
      <c r="G16" s="35"/>
      <c r="H16" s="29"/>
      <c r="I16" s="29"/>
      <c r="J16" s="29"/>
      <c r="K16" s="7"/>
      <c r="M16" s="28"/>
    </row>
    <row r="17" spans="1:13" s="9" customFormat="1">
      <c r="A17" s="70" t="s">
        <v>37</v>
      </c>
      <c r="B17" s="71"/>
      <c r="C17" s="36"/>
      <c r="D17" s="36"/>
      <c r="E17" s="36"/>
      <c r="F17" s="36"/>
      <c r="G17" s="36"/>
      <c r="H17" s="37"/>
      <c r="M17" s="62"/>
    </row>
    <row r="18" spans="1:13" s="9" customFormat="1">
      <c r="A18" s="30" t="s">
        <v>17</v>
      </c>
      <c r="B18" s="72" t="s">
        <v>38</v>
      </c>
      <c r="C18" s="73"/>
      <c r="D18" s="30" t="s">
        <v>39</v>
      </c>
      <c r="E18" s="38" t="s">
        <v>0</v>
      </c>
      <c r="F18" s="74" t="s">
        <v>27</v>
      </c>
      <c r="G18" s="74"/>
      <c r="L18" s="62"/>
    </row>
    <row r="19" spans="1:13" s="9" customFormat="1">
      <c r="A19" s="87" t="s">
        <v>28</v>
      </c>
      <c r="B19" s="39" t="s">
        <v>40</v>
      </c>
      <c r="C19" s="40">
        <v>48</v>
      </c>
      <c r="D19" s="88">
        <v>10</v>
      </c>
      <c r="E19" s="90">
        <v>258</v>
      </c>
      <c r="F19" s="96"/>
      <c r="G19" s="97"/>
      <c r="L19" s="62"/>
    </row>
    <row r="20" spans="1:13" s="9" customFormat="1">
      <c r="A20" s="87"/>
      <c r="B20" s="39" t="s">
        <v>41</v>
      </c>
      <c r="C20" s="40">
        <v>147</v>
      </c>
      <c r="D20" s="89"/>
      <c r="E20" s="91"/>
      <c r="F20" s="98"/>
      <c r="G20" s="99"/>
      <c r="L20" s="62"/>
    </row>
    <row r="21" spans="1:13" s="9" customFormat="1">
      <c r="A21" s="87"/>
      <c r="B21" s="39" t="s">
        <v>42</v>
      </c>
      <c r="C21" s="40">
        <v>483</v>
      </c>
      <c r="D21" s="89"/>
      <c r="E21" s="91"/>
      <c r="F21" s="98"/>
      <c r="G21" s="99"/>
      <c r="L21" s="62"/>
    </row>
    <row r="22" spans="1:13" s="9" customFormat="1">
      <c r="A22" s="87"/>
      <c r="B22" s="39" t="s">
        <v>43</v>
      </c>
      <c r="C22" s="40">
        <v>64</v>
      </c>
      <c r="D22" s="89"/>
      <c r="E22" s="91"/>
      <c r="F22" s="98"/>
      <c r="G22" s="99"/>
      <c r="L22" s="62"/>
    </row>
    <row r="23" spans="1:13">
      <c r="A23" s="29"/>
      <c r="B23" s="29"/>
      <c r="C23" s="29"/>
      <c r="D23" s="41" t="s">
        <v>36</v>
      </c>
      <c r="E23" s="42">
        <f>E19</f>
        <v>258</v>
      </c>
      <c r="F23" s="75"/>
      <c r="G23" s="75"/>
      <c r="H23" s="44"/>
      <c r="I23" s="44"/>
      <c r="J23" s="7"/>
      <c r="L23" s="12"/>
      <c r="M23" s="7"/>
    </row>
    <row r="24" spans="1:13" s="8" customFormat="1">
      <c r="A24" s="29"/>
      <c r="B24" s="29"/>
      <c r="C24" s="29"/>
      <c r="D24" s="45"/>
      <c r="E24" s="35"/>
      <c r="F24" s="46"/>
      <c r="G24" s="29"/>
      <c r="H24" s="29"/>
      <c r="J24" s="63"/>
      <c r="M24" s="28"/>
    </row>
    <row r="25" spans="1:13" s="8" customFormat="1" ht="15.75" customHeight="1">
      <c r="A25" s="35"/>
      <c r="B25" s="29"/>
      <c r="C25" s="29"/>
      <c r="D25" s="29"/>
      <c r="E25" s="29"/>
      <c r="F25" s="47"/>
      <c r="G25" s="29"/>
      <c r="H25" s="29"/>
      <c r="I25" s="29"/>
      <c r="J25" s="29"/>
      <c r="M25" s="28"/>
    </row>
    <row r="26" spans="1:13">
      <c r="A26" s="76" t="s">
        <v>44</v>
      </c>
      <c r="B26" s="76"/>
      <c r="D26" s="36"/>
      <c r="E26" s="36"/>
      <c r="F26" s="47"/>
      <c r="G26" s="7"/>
    </row>
    <row r="27" spans="1:13" s="8" customFormat="1">
      <c r="A27" s="48" t="s">
        <v>17</v>
      </c>
      <c r="B27" s="48" t="s">
        <v>45</v>
      </c>
      <c r="C27" s="77" t="s">
        <v>27</v>
      </c>
      <c r="D27" s="77"/>
      <c r="E27" s="36"/>
      <c r="F27" s="47"/>
      <c r="G27" s="29"/>
      <c r="H27" s="29"/>
      <c r="I27" s="29"/>
      <c r="J27" s="29"/>
      <c r="M27" s="28"/>
    </row>
    <row r="28" spans="1:13" s="8" customFormat="1">
      <c r="A28" s="31" t="s">
        <v>28</v>
      </c>
      <c r="B28" s="49">
        <f>10*BOM!O50</f>
        <v>2407</v>
      </c>
      <c r="C28" s="78" t="s">
        <v>46</v>
      </c>
      <c r="D28" s="79"/>
      <c r="E28" s="36"/>
      <c r="F28" s="47"/>
      <c r="G28" s="29"/>
      <c r="H28" s="29"/>
      <c r="I28" s="29"/>
      <c r="J28" s="29"/>
      <c r="M28" s="28"/>
    </row>
    <row r="29" spans="1:13" s="8" customFormat="1">
      <c r="A29" s="50" t="s">
        <v>36</v>
      </c>
      <c r="B29" s="51">
        <f>B28</f>
        <v>2407</v>
      </c>
      <c r="C29" s="80"/>
      <c r="D29" s="81"/>
      <c r="E29" s="36"/>
      <c r="F29" s="47"/>
      <c r="G29" s="29"/>
      <c r="H29" s="29"/>
      <c r="I29" s="29"/>
      <c r="J29" s="29"/>
      <c r="M29" s="28"/>
    </row>
    <row r="30" spans="1:13" s="8" customFormat="1">
      <c r="A30" s="52"/>
      <c r="B30" s="53"/>
      <c r="C30" s="22"/>
      <c r="D30" s="22"/>
      <c r="E30" s="36"/>
      <c r="F30" s="47"/>
      <c r="G30" s="29"/>
      <c r="H30" s="29"/>
      <c r="I30" s="29"/>
      <c r="J30" s="29"/>
      <c r="M30" s="28"/>
    </row>
    <row r="31" spans="1:13" s="8" customFormat="1">
      <c r="A31" s="52"/>
      <c r="B31" s="53"/>
      <c r="C31" s="22"/>
      <c r="D31" s="22"/>
      <c r="E31" s="36"/>
      <c r="F31" s="47"/>
      <c r="G31" s="29"/>
      <c r="H31" s="29"/>
      <c r="I31" s="29"/>
      <c r="J31" s="29"/>
      <c r="M31" s="28"/>
    </row>
    <row r="32" spans="1:13">
      <c r="A32" s="76" t="s">
        <v>47</v>
      </c>
      <c r="B32" s="76"/>
      <c r="D32" s="36"/>
      <c r="E32" s="36"/>
      <c r="F32" s="47"/>
      <c r="G32" s="7"/>
    </row>
    <row r="33" spans="1:13" s="8" customFormat="1">
      <c r="A33" s="48" t="s">
        <v>17</v>
      </c>
      <c r="B33" s="48" t="s">
        <v>45</v>
      </c>
      <c r="C33" s="77" t="s">
        <v>27</v>
      </c>
      <c r="D33" s="77"/>
      <c r="E33" s="36"/>
      <c r="F33" s="47"/>
      <c r="G33" s="29"/>
      <c r="H33" s="29"/>
      <c r="I33" s="29"/>
      <c r="J33" s="29"/>
      <c r="M33" s="28"/>
    </row>
    <row r="34" spans="1:13" s="8" customFormat="1">
      <c r="A34" s="54"/>
      <c r="B34" s="51"/>
      <c r="C34" s="78"/>
      <c r="D34" s="79"/>
      <c r="E34" s="36"/>
      <c r="F34" s="47"/>
      <c r="G34" s="29"/>
      <c r="H34" s="29"/>
      <c r="I34" s="29"/>
      <c r="J34" s="29"/>
      <c r="M34" s="28"/>
    </row>
    <row r="35" spans="1:13" s="8" customFormat="1">
      <c r="A35" s="50" t="s">
        <v>36</v>
      </c>
      <c r="B35" s="51">
        <f>SUM(B34)</f>
        <v>0</v>
      </c>
      <c r="C35" s="82"/>
      <c r="D35" s="83"/>
      <c r="E35" s="36"/>
      <c r="F35" s="47"/>
      <c r="G35" s="29"/>
      <c r="H35" s="29"/>
      <c r="I35" s="29"/>
      <c r="J35" s="29"/>
      <c r="M35" s="28"/>
    </row>
    <row r="36" spans="1:13">
      <c r="A36" s="55"/>
      <c r="B36" s="35"/>
      <c r="C36" s="29"/>
      <c r="D36" s="29"/>
      <c r="E36" s="29"/>
      <c r="F36" s="46"/>
      <c r="G36" s="7"/>
    </row>
    <row r="37" spans="1:13">
      <c r="A37" s="84" t="s">
        <v>48</v>
      </c>
      <c r="B37" s="85"/>
      <c r="D37" s="36"/>
      <c r="E37" s="36"/>
      <c r="F37" s="47"/>
      <c r="G37" s="7"/>
    </row>
    <row r="38" spans="1:13">
      <c r="A38" s="38" t="s">
        <v>49</v>
      </c>
      <c r="B38" s="38" t="s">
        <v>50</v>
      </c>
      <c r="C38" s="38" t="s">
        <v>51</v>
      </c>
      <c r="D38" s="38" t="s">
        <v>0</v>
      </c>
      <c r="E38" s="30" t="s">
        <v>27</v>
      </c>
      <c r="F38" s="7"/>
    </row>
    <row r="39" spans="1:13" s="10" customFormat="1">
      <c r="A39" s="34" t="s">
        <v>28</v>
      </c>
      <c r="B39" s="34" t="s">
        <v>52</v>
      </c>
      <c r="C39" s="32">
        <v>0.8</v>
      </c>
      <c r="D39" s="56">
        <v>26</v>
      </c>
      <c r="E39" s="57"/>
      <c r="G39" s="58"/>
      <c r="H39" s="58"/>
      <c r="I39" s="58"/>
      <c r="J39" s="58"/>
      <c r="M39" s="64"/>
    </row>
    <row r="40" spans="1:13" ht="18">
      <c r="A40" s="55"/>
      <c r="C40" s="41" t="s">
        <v>36</v>
      </c>
      <c r="D40" s="51">
        <f>D39</f>
        <v>26</v>
      </c>
      <c r="E40" s="34"/>
      <c r="G40" s="86"/>
      <c r="H40" s="86"/>
      <c r="I40" s="65"/>
      <c r="J40" s="66"/>
    </row>
    <row r="41" spans="1:13" ht="21.75" customHeight="1">
      <c r="D41" s="59"/>
      <c r="E41" s="7"/>
      <c r="F41" s="7"/>
      <c r="G41" s="60"/>
      <c r="H41" s="60"/>
      <c r="I41" s="65"/>
      <c r="J41" s="66"/>
    </row>
    <row r="42" spans="1:13">
      <c r="G42" s="100" t="s">
        <v>53</v>
      </c>
      <c r="H42" s="100"/>
      <c r="I42" s="92">
        <f>J15+E23+B29+D40</f>
        <v>2776.9</v>
      </c>
      <c r="J42" s="93" t="s">
        <v>54</v>
      </c>
      <c r="K42" s="12"/>
      <c r="M42" s="7"/>
    </row>
    <row r="43" spans="1:13">
      <c r="G43" s="100"/>
      <c r="H43" s="100"/>
      <c r="I43" s="92"/>
      <c r="J43" s="93"/>
      <c r="K43" s="12"/>
      <c r="M43" s="7"/>
    </row>
  </sheetData>
  <mergeCells count="28">
    <mergeCell ref="I42:I43"/>
    <mergeCell ref="J42:J43"/>
    <mergeCell ref="E4:F8"/>
    <mergeCell ref="G4:H8"/>
    <mergeCell ref="F19:G22"/>
    <mergeCell ref="G42:H43"/>
    <mergeCell ref="C34:D34"/>
    <mergeCell ref="C35:D35"/>
    <mergeCell ref="A37:B37"/>
    <mergeCell ref="G40:H40"/>
    <mergeCell ref="A19:A22"/>
    <mergeCell ref="D19:D22"/>
    <mergeCell ref="E19:E22"/>
    <mergeCell ref="C27:D27"/>
    <mergeCell ref="C28:D28"/>
    <mergeCell ref="C29:D29"/>
    <mergeCell ref="A32:B32"/>
    <mergeCell ref="C33:D33"/>
    <mergeCell ref="A17:B17"/>
    <mergeCell ref="B18:C18"/>
    <mergeCell ref="F18:G18"/>
    <mergeCell ref="F23:G23"/>
    <mergeCell ref="A26:B26"/>
    <mergeCell ref="A1:J1"/>
    <mergeCell ref="E3:F3"/>
    <mergeCell ref="G3:H3"/>
    <mergeCell ref="A7:B7"/>
    <mergeCell ref="A11:B1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topLeftCell="D1" workbookViewId="0">
      <selection activeCell="M25" sqref="M25"/>
    </sheetView>
  </sheetViews>
  <sheetFormatPr defaultColWidth="9" defaultRowHeight="14.25"/>
  <cols>
    <col min="1" max="1" width="14.5703125" style="1" customWidth="1"/>
    <col min="2" max="2" width="13.42578125" style="1" customWidth="1"/>
    <col min="3" max="3" width="62.5703125" style="1" customWidth="1"/>
    <col min="4" max="4" width="7" style="1" customWidth="1"/>
    <col min="5" max="5" width="17.42578125" style="1" customWidth="1"/>
    <col min="6" max="6" width="20.28515625" style="1" customWidth="1"/>
    <col min="7" max="7" width="8.42578125" style="1" customWidth="1"/>
    <col min="8" max="8" width="10.140625" style="1" customWidth="1"/>
    <col min="9" max="11" width="9" style="1"/>
    <col min="12" max="12" width="22.28515625" style="1" customWidth="1"/>
    <col min="13" max="13" width="9" style="1"/>
    <col min="14" max="14" width="9.42578125" style="1"/>
    <col min="15" max="15" width="10.42578125" style="1"/>
    <col min="16" max="16384" width="9" style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s="1" t="s">
        <v>70</v>
      </c>
      <c r="B2" s="1" t="s">
        <v>71</v>
      </c>
      <c r="C2" s="1" t="s">
        <v>72</v>
      </c>
      <c r="D2" s="1">
        <v>2</v>
      </c>
      <c r="E2" s="1" t="s">
        <v>73</v>
      </c>
      <c r="F2" s="1" t="s">
        <v>73</v>
      </c>
      <c r="G2" s="1" t="s">
        <v>73</v>
      </c>
      <c r="H2" s="1" t="s">
        <v>73</v>
      </c>
      <c r="I2" s="1" t="b">
        <v>1</v>
      </c>
      <c r="J2" s="2">
        <v>4</v>
      </c>
      <c r="K2" s="2"/>
      <c r="L2" s="2"/>
      <c r="M2" s="2" t="s">
        <v>74</v>
      </c>
      <c r="N2" s="3">
        <v>0.05</v>
      </c>
      <c r="O2" s="3">
        <f>N2*D2</f>
        <v>0.1</v>
      </c>
    </row>
    <row r="3" spans="1:15">
      <c r="A3" s="1" t="s">
        <v>75</v>
      </c>
      <c r="B3" s="1" t="s">
        <v>76</v>
      </c>
      <c r="C3" s="1" t="s">
        <v>77</v>
      </c>
      <c r="D3" s="1">
        <v>1</v>
      </c>
      <c r="E3" s="1" t="s">
        <v>73</v>
      </c>
      <c r="F3" s="1" t="s">
        <v>73</v>
      </c>
      <c r="G3" s="1" t="s">
        <v>73</v>
      </c>
      <c r="H3" s="1" t="s">
        <v>73</v>
      </c>
      <c r="I3" s="1" t="b">
        <v>1</v>
      </c>
      <c r="J3" s="2">
        <v>2</v>
      </c>
      <c r="K3" s="2"/>
      <c r="L3" s="2"/>
      <c r="M3" s="2" t="s">
        <v>74</v>
      </c>
      <c r="N3" s="3">
        <v>0.15</v>
      </c>
      <c r="O3" s="3">
        <f t="shared" ref="O3:O49" si="0">N3*D3</f>
        <v>0.15</v>
      </c>
    </row>
    <row r="4" spans="1:15">
      <c r="A4" s="1" t="s">
        <v>78</v>
      </c>
      <c r="B4" s="1" t="s">
        <v>79</v>
      </c>
      <c r="C4" s="1" t="s">
        <v>72</v>
      </c>
      <c r="D4" s="1">
        <v>4</v>
      </c>
      <c r="E4" s="1" t="s">
        <v>73</v>
      </c>
      <c r="F4" s="1" t="s">
        <v>73</v>
      </c>
      <c r="G4" s="1" t="s">
        <v>73</v>
      </c>
      <c r="H4" s="1" t="s">
        <v>73</v>
      </c>
      <c r="I4" s="1" t="b">
        <v>1</v>
      </c>
      <c r="J4" s="2">
        <v>8</v>
      </c>
      <c r="K4" s="2"/>
      <c r="L4" s="2"/>
      <c r="M4" s="2" t="s">
        <v>74</v>
      </c>
      <c r="N4" s="3">
        <v>0.05</v>
      </c>
      <c r="O4" s="3">
        <f t="shared" si="0"/>
        <v>0.2</v>
      </c>
    </row>
    <row r="5" spans="1:15">
      <c r="A5" s="1" t="s">
        <v>80</v>
      </c>
      <c r="B5" s="1" t="s">
        <v>81</v>
      </c>
      <c r="C5" s="1" t="s">
        <v>77</v>
      </c>
      <c r="D5" s="1">
        <v>2</v>
      </c>
      <c r="E5" s="1" t="s">
        <v>73</v>
      </c>
      <c r="F5" s="1" t="s">
        <v>73</v>
      </c>
      <c r="G5" s="1" t="s">
        <v>73</v>
      </c>
      <c r="H5" s="1" t="s">
        <v>73</v>
      </c>
      <c r="I5" s="1" t="b">
        <v>1</v>
      </c>
      <c r="J5" s="2"/>
      <c r="K5" s="2">
        <v>4</v>
      </c>
      <c r="L5" s="2"/>
      <c r="M5" s="2" t="s">
        <v>74</v>
      </c>
      <c r="N5" s="3">
        <v>0.05</v>
      </c>
      <c r="O5" s="3">
        <f t="shared" si="0"/>
        <v>0.1</v>
      </c>
    </row>
    <row r="6" spans="1:15">
      <c r="A6" s="1" t="s">
        <v>82</v>
      </c>
      <c r="B6" s="1" t="s">
        <v>83</v>
      </c>
      <c r="C6" s="1" t="s">
        <v>72</v>
      </c>
      <c r="D6" s="1">
        <v>22</v>
      </c>
      <c r="E6" s="1" t="s">
        <v>73</v>
      </c>
      <c r="F6" s="1" t="s">
        <v>73</v>
      </c>
      <c r="G6" s="1" t="s">
        <v>73</v>
      </c>
      <c r="H6" s="1" t="s">
        <v>73</v>
      </c>
      <c r="I6" s="1" t="b">
        <v>1</v>
      </c>
      <c r="J6" s="2">
        <v>44</v>
      </c>
      <c r="K6" s="2"/>
      <c r="L6" s="2"/>
      <c r="M6" s="2" t="s">
        <v>74</v>
      </c>
      <c r="N6" s="3">
        <v>0.05</v>
      </c>
      <c r="O6" s="3">
        <f t="shared" si="0"/>
        <v>1.1000000000000001</v>
      </c>
    </row>
    <row r="7" spans="1:15">
      <c r="A7" s="1" t="s">
        <v>84</v>
      </c>
      <c r="B7" s="1" t="s">
        <v>85</v>
      </c>
      <c r="C7" s="1" t="s">
        <v>72</v>
      </c>
      <c r="D7" s="1">
        <v>16</v>
      </c>
      <c r="E7" s="1" t="s">
        <v>73</v>
      </c>
      <c r="F7" s="1" t="s">
        <v>73</v>
      </c>
      <c r="G7" s="1" t="s">
        <v>73</v>
      </c>
      <c r="H7" s="1" t="s">
        <v>73</v>
      </c>
      <c r="I7" s="1" t="b">
        <v>1</v>
      </c>
      <c r="J7" s="2">
        <v>32</v>
      </c>
      <c r="K7" s="2"/>
      <c r="L7" s="2"/>
      <c r="M7" s="2" t="s">
        <v>74</v>
      </c>
      <c r="N7" s="3">
        <v>0.05</v>
      </c>
      <c r="O7" s="3">
        <f t="shared" si="0"/>
        <v>0.8</v>
      </c>
    </row>
    <row r="8" spans="1:15">
      <c r="A8" s="1" t="s">
        <v>86</v>
      </c>
      <c r="B8" s="1" t="s">
        <v>87</v>
      </c>
      <c r="C8" s="1" t="s">
        <v>72</v>
      </c>
      <c r="D8" s="1">
        <v>2</v>
      </c>
      <c r="E8" s="1" t="s">
        <v>73</v>
      </c>
      <c r="F8" s="1" t="s">
        <v>73</v>
      </c>
      <c r="G8" s="1" t="s">
        <v>73</v>
      </c>
      <c r="H8" s="1" t="s">
        <v>73</v>
      </c>
      <c r="I8" s="1" t="b">
        <v>1</v>
      </c>
      <c r="J8" s="2">
        <v>4</v>
      </c>
      <c r="K8" s="2"/>
      <c r="L8" s="2"/>
      <c r="M8" s="2" t="s">
        <v>74</v>
      </c>
      <c r="N8" s="3">
        <v>0.05</v>
      </c>
      <c r="O8" s="3">
        <f t="shared" si="0"/>
        <v>0.1</v>
      </c>
    </row>
    <row r="9" spans="1:15">
      <c r="A9" s="1" t="s">
        <v>88</v>
      </c>
      <c r="B9" s="1" t="s">
        <v>89</v>
      </c>
      <c r="C9" s="1" t="s">
        <v>72</v>
      </c>
      <c r="D9" s="1">
        <v>1</v>
      </c>
      <c r="E9" s="1" t="s">
        <v>73</v>
      </c>
      <c r="F9" s="1" t="s">
        <v>73</v>
      </c>
      <c r="G9" s="1" t="s">
        <v>73</v>
      </c>
      <c r="H9" s="1" t="s">
        <v>73</v>
      </c>
      <c r="I9" s="1" t="b">
        <v>1</v>
      </c>
      <c r="J9" s="2">
        <v>2</v>
      </c>
      <c r="K9" s="2"/>
      <c r="L9" s="2"/>
      <c r="M9" s="2" t="s">
        <v>74</v>
      </c>
      <c r="N9" s="3">
        <v>0.05</v>
      </c>
      <c r="O9" s="3">
        <f t="shared" si="0"/>
        <v>0.05</v>
      </c>
    </row>
    <row r="10" spans="1:15">
      <c r="A10" s="1" t="s">
        <v>90</v>
      </c>
      <c r="B10" s="1" t="s">
        <v>91</v>
      </c>
      <c r="C10" s="1" t="s">
        <v>72</v>
      </c>
      <c r="D10" s="1">
        <v>4</v>
      </c>
      <c r="E10" s="1" t="s">
        <v>73</v>
      </c>
      <c r="F10" s="1" t="s">
        <v>73</v>
      </c>
      <c r="G10" s="1" t="s">
        <v>73</v>
      </c>
      <c r="H10" s="1" t="s">
        <v>73</v>
      </c>
      <c r="I10" s="1" t="b">
        <v>1</v>
      </c>
      <c r="J10" s="2">
        <v>8</v>
      </c>
      <c r="K10" s="2"/>
      <c r="L10" s="2"/>
      <c r="M10" s="2" t="s">
        <v>74</v>
      </c>
      <c r="N10" s="3">
        <v>0.05</v>
      </c>
      <c r="O10" s="3">
        <f t="shared" si="0"/>
        <v>0.2</v>
      </c>
    </row>
    <row r="11" spans="1:15">
      <c r="A11" s="1" t="s">
        <v>92</v>
      </c>
      <c r="B11" s="1" t="s">
        <v>93</v>
      </c>
      <c r="C11" s="1" t="s">
        <v>72</v>
      </c>
      <c r="D11" s="1">
        <v>6</v>
      </c>
      <c r="E11" s="1" t="s">
        <v>73</v>
      </c>
      <c r="F11" s="1" t="s">
        <v>73</v>
      </c>
      <c r="G11" s="1" t="s">
        <v>73</v>
      </c>
      <c r="H11" s="1" t="s">
        <v>73</v>
      </c>
      <c r="I11" s="1" t="b">
        <v>1</v>
      </c>
      <c r="J11" s="2">
        <v>12</v>
      </c>
      <c r="K11" s="2"/>
      <c r="L11" s="2"/>
      <c r="M11" s="2" t="s">
        <v>74</v>
      </c>
      <c r="N11" s="3">
        <v>0.05</v>
      </c>
      <c r="O11" s="3">
        <f t="shared" si="0"/>
        <v>0.30000000000000004</v>
      </c>
    </row>
    <row r="12" spans="1:15">
      <c r="A12" s="1" t="s">
        <v>94</v>
      </c>
      <c r="B12" s="1" t="s">
        <v>95</v>
      </c>
      <c r="C12" s="1" t="s">
        <v>96</v>
      </c>
      <c r="D12" s="1">
        <v>4</v>
      </c>
      <c r="E12" s="1" t="s">
        <v>73</v>
      </c>
      <c r="F12" s="1" t="s">
        <v>73</v>
      </c>
      <c r="G12" s="1" t="s">
        <v>73</v>
      </c>
      <c r="H12" s="1" t="s">
        <v>73</v>
      </c>
      <c r="I12" s="1" t="b">
        <v>1</v>
      </c>
      <c r="J12" s="2">
        <v>8</v>
      </c>
      <c r="K12" s="2"/>
      <c r="L12" s="2"/>
      <c r="M12" s="2" t="s">
        <v>74</v>
      </c>
      <c r="N12" s="3">
        <v>0.01</v>
      </c>
      <c r="O12" s="3">
        <f t="shared" si="0"/>
        <v>0.04</v>
      </c>
    </row>
    <row r="13" spans="1:15">
      <c r="A13" s="1" t="s">
        <v>97</v>
      </c>
      <c r="B13" s="1" t="s">
        <v>98</v>
      </c>
      <c r="C13" s="1" t="s">
        <v>96</v>
      </c>
      <c r="D13" s="1">
        <v>4</v>
      </c>
      <c r="E13" s="1" t="s">
        <v>73</v>
      </c>
      <c r="F13" s="1" t="s">
        <v>73</v>
      </c>
      <c r="G13" s="1" t="s">
        <v>73</v>
      </c>
      <c r="H13" s="1" t="s">
        <v>73</v>
      </c>
      <c r="I13" s="1" t="b">
        <v>1</v>
      </c>
      <c r="J13" s="2">
        <v>8</v>
      </c>
      <c r="K13" s="2"/>
      <c r="L13" s="2"/>
      <c r="M13" s="2" t="s">
        <v>74</v>
      </c>
      <c r="N13" s="3">
        <v>0.01</v>
      </c>
      <c r="O13" s="3">
        <f t="shared" si="0"/>
        <v>0.04</v>
      </c>
    </row>
    <row r="14" spans="1:15">
      <c r="A14" s="1" t="s">
        <v>99</v>
      </c>
      <c r="B14" s="1" t="s">
        <v>100</v>
      </c>
      <c r="C14" s="1" t="s">
        <v>96</v>
      </c>
      <c r="D14" s="1">
        <v>4</v>
      </c>
      <c r="E14" s="1" t="s">
        <v>73</v>
      </c>
      <c r="F14" s="1" t="s">
        <v>73</v>
      </c>
      <c r="G14" s="1" t="s">
        <v>73</v>
      </c>
      <c r="H14" s="1" t="s">
        <v>73</v>
      </c>
      <c r="I14" s="1" t="b">
        <v>1</v>
      </c>
      <c r="J14" s="2">
        <v>8</v>
      </c>
      <c r="K14" s="2"/>
      <c r="L14" s="2"/>
      <c r="M14" s="2" t="s">
        <v>74</v>
      </c>
      <c r="N14" s="3">
        <v>0.01</v>
      </c>
      <c r="O14" s="3">
        <f t="shared" si="0"/>
        <v>0.04</v>
      </c>
    </row>
    <row r="15" spans="1:15">
      <c r="A15" s="1" t="s">
        <v>101</v>
      </c>
      <c r="B15" s="1" t="s">
        <v>102</v>
      </c>
      <c r="C15" s="1" t="s">
        <v>96</v>
      </c>
      <c r="D15" s="1">
        <v>17</v>
      </c>
      <c r="E15" s="1" t="s">
        <v>73</v>
      </c>
      <c r="F15" s="1" t="s">
        <v>73</v>
      </c>
      <c r="G15" s="1" t="s">
        <v>73</v>
      </c>
      <c r="H15" s="1" t="s">
        <v>73</v>
      </c>
      <c r="I15" s="1" t="b">
        <v>1</v>
      </c>
      <c r="J15" s="2">
        <v>34</v>
      </c>
      <c r="K15" s="2"/>
      <c r="L15" s="2"/>
      <c r="M15" s="2" t="s">
        <v>74</v>
      </c>
      <c r="N15" s="3">
        <v>0.01</v>
      </c>
      <c r="O15" s="3">
        <f t="shared" si="0"/>
        <v>0.17</v>
      </c>
    </row>
    <row r="16" spans="1:15">
      <c r="A16" s="1" t="s">
        <v>103</v>
      </c>
      <c r="B16" s="1" t="s">
        <v>104</v>
      </c>
      <c r="C16" s="1" t="s">
        <v>96</v>
      </c>
      <c r="D16" s="1">
        <v>13</v>
      </c>
      <c r="E16" s="1" t="s">
        <v>73</v>
      </c>
      <c r="F16" s="1" t="s">
        <v>73</v>
      </c>
      <c r="G16" s="1" t="s">
        <v>73</v>
      </c>
      <c r="H16" s="1" t="s">
        <v>73</v>
      </c>
      <c r="I16" s="1" t="b">
        <v>1</v>
      </c>
      <c r="J16" s="2">
        <v>26</v>
      </c>
      <c r="K16" s="2"/>
      <c r="L16" s="2"/>
      <c r="M16" s="2" t="s">
        <v>74</v>
      </c>
      <c r="N16" s="3">
        <v>0.01</v>
      </c>
      <c r="O16" s="3">
        <f t="shared" si="0"/>
        <v>0.13</v>
      </c>
    </row>
    <row r="17" spans="1:15">
      <c r="A17" s="1" t="s">
        <v>105</v>
      </c>
      <c r="B17" s="1" t="s">
        <v>106</v>
      </c>
      <c r="C17" s="1" t="s">
        <v>107</v>
      </c>
      <c r="D17" s="1">
        <v>1</v>
      </c>
      <c r="E17" s="1" t="s">
        <v>108</v>
      </c>
      <c r="F17" s="1" t="s">
        <v>109</v>
      </c>
      <c r="G17" s="1" t="s">
        <v>110</v>
      </c>
      <c r="H17" s="1" t="s">
        <v>111</v>
      </c>
      <c r="I17" s="1" t="b">
        <v>0</v>
      </c>
      <c r="J17" s="2"/>
      <c r="K17" s="2">
        <v>6</v>
      </c>
      <c r="L17" s="2"/>
      <c r="M17" s="2" t="s">
        <v>112</v>
      </c>
      <c r="N17" s="3">
        <v>0.55000000000000004</v>
      </c>
      <c r="O17" s="3">
        <f t="shared" si="0"/>
        <v>0.55000000000000004</v>
      </c>
    </row>
    <row r="18" spans="1:15">
      <c r="A18" s="1" t="s">
        <v>113</v>
      </c>
      <c r="B18" s="1" t="s">
        <v>114</v>
      </c>
      <c r="C18" s="1" t="s">
        <v>115</v>
      </c>
      <c r="D18" s="1">
        <v>2</v>
      </c>
      <c r="E18" s="1" t="s">
        <v>116</v>
      </c>
      <c r="F18" s="1" t="s">
        <v>117</v>
      </c>
      <c r="G18" s="1" t="s">
        <v>118</v>
      </c>
      <c r="H18" s="1">
        <v>2067779</v>
      </c>
      <c r="I18" s="1" t="b">
        <v>0</v>
      </c>
      <c r="J18" s="2">
        <v>16</v>
      </c>
      <c r="K18" s="2"/>
      <c r="L18" s="2"/>
      <c r="M18" s="2" t="s">
        <v>112</v>
      </c>
      <c r="N18" s="3">
        <v>3.6</v>
      </c>
      <c r="O18" s="3">
        <f t="shared" si="0"/>
        <v>7.2</v>
      </c>
    </row>
    <row r="19" spans="1:15">
      <c r="A19" s="1" t="s">
        <v>119</v>
      </c>
      <c r="B19" s="1" t="s">
        <v>120</v>
      </c>
      <c r="C19" s="1" t="s">
        <v>121</v>
      </c>
      <c r="D19" s="1">
        <v>1</v>
      </c>
      <c r="E19" s="1" t="s">
        <v>116</v>
      </c>
      <c r="F19" s="1" t="s">
        <v>122</v>
      </c>
      <c r="G19" s="1" t="s">
        <v>118</v>
      </c>
      <c r="H19" s="1">
        <v>2254976</v>
      </c>
      <c r="I19" s="1" t="b">
        <v>0</v>
      </c>
      <c r="J19" s="2">
        <v>20</v>
      </c>
      <c r="K19" s="2"/>
      <c r="L19" s="2"/>
      <c r="M19" s="2" t="s">
        <v>112</v>
      </c>
      <c r="N19" s="3">
        <v>5.99</v>
      </c>
      <c r="O19" s="3">
        <f t="shared" si="0"/>
        <v>5.99</v>
      </c>
    </row>
    <row r="20" spans="1:15">
      <c r="A20" s="1" t="s">
        <v>123</v>
      </c>
      <c r="B20" s="1" t="s">
        <v>124</v>
      </c>
      <c r="C20" s="1" t="s">
        <v>125</v>
      </c>
      <c r="D20" s="1">
        <v>1</v>
      </c>
      <c r="E20" s="1" t="s">
        <v>126</v>
      </c>
      <c r="F20" s="1" t="s">
        <v>127</v>
      </c>
      <c r="G20" s="1" t="s">
        <v>128</v>
      </c>
      <c r="H20" s="1" t="s">
        <v>129</v>
      </c>
      <c r="I20" s="1" t="b">
        <v>0</v>
      </c>
      <c r="J20" s="2"/>
      <c r="K20" s="2">
        <v>4</v>
      </c>
      <c r="L20" s="2"/>
      <c r="M20" s="2" t="s">
        <v>112</v>
      </c>
      <c r="N20" s="3">
        <v>6.53</v>
      </c>
      <c r="O20" s="3">
        <f t="shared" si="0"/>
        <v>6.53</v>
      </c>
    </row>
    <row r="21" spans="1:15">
      <c r="A21" s="1" t="s">
        <v>130</v>
      </c>
      <c r="B21" s="1" t="s">
        <v>131</v>
      </c>
      <c r="C21" s="1" t="s">
        <v>132</v>
      </c>
      <c r="D21" s="1">
        <v>1</v>
      </c>
      <c r="E21" s="1" t="s">
        <v>133</v>
      </c>
      <c r="F21" s="1" t="s">
        <v>131</v>
      </c>
      <c r="G21" s="1" t="s">
        <v>118</v>
      </c>
      <c r="H21" s="1">
        <v>1715486</v>
      </c>
      <c r="I21" s="1" t="b">
        <v>0</v>
      </c>
      <c r="J21" s="2">
        <v>32</v>
      </c>
      <c r="K21" s="2"/>
      <c r="L21" s="2"/>
      <c r="M21" s="2" t="s">
        <v>112</v>
      </c>
      <c r="N21" s="3">
        <v>2.1</v>
      </c>
      <c r="O21" s="3">
        <f t="shared" si="0"/>
        <v>2.1</v>
      </c>
    </row>
    <row r="22" spans="1:15">
      <c r="A22" s="1" t="s">
        <v>134</v>
      </c>
      <c r="B22" s="1" t="s">
        <v>135</v>
      </c>
      <c r="C22" s="1" t="s">
        <v>136</v>
      </c>
      <c r="D22" s="1">
        <v>1</v>
      </c>
      <c r="E22" s="1" t="s">
        <v>137</v>
      </c>
      <c r="F22" s="1" t="s">
        <v>138</v>
      </c>
      <c r="G22" s="1" t="s">
        <v>128</v>
      </c>
      <c r="H22" s="1" t="s">
        <v>139</v>
      </c>
      <c r="I22" s="1" t="b">
        <v>1</v>
      </c>
      <c r="J22" s="2"/>
      <c r="K22" s="2">
        <v>3</v>
      </c>
      <c r="L22" s="2"/>
      <c r="M22" s="2" t="s">
        <v>112</v>
      </c>
      <c r="N22" s="3">
        <v>1.75</v>
      </c>
      <c r="O22" s="3">
        <f t="shared" si="0"/>
        <v>1.75</v>
      </c>
    </row>
    <row r="23" spans="1:15">
      <c r="A23" s="1" t="s">
        <v>140</v>
      </c>
      <c r="B23" s="1" t="s">
        <v>141</v>
      </c>
      <c r="C23" s="1" t="s">
        <v>142</v>
      </c>
      <c r="D23" s="1">
        <v>1</v>
      </c>
      <c r="E23" s="1" t="s">
        <v>143</v>
      </c>
      <c r="F23" s="1" t="s">
        <v>144</v>
      </c>
      <c r="G23" s="1" t="s">
        <v>118</v>
      </c>
      <c r="H23" s="1">
        <v>1712841</v>
      </c>
      <c r="I23" s="1" t="b">
        <v>0</v>
      </c>
      <c r="J23" s="2">
        <v>4</v>
      </c>
      <c r="K23" s="2"/>
      <c r="L23" s="2"/>
      <c r="M23" s="4" t="s">
        <v>112</v>
      </c>
      <c r="N23" s="3">
        <v>1.95</v>
      </c>
      <c r="O23" s="3">
        <f t="shared" si="0"/>
        <v>1.95</v>
      </c>
    </row>
    <row r="24" spans="1:15">
      <c r="A24" s="1" t="s">
        <v>145</v>
      </c>
      <c r="B24" s="1" t="s">
        <v>146</v>
      </c>
      <c r="C24" s="1" t="s">
        <v>147</v>
      </c>
      <c r="D24" s="1">
        <v>1</v>
      </c>
      <c r="E24" s="1" t="s">
        <v>148</v>
      </c>
      <c r="F24" s="1" t="s">
        <v>146</v>
      </c>
      <c r="G24" s="1" t="s">
        <v>118</v>
      </c>
      <c r="H24" s="1">
        <v>1146032</v>
      </c>
      <c r="I24" s="1" t="b">
        <v>0</v>
      </c>
      <c r="J24" s="2">
        <v>28</v>
      </c>
      <c r="K24" s="2"/>
      <c r="L24" s="2"/>
      <c r="M24" s="2" t="s">
        <v>112</v>
      </c>
      <c r="N24" s="3">
        <v>3.75</v>
      </c>
      <c r="O24" s="3">
        <f t="shared" si="0"/>
        <v>3.75</v>
      </c>
    </row>
    <row r="25" spans="1:15" ht="108" customHeight="1">
      <c r="A25" s="1" t="s">
        <v>149</v>
      </c>
      <c r="B25" s="1" t="s">
        <v>150</v>
      </c>
      <c r="C25" s="1" t="s">
        <v>151</v>
      </c>
      <c r="D25" s="1">
        <v>1</v>
      </c>
      <c r="E25" s="1" t="s">
        <v>152</v>
      </c>
      <c r="F25" s="1" t="s">
        <v>153</v>
      </c>
      <c r="G25" s="1" t="s">
        <v>128</v>
      </c>
      <c r="H25" s="1">
        <v>6164188</v>
      </c>
      <c r="I25" s="1" t="b">
        <v>0</v>
      </c>
      <c r="J25" s="2"/>
      <c r="K25" s="2">
        <v>4</v>
      </c>
      <c r="L25" s="2"/>
      <c r="M25" s="2" t="s">
        <v>74</v>
      </c>
      <c r="N25" s="3">
        <v>0.12</v>
      </c>
      <c r="O25" s="3">
        <f t="shared" si="0"/>
        <v>0.12</v>
      </c>
    </row>
    <row r="26" spans="1:15" ht="62.1" customHeight="1">
      <c r="A26" s="1" t="s">
        <v>154</v>
      </c>
      <c r="B26" s="1" t="s">
        <v>155</v>
      </c>
      <c r="C26" s="1" t="s">
        <v>156</v>
      </c>
      <c r="D26" s="1">
        <v>1</v>
      </c>
      <c r="E26" s="1" t="s">
        <v>152</v>
      </c>
      <c r="F26" s="1" t="s">
        <v>157</v>
      </c>
      <c r="G26" s="1" t="s">
        <v>128</v>
      </c>
      <c r="H26" s="1" t="s">
        <v>158</v>
      </c>
      <c r="I26" s="1" t="b">
        <v>0</v>
      </c>
      <c r="J26" s="2"/>
      <c r="K26" s="2"/>
      <c r="L26" s="2"/>
      <c r="M26" s="2" t="s">
        <v>74</v>
      </c>
      <c r="N26" s="3">
        <v>0.1</v>
      </c>
      <c r="O26" s="3">
        <f t="shared" si="0"/>
        <v>0.1</v>
      </c>
    </row>
    <row r="27" spans="1:15" ht="84.95" customHeight="1">
      <c r="A27" s="1" t="s">
        <v>159</v>
      </c>
      <c r="B27" s="1" t="s">
        <v>160</v>
      </c>
      <c r="C27" s="1" t="s">
        <v>161</v>
      </c>
      <c r="D27" s="1">
        <v>1</v>
      </c>
      <c r="E27" s="1" t="s">
        <v>162</v>
      </c>
      <c r="F27" s="1" t="s">
        <v>163</v>
      </c>
      <c r="G27" s="1" t="s">
        <v>164</v>
      </c>
      <c r="H27" s="1" t="s">
        <v>165</v>
      </c>
      <c r="I27" s="1" t="b">
        <v>0</v>
      </c>
      <c r="J27" s="2"/>
      <c r="K27" s="2">
        <v>5</v>
      </c>
      <c r="L27" s="5" t="s">
        <v>166</v>
      </c>
      <c r="M27" s="2" t="s">
        <v>112</v>
      </c>
      <c r="N27" s="3">
        <v>1.95</v>
      </c>
      <c r="O27" s="3">
        <f t="shared" si="0"/>
        <v>1.95</v>
      </c>
    </row>
    <row r="28" spans="1:15" ht="89.1" customHeight="1">
      <c r="A28" s="1" t="s">
        <v>167</v>
      </c>
      <c r="B28" s="1" t="s">
        <v>168</v>
      </c>
      <c r="C28" s="1" t="s">
        <v>169</v>
      </c>
      <c r="D28" s="1">
        <v>1</v>
      </c>
      <c r="E28" s="1" t="s">
        <v>162</v>
      </c>
      <c r="F28" s="1" t="s">
        <v>170</v>
      </c>
      <c r="G28" s="1" t="s">
        <v>128</v>
      </c>
      <c r="H28" s="1" t="s">
        <v>168</v>
      </c>
      <c r="I28" s="1" t="b">
        <v>0</v>
      </c>
      <c r="J28" s="2"/>
      <c r="K28" s="2">
        <v>8</v>
      </c>
      <c r="L28" s="2"/>
      <c r="M28" s="4" t="s">
        <v>112</v>
      </c>
      <c r="N28" s="3">
        <v>1</v>
      </c>
      <c r="O28" s="3">
        <f t="shared" si="0"/>
        <v>1</v>
      </c>
    </row>
    <row r="29" spans="1:15" ht="66" customHeight="1">
      <c r="A29" s="1" t="s">
        <v>171</v>
      </c>
      <c r="B29" s="1" t="s">
        <v>172</v>
      </c>
      <c r="C29" s="1" t="s">
        <v>173</v>
      </c>
      <c r="D29" s="1">
        <v>1</v>
      </c>
      <c r="E29" s="1" t="s">
        <v>162</v>
      </c>
      <c r="F29" s="1" t="s">
        <v>174</v>
      </c>
      <c r="G29" s="1" t="s">
        <v>110</v>
      </c>
      <c r="H29" s="1" t="s">
        <v>175</v>
      </c>
      <c r="I29" s="1" t="b">
        <v>0</v>
      </c>
      <c r="J29" s="2"/>
      <c r="K29" s="2">
        <v>4</v>
      </c>
      <c r="L29" s="2"/>
      <c r="M29" s="4" t="s">
        <v>112</v>
      </c>
      <c r="N29" s="3">
        <v>0.18</v>
      </c>
      <c r="O29" s="3">
        <f t="shared" si="0"/>
        <v>0.18</v>
      </c>
    </row>
    <row r="30" spans="1:15" ht="63" customHeight="1">
      <c r="A30" s="1" t="s">
        <v>176</v>
      </c>
      <c r="B30" s="1" t="s">
        <v>177</v>
      </c>
      <c r="C30" s="1" t="s">
        <v>178</v>
      </c>
      <c r="D30" s="1">
        <v>1</v>
      </c>
      <c r="E30" s="1" t="s">
        <v>179</v>
      </c>
      <c r="F30" s="1" t="s">
        <v>180</v>
      </c>
      <c r="G30" s="1" t="s">
        <v>118</v>
      </c>
      <c r="H30" s="1">
        <v>1568022</v>
      </c>
      <c r="I30" s="1" t="b">
        <v>1</v>
      </c>
      <c r="J30" s="2">
        <v>5</v>
      </c>
      <c r="K30" s="2">
        <v>4</v>
      </c>
      <c r="L30" s="2"/>
      <c r="M30" s="2" t="s">
        <v>74</v>
      </c>
      <c r="N30" s="3">
        <v>0.1</v>
      </c>
      <c r="O30" s="3">
        <f t="shared" si="0"/>
        <v>0.1</v>
      </c>
    </row>
    <row r="31" spans="1:15">
      <c r="A31" s="1" t="s">
        <v>181</v>
      </c>
      <c r="B31" s="1" t="s">
        <v>182</v>
      </c>
      <c r="C31" s="1" t="s">
        <v>183</v>
      </c>
      <c r="D31" s="1">
        <v>1</v>
      </c>
      <c r="E31" s="1" t="s">
        <v>184</v>
      </c>
      <c r="F31" s="1" t="s">
        <v>185</v>
      </c>
      <c r="G31" s="1" t="s">
        <v>128</v>
      </c>
      <c r="H31" s="1" t="s">
        <v>186</v>
      </c>
      <c r="I31" s="1" t="b">
        <v>1</v>
      </c>
      <c r="J31" s="2">
        <v>2</v>
      </c>
      <c r="K31" s="2"/>
      <c r="L31" s="2"/>
      <c r="M31" s="2" t="s">
        <v>74</v>
      </c>
      <c r="N31" s="3">
        <v>0.05</v>
      </c>
      <c r="O31" s="3">
        <f t="shared" si="0"/>
        <v>0.05</v>
      </c>
    </row>
    <row r="32" spans="1:15">
      <c r="A32" s="1" t="s">
        <v>187</v>
      </c>
      <c r="B32" s="1" t="s">
        <v>188</v>
      </c>
      <c r="C32" s="1" t="s">
        <v>183</v>
      </c>
      <c r="D32" s="1">
        <v>1</v>
      </c>
      <c r="E32" s="1" t="s">
        <v>184</v>
      </c>
      <c r="F32" s="1" t="s">
        <v>185</v>
      </c>
      <c r="G32" s="1" t="s">
        <v>128</v>
      </c>
      <c r="H32" s="1" t="s">
        <v>186</v>
      </c>
      <c r="I32" s="1" t="b">
        <v>1</v>
      </c>
      <c r="J32" s="2">
        <v>2</v>
      </c>
      <c r="K32" s="2"/>
      <c r="L32" s="2"/>
      <c r="M32" s="2" t="s">
        <v>74</v>
      </c>
      <c r="N32" s="3">
        <v>0.05</v>
      </c>
      <c r="O32" s="3">
        <f t="shared" si="0"/>
        <v>0.05</v>
      </c>
    </row>
    <row r="33" spans="1:15">
      <c r="A33" s="1" t="s">
        <v>189</v>
      </c>
      <c r="B33" s="1" t="s">
        <v>190</v>
      </c>
      <c r="C33" s="1" t="s">
        <v>183</v>
      </c>
      <c r="D33" s="1">
        <v>1</v>
      </c>
      <c r="E33" s="1" t="s">
        <v>184</v>
      </c>
      <c r="F33" s="1" t="s">
        <v>185</v>
      </c>
      <c r="G33" s="1" t="s">
        <v>128</v>
      </c>
      <c r="H33" s="1" t="s">
        <v>186</v>
      </c>
      <c r="I33" s="1" t="b">
        <v>1</v>
      </c>
      <c r="J33" s="2">
        <v>2</v>
      </c>
      <c r="K33" s="2"/>
      <c r="L33" s="2"/>
      <c r="M33" s="2" t="s">
        <v>74</v>
      </c>
      <c r="N33" s="3">
        <v>0.05</v>
      </c>
      <c r="O33" s="3">
        <f t="shared" si="0"/>
        <v>0.05</v>
      </c>
    </row>
    <row r="34" spans="1:15">
      <c r="A34" s="1" t="s">
        <v>191</v>
      </c>
      <c r="B34" s="1" t="s">
        <v>192</v>
      </c>
      <c r="C34" s="1" t="s">
        <v>183</v>
      </c>
      <c r="D34" s="1">
        <v>1</v>
      </c>
      <c r="E34" s="1" t="s">
        <v>184</v>
      </c>
      <c r="F34" s="1" t="s">
        <v>185</v>
      </c>
      <c r="G34" s="1" t="s">
        <v>128</v>
      </c>
      <c r="H34" s="1" t="s">
        <v>186</v>
      </c>
      <c r="I34" s="1" t="b">
        <v>1</v>
      </c>
      <c r="J34" s="2">
        <v>2</v>
      </c>
      <c r="K34" s="2"/>
      <c r="L34" s="2"/>
      <c r="M34" s="2" t="s">
        <v>74</v>
      </c>
      <c r="N34" s="3">
        <v>0.05</v>
      </c>
      <c r="O34" s="3">
        <f t="shared" si="0"/>
        <v>0.05</v>
      </c>
    </row>
    <row r="35" spans="1:15" ht="81" customHeight="1">
      <c r="A35" s="1" t="s">
        <v>193</v>
      </c>
      <c r="B35" s="1" t="s">
        <v>194</v>
      </c>
      <c r="C35" s="1" t="s">
        <v>195</v>
      </c>
      <c r="D35" s="1">
        <v>1</v>
      </c>
      <c r="E35" s="1" t="s">
        <v>196</v>
      </c>
      <c r="F35" s="1" t="s">
        <v>197</v>
      </c>
      <c r="G35" s="1" t="s">
        <v>128</v>
      </c>
      <c r="I35" s="1" t="b">
        <v>1</v>
      </c>
      <c r="J35" s="2"/>
      <c r="K35" s="2">
        <v>3</v>
      </c>
      <c r="L35" s="2"/>
      <c r="M35" s="2" t="s">
        <v>74</v>
      </c>
      <c r="N35" s="3">
        <v>0.3</v>
      </c>
      <c r="O35" s="3">
        <f t="shared" si="0"/>
        <v>0.3</v>
      </c>
    </row>
    <row r="36" spans="1:15">
      <c r="A36" s="1" t="s">
        <v>198</v>
      </c>
      <c r="B36" s="1" t="s">
        <v>199</v>
      </c>
      <c r="C36" s="1" t="s">
        <v>96</v>
      </c>
      <c r="D36" s="1">
        <v>3</v>
      </c>
      <c r="E36" s="1" t="s">
        <v>200</v>
      </c>
      <c r="F36" s="1" t="s">
        <v>201</v>
      </c>
      <c r="G36" s="1" t="s">
        <v>110</v>
      </c>
      <c r="H36" s="1" t="s">
        <v>202</v>
      </c>
      <c r="I36" s="1" t="b">
        <v>0</v>
      </c>
      <c r="J36" s="2">
        <v>6</v>
      </c>
      <c r="K36" s="2"/>
      <c r="L36" s="2"/>
      <c r="M36" s="2" t="s">
        <v>112</v>
      </c>
      <c r="N36" s="3">
        <v>5.33</v>
      </c>
      <c r="O36" s="3">
        <f t="shared" si="0"/>
        <v>15.99</v>
      </c>
    </row>
    <row r="37" spans="1:15">
      <c r="A37" s="1" t="s">
        <v>203</v>
      </c>
      <c r="B37" s="1" t="s">
        <v>204</v>
      </c>
      <c r="C37" s="1" t="s">
        <v>96</v>
      </c>
      <c r="D37" s="1">
        <v>1</v>
      </c>
      <c r="E37" s="1" t="s">
        <v>200</v>
      </c>
      <c r="F37" s="1" t="s">
        <v>205</v>
      </c>
      <c r="G37" s="1" t="s">
        <v>110</v>
      </c>
      <c r="H37" s="1" t="s">
        <v>202</v>
      </c>
      <c r="I37" s="1" t="b">
        <v>0</v>
      </c>
      <c r="J37" s="2">
        <v>2</v>
      </c>
      <c r="K37" s="2"/>
      <c r="L37" s="2"/>
      <c r="M37" s="2" t="s">
        <v>112</v>
      </c>
      <c r="N37" s="3">
        <v>5.35</v>
      </c>
      <c r="O37" s="3">
        <f t="shared" si="0"/>
        <v>5.35</v>
      </c>
    </row>
    <row r="38" spans="1:15">
      <c r="A38" s="1" t="s">
        <v>206</v>
      </c>
      <c r="B38" s="1" t="s">
        <v>207</v>
      </c>
      <c r="C38" s="1" t="s">
        <v>96</v>
      </c>
      <c r="D38" s="1">
        <v>4</v>
      </c>
      <c r="E38" s="1" t="s">
        <v>200</v>
      </c>
      <c r="F38" s="1" t="s">
        <v>208</v>
      </c>
      <c r="G38" s="1" t="s">
        <v>110</v>
      </c>
      <c r="H38" s="1" t="s">
        <v>209</v>
      </c>
      <c r="I38" s="1" t="b">
        <v>0</v>
      </c>
      <c r="J38" s="2">
        <v>8</v>
      </c>
      <c r="K38" s="2"/>
      <c r="L38" s="2"/>
      <c r="M38" s="2" t="s">
        <v>112</v>
      </c>
      <c r="N38" s="3">
        <v>5.32</v>
      </c>
      <c r="O38" s="3">
        <f t="shared" si="0"/>
        <v>21.28</v>
      </c>
    </row>
    <row r="39" spans="1:15">
      <c r="A39" s="1" t="s">
        <v>210</v>
      </c>
      <c r="B39" s="1" t="s">
        <v>211</v>
      </c>
      <c r="C39" s="1" t="s">
        <v>212</v>
      </c>
      <c r="D39" s="1">
        <v>1</v>
      </c>
      <c r="E39" s="1" t="s">
        <v>213</v>
      </c>
      <c r="F39" s="1" t="s">
        <v>214</v>
      </c>
      <c r="G39" s="1" t="s">
        <v>128</v>
      </c>
      <c r="H39" s="1" t="s">
        <v>211</v>
      </c>
      <c r="I39" s="1" t="b">
        <v>1</v>
      </c>
      <c r="J39" s="2"/>
      <c r="K39" s="2">
        <v>8</v>
      </c>
      <c r="L39" s="2"/>
      <c r="M39" s="2" t="s">
        <v>74</v>
      </c>
      <c r="N39" s="3">
        <v>0.45</v>
      </c>
      <c r="O39" s="3">
        <f t="shared" si="0"/>
        <v>0.45</v>
      </c>
    </row>
    <row r="40" spans="1:15">
      <c r="A40" s="1" t="s">
        <v>215</v>
      </c>
      <c r="B40" s="1" t="s">
        <v>216</v>
      </c>
      <c r="C40" s="1" t="s">
        <v>217</v>
      </c>
      <c r="D40" s="1">
        <v>1</v>
      </c>
      <c r="E40" s="1" t="s">
        <v>218</v>
      </c>
      <c r="F40" s="1" t="s">
        <v>219</v>
      </c>
      <c r="G40" s="1" t="s">
        <v>110</v>
      </c>
      <c r="H40" s="1" t="s">
        <v>220</v>
      </c>
      <c r="I40" s="1" t="b">
        <v>0</v>
      </c>
      <c r="J40" s="2"/>
      <c r="K40" s="2">
        <v>3</v>
      </c>
      <c r="L40" s="2"/>
      <c r="M40" s="2" t="s">
        <v>112</v>
      </c>
      <c r="N40" s="3">
        <v>0.83</v>
      </c>
      <c r="O40" s="3">
        <f t="shared" si="0"/>
        <v>0.83</v>
      </c>
    </row>
    <row r="41" spans="1:15">
      <c r="A41" s="1" t="s">
        <v>221</v>
      </c>
      <c r="B41" s="1" t="s">
        <v>222</v>
      </c>
      <c r="C41" s="1" t="s">
        <v>223</v>
      </c>
      <c r="D41" s="1">
        <v>1</v>
      </c>
      <c r="E41" s="1" t="s">
        <v>218</v>
      </c>
      <c r="F41" s="1" t="s">
        <v>224</v>
      </c>
      <c r="G41" s="1" t="s">
        <v>118</v>
      </c>
      <c r="H41" s="1">
        <v>2494428</v>
      </c>
      <c r="I41" s="1" t="b">
        <v>0</v>
      </c>
      <c r="J41" s="2">
        <v>28</v>
      </c>
      <c r="K41" s="2"/>
      <c r="L41" s="6" t="s">
        <v>225</v>
      </c>
      <c r="M41" s="2" t="s">
        <v>112</v>
      </c>
      <c r="N41" s="3">
        <v>19.55</v>
      </c>
      <c r="O41" s="3">
        <f t="shared" si="0"/>
        <v>19.55</v>
      </c>
    </row>
    <row r="42" spans="1:15">
      <c r="A42" s="1" t="s">
        <v>226</v>
      </c>
      <c r="B42" s="1" t="s">
        <v>227</v>
      </c>
      <c r="C42" s="1" t="s">
        <v>228</v>
      </c>
      <c r="D42" s="1">
        <v>2</v>
      </c>
      <c r="E42" s="1" t="s">
        <v>218</v>
      </c>
      <c r="F42" s="1" t="s">
        <v>229</v>
      </c>
      <c r="G42" s="1" t="s">
        <v>118</v>
      </c>
      <c r="H42" s="1">
        <v>2496193</v>
      </c>
      <c r="I42" s="1" t="b">
        <v>0</v>
      </c>
      <c r="J42" s="2">
        <v>32</v>
      </c>
      <c r="K42" s="2"/>
      <c r="L42" s="2"/>
      <c r="M42" s="2" t="s">
        <v>112</v>
      </c>
      <c r="N42" s="3">
        <v>19.95</v>
      </c>
      <c r="O42" s="3">
        <f t="shared" si="0"/>
        <v>39.9</v>
      </c>
    </row>
    <row r="43" spans="1:15">
      <c r="A43" s="1" t="s">
        <v>230</v>
      </c>
      <c r="B43" s="1" t="s">
        <v>231</v>
      </c>
      <c r="C43" s="1" t="s">
        <v>232</v>
      </c>
      <c r="D43" s="1">
        <v>1</v>
      </c>
      <c r="E43" s="1" t="s">
        <v>218</v>
      </c>
      <c r="F43" s="1" t="s">
        <v>233</v>
      </c>
      <c r="G43" s="1" t="s">
        <v>110</v>
      </c>
      <c r="H43" s="1" t="s">
        <v>234</v>
      </c>
      <c r="I43" s="1" t="b">
        <v>0</v>
      </c>
      <c r="J43" s="2">
        <v>14</v>
      </c>
      <c r="K43" s="2"/>
      <c r="L43" s="2"/>
      <c r="M43" s="2" t="s">
        <v>112</v>
      </c>
      <c r="N43" s="3">
        <v>0.82</v>
      </c>
      <c r="O43" s="3">
        <f t="shared" si="0"/>
        <v>0.82</v>
      </c>
    </row>
    <row r="44" spans="1:15">
      <c r="A44" s="1" t="s">
        <v>235</v>
      </c>
      <c r="B44" s="1" t="s">
        <v>236</v>
      </c>
      <c r="C44" s="1" t="s">
        <v>237</v>
      </c>
      <c r="D44" s="1">
        <v>1</v>
      </c>
      <c r="E44" s="1" t="s">
        <v>218</v>
      </c>
      <c r="F44" s="1" t="s">
        <v>238</v>
      </c>
      <c r="G44" s="1" t="s">
        <v>118</v>
      </c>
      <c r="H44" s="1">
        <v>1755042</v>
      </c>
      <c r="I44" s="1" t="b">
        <v>0</v>
      </c>
      <c r="J44" s="2">
        <v>16</v>
      </c>
      <c r="K44" s="2"/>
      <c r="L44" s="2"/>
      <c r="M44" s="2" t="s">
        <v>112</v>
      </c>
      <c r="N44" s="3">
        <v>5.99</v>
      </c>
      <c r="O44" s="3">
        <f t="shared" si="0"/>
        <v>5.99</v>
      </c>
    </row>
    <row r="45" spans="1:15">
      <c r="A45" s="1" t="s">
        <v>239</v>
      </c>
      <c r="B45" s="1" t="s">
        <v>240</v>
      </c>
      <c r="C45" s="1" t="s">
        <v>241</v>
      </c>
      <c r="D45" s="1">
        <v>4</v>
      </c>
      <c r="E45" s="1" t="s">
        <v>218</v>
      </c>
      <c r="F45" s="1" t="s">
        <v>242</v>
      </c>
      <c r="G45" s="1" t="s">
        <v>118</v>
      </c>
      <c r="H45" s="1">
        <v>2496316</v>
      </c>
      <c r="I45" s="1" t="b">
        <v>0</v>
      </c>
      <c r="J45" s="2">
        <v>28</v>
      </c>
      <c r="K45" s="2"/>
      <c r="L45" s="2"/>
      <c r="M45" s="2" t="s">
        <v>112</v>
      </c>
      <c r="N45" s="3">
        <v>11.65</v>
      </c>
      <c r="O45" s="3">
        <f t="shared" si="0"/>
        <v>46.6</v>
      </c>
    </row>
    <row r="46" spans="1:15">
      <c r="A46" s="1" t="s">
        <v>243</v>
      </c>
      <c r="B46" s="1" t="s">
        <v>244</v>
      </c>
      <c r="C46" s="1" t="s">
        <v>245</v>
      </c>
      <c r="D46" s="1">
        <v>2</v>
      </c>
      <c r="E46" s="1" t="s">
        <v>218</v>
      </c>
      <c r="F46" s="1" t="s">
        <v>246</v>
      </c>
      <c r="G46" s="1" t="s">
        <v>118</v>
      </c>
      <c r="H46" s="1">
        <v>2496434</v>
      </c>
      <c r="I46" s="1" t="b">
        <v>0</v>
      </c>
      <c r="J46" s="2">
        <v>20</v>
      </c>
      <c r="K46" s="2"/>
      <c r="L46" s="2"/>
      <c r="M46" s="2" t="s">
        <v>112</v>
      </c>
      <c r="N46" s="3">
        <v>3.75</v>
      </c>
      <c r="O46" s="3">
        <f t="shared" si="0"/>
        <v>7.5</v>
      </c>
    </row>
    <row r="47" spans="1:15">
      <c r="A47" s="1" t="s">
        <v>247</v>
      </c>
      <c r="B47" s="1" t="s">
        <v>248</v>
      </c>
      <c r="C47" s="1" t="s">
        <v>249</v>
      </c>
      <c r="D47" s="1">
        <v>1</v>
      </c>
      <c r="E47" s="1" t="s">
        <v>250</v>
      </c>
      <c r="F47" s="1" t="s">
        <v>248</v>
      </c>
      <c r="G47" s="1" t="s">
        <v>251</v>
      </c>
      <c r="H47" s="1" t="s">
        <v>252</v>
      </c>
      <c r="I47" s="1" t="b">
        <v>0</v>
      </c>
      <c r="J47" s="2">
        <v>16</v>
      </c>
      <c r="K47" s="2"/>
      <c r="L47" s="6" t="s">
        <v>253</v>
      </c>
      <c r="M47" s="2" t="s">
        <v>112</v>
      </c>
      <c r="N47" s="3">
        <v>3.5</v>
      </c>
      <c r="O47" s="3">
        <f t="shared" si="0"/>
        <v>3.5</v>
      </c>
    </row>
    <row r="48" spans="1:15">
      <c r="A48" s="1" t="s">
        <v>254</v>
      </c>
      <c r="B48" s="1" t="s">
        <v>255</v>
      </c>
      <c r="C48" s="1" t="s">
        <v>256</v>
      </c>
      <c r="D48" s="1">
        <v>1</v>
      </c>
      <c r="E48" s="1" t="s">
        <v>257</v>
      </c>
      <c r="F48" s="1" t="s">
        <v>255</v>
      </c>
      <c r="G48" s="1" t="s">
        <v>110</v>
      </c>
      <c r="H48" s="1" t="s">
        <v>258</v>
      </c>
      <c r="I48" s="1" t="b">
        <v>0</v>
      </c>
      <c r="J48" s="2"/>
      <c r="K48" s="2">
        <v>4</v>
      </c>
      <c r="L48" s="2"/>
      <c r="M48" s="2" t="s">
        <v>112</v>
      </c>
      <c r="N48" s="3">
        <v>3.15</v>
      </c>
      <c r="O48" s="3">
        <f t="shared" si="0"/>
        <v>3.15</v>
      </c>
    </row>
    <row r="49" spans="1:15">
      <c r="A49" s="1" t="s">
        <v>259</v>
      </c>
      <c r="B49" s="1" t="s">
        <v>260</v>
      </c>
      <c r="C49" s="1" t="s">
        <v>261</v>
      </c>
      <c r="D49" s="1">
        <v>2</v>
      </c>
      <c r="E49" s="1" t="s">
        <v>262</v>
      </c>
      <c r="F49" s="1" t="s">
        <v>263</v>
      </c>
      <c r="G49" s="1" t="s">
        <v>110</v>
      </c>
      <c r="H49" s="1" t="s">
        <v>263</v>
      </c>
      <c r="I49" s="1" t="b">
        <v>0</v>
      </c>
      <c r="J49" s="2"/>
      <c r="K49" s="2">
        <v>4</v>
      </c>
      <c r="L49" s="2"/>
      <c r="M49" s="2" t="s">
        <v>112</v>
      </c>
      <c r="N49" s="3">
        <v>16.25</v>
      </c>
      <c r="O49" s="3">
        <f t="shared" si="0"/>
        <v>32.5</v>
      </c>
    </row>
    <row r="50" spans="1:15">
      <c r="D50" s="1">
        <f>SUM(D2:D49)</f>
        <v>147</v>
      </c>
      <c r="J50" s="1">
        <f>SUM(J2:J49)</f>
        <v>483</v>
      </c>
      <c r="K50" s="1">
        <f>SUM(K2:K49)</f>
        <v>64</v>
      </c>
      <c r="O50" s="3">
        <f>SUM(O2:O49)</f>
        <v>240.7</v>
      </c>
    </row>
  </sheetData>
  <pageMargins left="0.7" right="0.7" top="0.75" bottom="0.75" header="0.3" footer="0.3"/>
  <pageSetup paperSize="9" orientation="portrait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B1E63AC331F4789398C17A525E3FC" ma:contentTypeVersion="11" ma:contentTypeDescription="Create a new document." ma:contentTypeScope="" ma:versionID="1c6463593912de2b25f9a5afeaf900c5">
  <xsd:schema xmlns:xsd="http://www.w3.org/2001/XMLSchema" xmlns:xs="http://www.w3.org/2001/XMLSchema" xmlns:p="http://schemas.microsoft.com/office/2006/metadata/properties" xmlns:ns3="69ae1aad-509c-486c-81d1-f343ecaefcb3" xmlns:ns4="00b0f0f4-0e66-43d3-b3b9-1eaf7399bde9" targetNamespace="http://schemas.microsoft.com/office/2006/metadata/properties" ma:root="true" ma:fieldsID="f6648ff00027d0a2b682edc2f59152b4" ns3:_="" ns4:_="">
    <xsd:import namespace="69ae1aad-509c-486c-81d1-f343ecaefcb3"/>
    <xsd:import namespace="00b0f0f4-0e66-43d3-b3b9-1eaf7399bd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e1aad-509c-486c-81d1-f343ecaefc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b0f0f4-0e66-43d3-b3b9-1eaf7399b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5143B1-5A61-4CA9-A50E-13F03F4B3BBC}">
  <ds:schemaRefs/>
</ds:datastoreItem>
</file>

<file path=customXml/itemProps2.xml><?xml version="1.0" encoding="utf-8"?>
<ds:datastoreItem xmlns:ds="http://schemas.openxmlformats.org/officeDocument/2006/customXml" ds:itemID="{14888B18-713D-422F-843D-D930F4F9FAEC}">
  <ds:schemaRefs/>
</ds:datastoreItem>
</file>

<file path=customXml/itemProps3.xml><?xml version="1.0" encoding="utf-8"?>
<ds:datastoreItem xmlns:ds="http://schemas.openxmlformats.org/officeDocument/2006/customXml" ds:itemID="{87AD9B85-EC8B-45CE-A98D-4CF79B832F5D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0b0f0f4-0e66-43d3-b3b9-1eaf7399bde9"/>
    <ds:schemaRef ds:uri="http://purl.org/dc/elements/1.1/"/>
    <ds:schemaRef ds:uri="69ae1aad-509c-486c-81d1-f343ecaefcb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Baynham</dc:creator>
  <cp:lastModifiedBy>Charles Baynham</cp:lastModifiedBy>
  <dcterms:created xsi:type="dcterms:W3CDTF">2019-10-16T14:49:00Z</dcterms:created>
  <dcterms:modified xsi:type="dcterms:W3CDTF">2019-10-25T14:31:59Z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  <property fmtid="{D5CDD505-2E9C-101B-9397-08002B2CF9AE}" pid="5" name="ContentTypeId">
    <vt:lpwstr>0x010100746B1E63AC331F4789398C17A525E3FC</vt:lpwstr>
  </property>
  <property fmtid="{D5CDD505-2E9C-101B-9397-08002B2CF9AE}" pid="6" name="KSOProductBuildVer">
    <vt:lpwstr>2052-11.1.0.9145</vt:lpwstr>
  </property>
</Properties>
</file>