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ialin/Tools/Udacity/PartII/stock-prediction/capstone_tidy/proposal/agent/database/"/>
    </mc:Choice>
  </mc:AlternateContent>
  <xr:revisionPtr revIDLastSave="0" documentId="13_ncr:1_{E354CF7C-77E3-8245-AB2C-00DF4D4070B8}" xr6:coauthVersionLast="41" xr6:coauthVersionMax="41" xr10:uidLastSave="{00000000-0000-0000-0000-000000000000}"/>
  <bookViews>
    <workbookView xWindow="2580" yWindow="460" windowWidth="28040" windowHeight="16660" activeTab="1" xr2:uid="{21E092DC-20B9-2341-B32B-57B5A7250BBB}"/>
  </bookViews>
  <sheets>
    <sheet name="AAPL" sheetId="1" r:id="rId1"/>
    <sheet name="SPY" sheetId="2" r:id="rId2"/>
  </sheets>
  <definedNames>
    <definedName name="AAPL_Result2" localSheetId="0">AAPL!$K$4:$T$32</definedName>
    <definedName name="results" localSheetId="0">AAPL!$A$1:$J$54</definedName>
    <definedName name="SPY_Result2" localSheetId="1">SPY!$L$3:$U$28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25" i="1" l="1"/>
  <c r="U25" i="1"/>
  <c r="V22" i="1"/>
  <c r="U22" i="1"/>
  <c r="V19" i="1"/>
  <c r="U19" i="1"/>
  <c r="V16" i="1"/>
  <c r="U16" i="1"/>
  <c r="V13" i="1"/>
  <c r="U13" i="1"/>
  <c r="V10" i="1"/>
  <c r="U10" i="1"/>
  <c r="V7" i="1"/>
  <c r="V33" i="1" s="1"/>
  <c r="U7" i="1"/>
  <c r="U33" i="1" s="1"/>
  <c r="V4" i="1"/>
  <c r="V32" i="1" s="1"/>
  <c r="U4" i="1"/>
  <c r="U32" i="1" s="1"/>
  <c r="W24" i="2"/>
  <c r="V24" i="2"/>
  <c r="W21" i="2"/>
  <c r="V21" i="2"/>
  <c r="W18" i="2"/>
  <c r="V18" i="2"/>
  <c r="W15" i="2"/>
  <c r="V15" i="2"/>
  <c r="W12" i="2"/>
  <c r="V12" i="2"/>
  <c r="W9" i="2"/>
  <c r="V9" i="2"/>
  <c r="W6" i="2"/>
  <c r="W31" i="2" s="1"/>
  <c r="V6" i="2"/>
  <c r="V31" i="2" s="1"/>
  <c r="W3" i="2"/>
  <c r="W30" i="2" s="1"/>
  <c r="V3" i="2"/>
  <c r="V30" i="2" s="1"/>
  <c r="U31" i="2"/>
  <c r="U30" i="2"/>
  <c r="U29" i="2"/>
  <c r="T33" i="1"/>
  <c r="T32" i="1"/>
  <c r="T31" i="1"/>
  <c r="T25" i="1"/>
  <c r="T22" i="1"/>
  <c r="T19" i="1"/>
  <c r="T16" i="1"/>
  <c r="T13" i="1"/>
  <c r="T10" i="1"/>
  <c r="T7" i="1"/>
  <c r="T4" i="1"/>
  <c r="U24" i="2"/>
  <c r="U21" i="2"/>
  <c r="U18" i="2"/>
  <c r="U15" i="2"/>
  <c r="U12" i="2"/>
  <c r="U9" i="2"/>
  <c r="U6" i="2"/>
  <c r="U3" i="2"/>
  <c r="U31" i="1" l="1"/>
  <c r="V31" i="1"/>
  <c r="V29" i="2"/>
  <c r="W29" i="2"/>
  <c r="G24" i="2"/>
  <c r="J24" i="2" s="1"/>
  <c r="G21" i="2"/>
  <c r="J21" i="2" s="1"/>
  <c r="G18" i="2"/>
  <c r="J18" i="2" s="1"/>
  <c r="G15" i="2"/>
  <c r="J15" i="2" s="1"/>
  <c r="G12" i="2"/>
  <c r="J12" i="2" s="1"/>
  <c r="G9" i="2"/>
  <c r="J9" i="2" s="1"/>
  <c r="G6" i="2"/>
  <c r="J6" i="2" s="1"/>
  <c r="G3" i="2"/>
  <c r="J3" i="2" s="1"/>
  <c r="G25" i="1"/>
  <c r="G22" i="1"/>
  <c r="G19" i="1"/>
  <c r="G16" i="1"/>
  <c r="G13" i="1"/>
  <c r="G10" i="1"/>
  <c r="G7" i="1"/>
  <c r="G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DBBED8A-75C2-104A-B970-CF0B9DD21458}" name="AAPL_Result2" type="6" refreshedVersion="6" background="1" saveData="1">
    <textPr codePage="10000" sourceFile="/Users/marialin/Tools/Udacity/PartII/stock-prediction/capstone_tidy/proposal/agent/database/AAPL_Result2.txt" tab="0" delimiter="|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00962D68-2630-7643-956D-9F86ECD5D4BE}" name="results" type="6" refreshedVersion="6" background="1" saveData="1">
    <textPr sourceFile="/Users/marialin/Tools/Udacity/PartII/stock-prediction/capstone_tidy/proposal/agent/database/results.txt" tab="0" delimiter="|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xr16:uid="{B6FE427C-2554-BC42-A491-6E1F614009CE}" name="SPY_Result2" type="6" refreshedVersion="6" background="1" saveData="1">
    <textPr codePage="10000" sourceFile="/Users/marialin/Tools/Udacity/PartII/stock-prediction/capstone_tidy/proposal/agent/database/SPY_Result2.txt" tab="0" delimiter="|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<sst xmlns="http://schemas.openxmlformats.org/spreadsheetml/2006/main" count="56" uniqueCount="24">
  <si>
    <t xml:space="preserve"> id </t>
  </si>
  <si>
    <t xml:space="preserve"> stock_id </t>
  </si>
  <si>
    <t xml:space="preserve"> meta_id </t>
  </si>
  <si>
    <t xml:space="preserve"> setting_skip_loop </t>
  </si>
  <si>
    <t xml:space="preserve"> setting_ma </t>
  </si>
  <si>
    <t xml:space="preserve"> setting_max_buy </t>
  </si>
  <si>
    <t xml:space="preserve"> ROI        </t>
  </si>
  <si>
    <t xml:space="preserve"> Sharpe   </t>
  </si>
  <si>
    <t xml:space="preserve"> Sortino    </t>
  </si>
  <si>
    <t xml:space="preserve"> ROI      </t>
  </si>
  <si>
    <t>Avg Test</t>
  </si>
  <si>
    <t>Avg all</t>
  </si>
  <si>
    <t>Avg Train</t>
  </si>
  <si>
    <t>ROI Gain</t>
  </si>
  <si>
    <t xml:space="preserve"> Sharpe Gain</t>
  </si>
  <si>
    <t xml:space="preserve"> Sortino Gain  </t>
  </si>
  <si>
    <t>ROI Gain (%)</t>
  </si>
  <si>
    <t xml:space="preserve"> Sharpe Gain (%)</t>
  </si>
  <si>
    <t xml:space="preserve"> Sortino Gain (%) </t>
  </si>
  <si>
    <t xml:space="preserve"> </t>
  </si>
  <si>
    <t>Table 2b. Average Gain of the proposed method over buy-and hold for SPY.</t>
  </si>
  <si>
    <t>Table 2a. Average Gain of the proposed method over buy-and hold for stock AAPL.</t>
  </si>
  <si>
    <t>Note: Stock SPY, Date: Apr 2014 to Apr 2019</t>
  </si>
  <si>
    <t>Note: Stock AAPL, Date: Apr 2014 to Apr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</si>
</sst>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/>
    <xf numFmtId="2" fontId="1" fillId="0" borderId="0" xfId="0" applyNumberFormat="1" applyFont="1"/>
    <xf numFmtId="2" fontId="1" fillId="0" borderId="1" xfId="0" applyNumberFormat="1" applyFont="1" applyBorder="1"/>
    <xf numFmtId="0" fontId="1" fillId="0" borderId="1" xfId="0" applyFont="1" applyBorder="1"/>
    <xf numFmtId="2" fontId="0" fillId="0" borderId="1" xfId="0" applyNumberFormat="1" applyBorder="1"/>
    <xf numFmtId="0" fontId="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APL_Result2" connectionId="1" xr16:uid="{EBA43535-7057-0446-AB0C-79FFF94945F5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s" connectionId="2" xr16:uid="{BB3F7082-56F1-5E41-9067-9145781918C6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PY_Result2" connectionId="3" xr16:uid="{A63348B9-0709-C049-8C92-7619BCD9542B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05DB1-4CF8-4F4A-AB83-B2776B9D3BA1}">
  <dimension ref="A2:V34"/>
  <sheetViews>
    <sheetView topLeftCell="I1" workbookViewId="0">
      <selection activeCell="S34" sqref="S34"/>
    </sheetView>
  </sheetViews>
  <sheetFormatPr baseColWidth="10" defaultRowHeight="16" x14ac:dyDescent="0.2"/>
  <cols>
    <col min="1" max="1" width="3.6640625" bestFit="1" customWidth="1"/>
    <col min="2" max="2" width="8.83203125" bestFit="1" customWidth="1"/>
    <col min="3" max="3" width="9" bestFit="1" customWidth="1"/>
    <col min="4" max="4" width="16.6640625" bestFit="1" customWidth="1"/>
    <col min="5" max="5" width="11.5" bestFit="1" customWidth="1"/>
    <col min="6" max="6" width="16.33203125" bestFit="1" customWidth="1"/>
    <col min="7" max="7" width="11.1640625" bestFit="1" customWidth="1"/>
    <col min="8" max="8" width="8.83203125" bestFit="1" customWidth="1"/>
    <col min="11" max="11" width="3.6640625" bestFit="1" customWidth="1"/>
    <col min="12" max="12" width="8.83203125" bestFit="1" customWidth="1"/>
    <col min="13" max="13" width="9" bestFit="1" customWidth="1"/>
    <col min="14" max="14" width="16.6640625" bestFit="1" customWidth="1"/>
    <col min="15" max="15" width="11.5" bestFit="1" customWidth="1"/>
    <col min="16" max="16" width="16.33203125" bestFit="1" customWidth="1"/>
    <col min="17" max="18" width="8.83203125" style="1" bestFit="1" customWidth="1"/>
    <col min="19" max="19" width="9.5" style="1" bestFit="1" customWidth="1"/>
    <col min="20" max="20" width="13.33203125" style="1" customWidth="1"/>
    <col min="21" max="21" width="14.83203125" style="1" customWidth="1"/>
    <col min="22" max="22" width="32.6640625" style="1" customWidth="1"/>
  </cols>
  <sheetData>
    <row r="2" spans="1:22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K2" t="s">
        <v>0</v>
      </c>
      <c r="L2" t="s">
        <v>1</v>
      </c>
      <c r="M2" t="s">
        <v>2</v>
      </c>
      <c r="N2" t="s">
        <v>3</v>
      </c>
      <c r="O2" t="s">
        <v>4</v>
      </c>
      <c r="P2" t="s">
        <v>5</v>
      </c>
      <c r="Q2" s="1" t="s">
        <v>9</v>
      </c>
      <c r="R2" s="1" t="s">
        <v>7</v>
      </c>
      <c r="S2" s="1" t="s">
        <v>8</v>
      </c>
    </row>
    <row r="4" spans="1:22" x14ac:dyDescent="0.2">
      <c r="A4">
        <v>1</v>
      </c>
      <c r="B4">
        <v>1</v>
      </c>
      <c r="C4">
        <v>1</v>
      </c>
      <c r="D4">
        <v>0</v>
      </c>
      <c r="E4">
        <v>0</v>
      </c>
      <c r="F4">
        <v>0</v>
      </c>
      <c r="G4" s="1">
        <f>0.608919*100</f>
        <v>60.8919</v>
      </c>
      <c r="H4" s="1">
        <v>6.8350999999999997</v>
      </c>
      <c r="I4" s="1">
        <v>28.635000000000002</v>
      </c>
      <c r="K4">
        <v>1</v>
      </c>
      <c r="L4">
        <v>1</v>
      </c>
      <c r="M4">
        <v>1</v>
      </c>
      <c r="N4">
        <v>0</v>
      </c>
      <c r="O4">
        <v>0</v>
      </c>
      <c r="P4">
        <v>0</v>
      </c>
      <c r="Q4" s="1">
        <v>60.8919</v>
      </c>
      <c r="R4" s="1">
        <v>6.8350999999999997</v>
      </c>
      <c r="S4" s="1">
        <v>28.635000000000002</v>
      </c>
      <c r="T4" s="1">
        <f>Q6-Q4</f>
        <v>3.6171000000000006</v>
      </c>
      <c r="U4" s="1">
        <f t="shared" ref="U4:V4" si="0">R6-R4</f>
        <v>9.0100000000000016</v>
      </c>
      <c r="V4" s="1">
        <f t="shared" si="0"/>
        <v>-2.4811000000000014</v>
      </c>
    </row>
    <row r="5" spans="1:22" x14ac:dyDescent="0.2">
      <c r="A5">
        <v>2</v>
      </c>
      <c r="B5">
        <v>1</v>
      </c>
      <c r="C5">
        <v>2</v>
      </c>
      <c r="D5">
        <v>4</v>
      </c>
      <c r="E5">
        <v>7</v>
      </c>
      <c r="F5">
        <v>1</v>
      </c>
      <c r="G5" s="1">
        <v>11.7768</v>
      </c>
      <c r="H5" s="1">
        <v>10.149900000000001</v>
      </c>
      <c r="I5" s="1">
        <v>15.5725</v>
      </c>
      <c r="K5">
        <v>2</v>
      </c>
      <c r="L5">
        <v>1</v>
      </c>
      <c r="M5">
        <v>2</v>
      </c>
      <c r="N5">
        <v>4</v>
      </c>
      <c r="O5">
        <v>7</v>
      </c>
      <c r="P5">
        <v>1</v>
      </c>
      <c r="Q5" s="1">
        <v>11.7768</v>
      </c>
      <c r="R5" s="1">
        <v>10.149900000000001</v>
      </c>
      <c r="S5" s="1">
        <v>15.5725</v>
      </c>
    </row>
    <row r="6" spans="1:22" x14ac:dyDescent="0.2">
      <c r="A6">
        <v>3</v>
      </c>
      <c r="B6">
        <v>1</v>
      </c>
      <c r="C6">
        <v>3</v>
      </c>
      <c r="D6">
        <v>3</v>
      </c>
      <c r="E6">
        <v>3</v>
      </c>
      <c r="F6">
        <v>250</v>
      </c>
      <c r="G6" s="1">
        <v>64.509</v>
      </c>
      <c r="H6" s="1">
        <v>15.8451</v>
      </c>
      <c r="I6" s="1">
        <v>26.1539</v>
      </c>
      <c r="K6">
        <v>3</v>
      </c>
      <c r="L6">
        <v>1</v>
      </c>
      <c r="M6">
        <v>3</v>
      </c>
      <c r="N6">
        <v>3</v>
      </c>
      <c r="O6">
        <v>3</v>
      </c>
      <c r="P6">
        <v>250</v>
      </c>
      <c r="Q6" s="1">
        <v>64.509</v>
      </c>
      <c r="R6" s="1">
        <v>15.8451</v>
      </c>
      <c r="S6" s="1">
        <v>26.1539</v>
      </c>
    </row>
    <row r="7" spans="1:22" x14ac:dyDescent="0.2">
      <c r="A7">
        <v>4</v>
      </c>
      <c r="B7">
        <v>1</v>
      </c>
      <c r="C7">
        <v>4</v>
      </c>
      <c r="D7">
        <v>0</v>
      </c>
      <c r="E7">
        <v>0</v>
      </c>
      <c r="F7">
        <v>0</v>
      </c>
      <c r="G7" s="1">
        <f>0.608919*100</f>
        <v>60.8919</v>
      </c>
      <c r="H7" s="1">
        <v>5.6579100000000002</v>
      </c>
      <c r="I7" s="1">
        <v>-5.3746200000000002</v>
      </c>
      <c r="K7">
        <v>4</v>
      </c>
      <c r="L7">
        <v>1</v>
      </c>
      <c r="M7">
        <v>4</v>
      </c>
      <c r="N7">
        <v>0</v>
      </c>
      <c r="O7">
        <v>0</v>
      </c>
      <c r="P7">
        <v>0</v>
      </c>
      <c r="Q7" s="1">
        <v>-13.536899999999999</v>
      </c>
      <c r="R7" s="1">
        <v>5.6579100000000002</v>
      </c>
      <c r="S7" s="1">
        <v>-5.3746200000000002</v>
      </c>
      <c r="T7" s="1">
        <f>Q9-Q7</f>
        <v>25.7515</v>
      </c>
      <c r="U7" s="1">
        <f t="shared" ref="U7:V7" si="1">R9-R7</f>
        <v>-2.4610100000000004</v>
      </c>
      <c r="V7" s="1">
        <f t="shared" si="1"/>
        <v>9.8526799999999994</v>
      </c>
    </row>
    <row r="8" spans="1:22" x14ac:dyDescent="0.2">
      <c r="A8">
        <v>5</v>
      </c>
      <c r="B8">
        <v>1</v>
      </c>
      <c r="C8">
        <v>5</v>
      </c>
      <c r="D8">
        <v>4</v>
      </c>
      <c r="E8">
        <v>7</v>
      </c>
      <c r="F8">
        <v>1</v>
      </c>
      <c r="G8" s="1">
        <v>1.1152</v>
      </c>
      <c r="H8" s="1">
        <v>-3.7660900000000002</v>
      </c>
      <c r="I8" s="1">
        <v>-5.5957400000000002</v>
      </c>
      <c r="K8">
        <v>5</v>
      </c>
      <c r="L8">
        <v>1</v>
      </c>
      <c r="M8">
        <v>5</v>
      </c>
      <c r="N8">
        <v>4</v>
      </c>
      <c r="O8">
        <v>7</v>
      </c>
      <c r="P8">
        <v>1</v>
      </c>
      <c r="Q8" s="1">
        <v>1.1152</v>
      </c>
      <c r="R8" s="1">
        <v>-3.7660900000000002</v>
      </c>
      <c r="S8" s="1">
        <v>-5.5957400000000002</v>
      </c>
    </row>
    <row r="9" spans="1:22" x14ac:dyDescent="0.2">
      <c r="A9">
        <v>6</v>
      </c>
      <c r="B9">
        <v>1</v>
      </c>
      <c r="C9">
        <v>6</v>
      </c>
      <c r="D9">
        <v>3</v>
      </c>
      <c r="E9">
        <v>3</v>
      </c>
      <c r="F9">
        <v>250</v>
      </c>
      <c r="G9" s="1">
        <v>12.214600000000001</v>
      </c>
      <c r="H9" s="1">
        <v>3.1968999999999999</v>
      </c>
      <c r="I9" s="1">
        <v>4.4780600000000002</v>
      </c>
      <c r="K9">
        <v>6</v>
      </c>
      <c r="L9">
        <v>1</v>
      </c>
      <c r="M9">
        <v>6</v>
      </c>
      <c r="N9">
        <v>3</v>
      </c>
      <c r="O9">
        <v>3</v>
      </c>
      <c r="P9">
        <v>250</v>
      </c>
      <c r="Q9" s="1">
        <v>12.214600000000001</v>
      </c>
      <c r="R9" s="1">
        <v>3.1968999999999999</v>
      </c>
      <c r="S9" s="1">
        <v>4.4780600000000002</v>
      </c>
    </row>
    <row r="10" spans="1:22" x14ac:dyDescent="0.2">
      <c r="A10">
        <v>7</v>
      </c>
      <c r="B10">
        <v>2</v>
      </c>
      <c r="C10">
        <v>1</v>
      </c>
      <c r="D10">
        <v>0</v>
      </c>
      <c r="E10">
        <v>0</v>
      </c>
      <c r="F10">
        <v>0</v>
      </c>
      <c r="G10" s="1">
        <f>-0.135369*100</f>
        <v>-13.536899999999999</v>
      </c>
      <c r="H10" s="1">
        <v>5.6579100000000002</v>
      </c>
      <c r="I10" s="1">
        <v>-5.3746200000000002</v>
      </c>
      <c r="K10">
        <v>7</v>
      </c>
      <c r="L10">
        <v>2</v>
      </c>
      <c r="M10">
        <v>1</v>
      </c>
      <c r="N10">
        <v>0</v>
      </c>
      <c r="O10">
        <v>0</v>
      </c>
      <c r="P10">
        <v>0</v>
      </c>
      <c r="Q10" s="1">
        <v>-13.536899999999999</v>
      </c>
      <c r="R10" s="1">
        <v>5.6579100000000002</v>
      </c>
      <c r="S10" s="1">
        <v>-5.3746200000000002</v>
      </c>
      <c r="T10" s="1">
        <f>Q12-Q10</f>
        <v>48.720500000000001</v>
      </c>
      <c r="U10" s="1">
        <f t="shared" ref="U10:V10" si="2">R12-R10</f>
        <v>4.6226899999999995</v>
      </c>
      <c r="V10" s="1">
        <f t="shared" si="2"/>
        <v>21.898119999999999</v>
      </c>
    </row>
    <row r="11" spans="1:22" x14ac:dyDescent="0.2">
      <c r="A11">
        <v>8</v>
      </c>
      <c r="B11">
        <v>2</v>
      </c>
      <c r="C11">
        <v>2</v>
      </c>
      <c r="D11">
        <v>4</v>
      </c>
      <c r="E11">
        <v>7</v>
      </c>
      <c r="F11">
        <v>1</v>
      </c>
      <c r="G11" s="1">
        <v>1.12033</v>
      </c>
      <c r="H11" s="1">
        <v>-3.0561799999999999</v>
      </c>
      <c r="I11" s="1">
        <v>-4.4305000000000003</v>
      </c>
      <c r="K11">
        <v>8</v>
      </c>
      <c r="L11">
        <v>2</v>
      </c>
      <c r="M11">
        <v>2</v>
      </c>
      <c r="N11">
        <v>4</v>
      </c>
      <c r="O11">
        <v>7</v>
      </c>
      <c r="P11">
        <v>1</v>
      </c>
      <c r="Q11" s="1">
        <v>1.12033</v>
      </c>
      <c r="R11" s="1">
        <v>-3.0561799999999999</v>
      </c>
      <c r="S11" s="1">
        <v>-4.4305000000000003</v>
      </c>
    </row>
    <row r="12" spans="1:22" x14ac:dyDescent="0.2">
      <c r="A12">
        <v>9</v>
      </c>
      <c r="B12">
        <v>2</v>
      </c>
      <c r="C12">
        <v>3</v>
      </c>
      <c r="D12">
        <v>7</v>
      </c>
      <c r="E12">
        <v>3</v>
      </c>
      <c r="F12">
        <v>50</v>
      </c>
      <c r="G12" s="1">
        <v>35.183599999999998</v>
      </c>
      <c r="H12" s="1">
        <v>10.2806</v>
      </c>
      <c r="I12" s="1">
        <v>16.523499999999999</v>
      </c>
      <c r="K12">
        <v>9</v>
      </c>
      <c r="L12">
        <v>2</v>
      </c>
      <c r="M12">
        <v>3</v>
      </c>
      <c r="N12">
        <v>7</v>
      </c>
      <c r="O12">
        <v>3</v>
      </c>
      <c r="P12">
        <v>50</v>
      </c>
      <c r="Q12" s="1">
        <v>35.183599999999998</v>
      </c>
      <c r="R12" s="1">
        <v>10.2806</v>
      </c>
      <c r="S12" s="1">
        <v>16.523499999999999</v>
      </c>
    </row>
    <row r="13" spans="1:22" x14ac:dyDescent="0.2">
      <c r="A13">
        <v>10</v>
      </c>
      <c r="B13">
        <v>2</v>
      </c>
      <c r="C13">
        <v>4</v>
      </c>
      <c r="D13">
        <v>0</v>
      </c>
      <c r="E13">
        <v>0</v>
      </c>
      <c r="F13">
        <v>0</v>
      </c>
      <c r="G13" s="1">
        <f>-0.135369*100</f>
        <v>-13.536899999999999</v>
      </c>
      <c r="H13" s="1">
        <v>6.7306499999999998</v>
      </c>
      <c r="I13" s="1">
        <v>16.304200000000002</v>
      </c>
      <c r="K13">
        <v>10</v>
      </c>
      <c r="L13">
        <v>2</v>
      </c>
      <c r="M13">
        <v>4</v>
      </c>
      <c r="N13">
        <v>0</v>
      </c>
      <c r="O13">
        <v>0</v>
      </c>
      <c r="P13">
        <v>0</v>
      </c>
      <c r="Q13" s="1">
        <v>48.273400000000002</v>
      </c>
      <c r="R13" s="1">
        <v>6.7306499999999998</v>
      </c>
      <c r="S13" s="1">
        <v>16.304200000000002</v>
      </c>
      <c r="T13" s="1">
        <f>Q15-Q13</f>
        <v>-30.738800000000001</v>
      </c>
      <c r="U13" s="1">
        <f t="shared" ref="U13:V13" si="3">R15-R13</f>
        <v>-0.34640999999999966</v>
      </c>
      <c r="V13" s="1">
        <f t="shared" si="3"/>
        <v>-5.7567000000000021</v>
      </c>
    </row>
    <row r="14" spans="1:22" x14ac:dyDescent="0.2">
      <c r="A14">
        <v>11</v>
      </c>
      <c r="B14">
        <v>2</v>
      </c>
      <c r="C14">
        <v>5</v>
      </c>
      <c r="D14">
        <v>4</v>
      </c>
      <c r="E14">
        <v>7</v>
      </c>
      <c r="F14">
        <v>1</v>
      </c>
      <c r="G14" s="1">
        <v>6.4215999999999998</v>
      </c>
      <c r="H14" s="1">
        <v>7.5485699999999998</v>
      </c>
      <c r="I14" s="1">
        <v>12.7921</v>
      </c>
      <c r="K14">
        <v>11</v>
      </c>
      <c r="L14">
        <v>2</v>
      </c>
      <c r="M14">
        <v>5</v>
      </c>
      <c r="N14">
        <v>4</v>
      </c>
      <c r="O14">
        <v>7</v>
      </c>
      <c r="P14">
        <v>1</v>
      </c>
      <c r="Q14" s="1">
        <v>6.4215999999999998</v>
      </c>
      <c r="R14" s="1">
        <v>7.5485699999999998</v>
      </c>
      <c r="S14" s="1">
        <v>12.7921</v>
      </c>
    </row>
    <row r="15" spans="1:22" x14ac:dyDescent="0.2">
      <c r="A15">
        <v>12</v>
      </c>
      <c r="B15">
        <v>2</v>
      </c>
      <c r="C15">
        <v>6</v>
      </c>
      <c r="D15">
        <v>7</v>
      </c>
      <c r="E15">
        <v>3</v>
      </c>
      <c r="F15">
        <v>50</v>
      </c>
      <c r="G15" s="1">
        <v>17.534600000000001</v>
      </c>
      <c r="H15" s="1">
        <v>6.3842400000000001</v>
      </c>
      <c r="I15" s="1">
        <v>10.547499999999999</v>
      </c>
      <c r="K15">
        <v>12</v>
      </c>
      <c r="L15">
        <v>2</v>
      </c>
      <c r="M15">
        <v>6</v>
      </c>
      <c r="N15">
        <v>7</v>
      </c>
      <c r="O15">
        <v>3</v>
      </c>
      <c r="P15">
        <v>50</v>
      </c>
      <c r="Q15" s="1">
        <v>17.534600000000001</v>
      </c>
      <c r="R15" s="1">
        <v>6.3842400000000001</v>
      </c>
      <c r="S15" s="1">
        <v>10.547499999999999</v>
      </c>
    </row>
    <row r="16" spans="1:22" x14ac:dyDescent="0.2">
      <c r="A16">
        <v>13</v>
      </c>
      <c r="B16">
        <v>3</v>
      </c>
      <c r="C16">
        <v>1</v>
      </c>
      <c r="D16">
        <v>0</v>
      </c>
      <c r="E16">
        <v>0</v>
      </c>
      <c r="F16">
        <v>0</v>
      </c>
      <c r="G16" s="1">
        <f>0.498521*100</f>
        <v>49.8521</v>
      </c>
      <c r="H16" s="1">
        <v>6.8271699999999997</v>
      </c>
      <c r="I16" s="1">
        <v>17.124199999999998</v>
      </c>
      <c r="K16">
        <v>13</v>
      </c>
      <c r="L16">
        <v>3</v>
      </c>
      <c r="M16">
        <v>1</v>
      </c>
      <c r="N16">
        <v>0</v>
      </c>
      <c r="O16">
        <v>0</v>
      </c>
      <c r="P16">
        <v>0</v>
      </c>
      <c r="Q16" s="1">
        <v>49.8521</v>
      </c>
      <c r="R16" s="1">
        <v>6.8271699999999997</v>
      </c>
      <c r="S16" s="1">
        <v>17.124199999999998</v>
      </c>
      <c r="T16" s="1">
        <f>Q18-Q16</f>
        <v>4.4251000000000005</v>
      </c>
      <c r="U16" s="1">
        <f t="shared" ref="U16:V16" si="4">R18-R16</f>
        <v>8.657230000000002</v>
      </c>
      <c r="V16" s="1">
        <f t="shared" si="4"/>
        <v>11.0533</v>
      </c>
    </row>
    <row r="17" spans="1:22" x14ac:dyDescent="0.2">
      <c r="A17">
        <v>14</v>
      </c>
      <c r="B17">
        <v>3</v>
      </c>
      <c r="C17">
        <v>2</v>
      </c>
      <c r="D17">
        <v>4</v>
      </c>
      <c r="E17">
        <v>7</v>
      </c>
      <c r="F17">
        <v>1</v>
      </c>
      <c r="G17" s="1">
        <v>5.6942199999999996</v>
      </c>
      <c r="H17" s="1">
        <v>6.7730600000000001</v>
      </c>
      <c r="I17" s="1">
        <v>11.3323</v>
      </c>
      <c r="K17">
        <v>14</v>
      </c>
      <c r="L17">
        <v>3</v>
      </c>
      <c r="M17">
        <v>2</v>
      </c>
      <c r="N17">
        <v>4</v>
      </c>
      <c r="O17">
        <v>7</v>
      </c>
      <c r="P17">
        <v>1</v>
      </c>
      <c r="Q17" s="1">
        <v>5.6942199999999996</v>
      </c>
      <c r="R17" s="1">
        <v>6.7730600000000001</v>
      </c>
      <c r="S17" s="1">
        <v>11.3323</v>
      </c>
    </row>
    <row r="18" spans="1:22" x14ac:dyDescent="0.2">
      <c r="A18">
        <v>15</v>
      </c>
      <c r="B18">
        <v>3</v>
      </c>
      <c r="C18">
        <v>3</v>
      </c>
      <c r="D18">
        <v>3</v>
      </c>
      <c r="E18">
        <v>3</v>
      </c>
      <c r="F18">
        <v>10</v>
      </c>
      <c r="G18" s="1">
        <v>54.277200000000001</v>
      </c>
      <c r="H18" s="1">
        <v>15.484400000000001</v>
      </c>
      <c r="I18" s="1">
        <v>28.177499999999998</v>
      </c>
      <c r="K18">
        <v>15</v>
      </c>
      <c r="L18">
        <v>3</v>
      </c>
      <c r="M18">
        <v>3</v>
      </c>
      <c r="N18">
        <v>3</v>
      </c>
      <c r="O18">
        <v>3</v>
      </c>
      <c r="P18">
        <v>10</v>
      </c>
      <c r="Q18" s="1">
        <v>54.277200000000001</v>
      </c>
      <c r="R18" s="1">
        <v>15.484400000000001</v>
      </c>
      <c r="S18" s="1">
        <v>28.177499999999998</v>
      </c>
    </row>
    <row r="19" spans="1:22" x14ac:dyDescent="0.2">
      <c r="A19">
        <v>16</v>
      </c>
      <c r="B19">
        <v>3</v>
      </c>
      <c r="C19">
        <v>4</v>
      </c>
      <c r="D19">
        <v>0</v>
      </c>
      <c r="E19">
        <v>0</v>
      </c>
      <c r="F19">
        <v>0</v>
      </c>
      <c r="G19" s="1">
        <f>0.498521*100</f>
        <v>49.8521</v>
      </c>
      <c r="H19" s="1">
        <v>6.6796600000000002</v>
      </c>
      <c r="I19" s="1">
        <v>5.95383</v>
      </c>
      <c r="K19">
        <v>16</v>
      </c>
      <c r="L19">
        <v>3</v>
      </c>
      <c r="M19">
        <v>4</v>
      </c>
      <c r="N19">
        <v>0</v>
      </c>
      <c r="O19">
        <v>0</v>
      </c>
      <c r="P19">
        <v>0</v>
      </c>
      <c r="Q19" s="1">
        <v>20.688500000000001</v>
      </c>
      <c r="R19" s="1">
        <v>6.6796600000000002</v>
      </c>
      <c r="S19" s="1">
        <v>5.95383</v>
      </c>
      <c r="T19" s="1">
        <f>Q21-Q19</f>
        <v>0.93109999999999715</v>
      </c>
      <c r="U19" s="1">
        <f t="shared" ref="U19:V19" si="5">R21-R19</f>
        <v>2.3134899999999998</v>
      </c>
      <c r="V19" s="1">
        <f t="shared" si="5"/>
        <v>8.2112700000000007</v>
      </c>
    </row>
    <row r="20" spans="1:22" x14ac:dyDescent="0.2">
      <c r="A20">
        <v>17</v>
      </c>
      <c r="B20">
        <v>3</v>
      </c>
      <c r="C20">
        <v>5</v>
      </c>
      <c r="D20">
        <v>4</v>
      </c>
      <c r="E20">
        <v>7</v>
      </c>
      <c r="F20">
        <v>1</v>
      </c>
      <c r="G20" s="1">
        <v>6.2972000000000001</v>
      </c>
      <c r="H20" s="1">
        <v>3.8449599999999999</v>
      </c>
      <c r="I20" s="1">
        <v>5.7787699999999997</v>
      </c>
      <c r="K20">
        <v>17</v>
      </c>
      <c r="L20">
        <v>3</v>
      </c>
      <c r="M20">
        <v>5</v>
      </c>
      <c r="N20">
        <v>4</v>
      </c>
      <c r="O20">
        <v>7</v>
      </c>
      <c r="P20">
        <v>1</v>
      </c>
      <c r="Q20" s="1">
        <v>6.2972000000000001</v>
      </c>
      <c r="R20" s="1">
        <v>3.8449599999999999</v>
      </c>
      <c r="S20" s="1">
        <v>5.7787699999999997</v>
      </c>
    </row>
    <row r="21" spans="1:22" x14ac:dyDescent="0.2">
      <c r="A21">
        <v>18</v>
      </c>
      <c r="B21">
        <v>3</v>
      </c>
      <c r="C21">
        <v>6</v>
      </c>
      <c r="D21">
        <v>3</v>
      </c>
      <c r="E21">
        <v>3</v>
      </c>
      <c r="F21">
        <v>10</v>
      </c>
      <c r="G21" s="1">
        <v>21.619599999999998</v>
      </c>
      <c r="H21" s="1">
        <v>8.99315</v>
      </c>
      <c r="I21" s="1">
        <v>14.165100000000001</v>
      </c>
      <c r="K21">
        <v>18</v>
      </c>
      <c r="L21">
        <v>3</v>
      </c>
      <c r="M21">
        <v>6</v>
      </c>
      <c r="N21">
        <v>3</v>
      </c>
      <c r="O21">
        <v>3</v>
      </c>
      <c r="P21">
        <v>10</v>
      </c>
      <c r="Q21" s="1">
        <v>21.619599999999998</v>
      </c>
      <c r="R21" s="1">
        <v>8.99315</v>
      </c>
      <c r="S21" s="1">
        <v>14.165100000000001</v>
      </c>
    </row>
    <row r="22" spans="1:22" x14ac:dyDescent="0.2">
      <c r="A22">
        <v>19</v>
      </c>
      <c r="B22">
        <v>4</v>
      </c>
      <c r="C22">
        <v>1</v>
      </c>
      <c r="D22">
        <v>0</v>
      </c>
      <c r="E22">
        <v>0</v>
      </c>
      <c r="F22">
        <v>0</v>
      </c>
      <c r="G22" s="1">
        <f>0.206885*100</f>
        <v>20.688500000000001</v>
      </c>
      <c r="H22" s="1">
        <v>6.6796600000000002</v>
      </c>
      <c r="I22" s="1">
        <v>5.95383</v>
      </c>
      <c r="K22">
        <v>25</v>
      </c>
      <c r="L22">
        <v>4</v>
      </c>
      <c r="M22">
        <v>1</v>
      </c>
      <c r="N22">
        <v>0</v>
      </c>
      <c r="O22">
        <v>0</v>
      </c>
      <c r="P22">
        <v>0</v>
      </c>
      <c r="Q22" s="1">
        <v>20.688500000000001</v>
      </c>
      <c r="R22" s="1">
        <v>6.6796600000000002</v>
      </c>
      <c r="S22" s="1">
        <v>5.95383</v>
      </c>
      <c r="T22" s="1">
        <f>Q24-Q22</f>
        <v>5.5145999999999979</v>
      </c>
      <c r="U22" s="1">
        <f t="shared" ref="U22:V22" si="6">R24-R22</f>
        <v>2.1063499999999991</v>
      </c>
      <c r="V22" s="1">
        <f t="shared" si="6"/>
        <v>7.4789700000000003</v>
      </c>
    </row>
    <row r="23" spans="1:22" x14ac:dyDescent="0.2">
      <c r="A23">
        <v>20</v>
      </c>
      <c r="B23">
        <v>4</v>
      </c>
      <c r="C23">
        <v>2</v>
      </c>
      <c r="D23">
        <v>4</v>
      </c>
      <c r="E23">
        <v>7</v>
      </c>
      <c r="F23">
        <v>1</v>
      </c>
      <c r="G23" s="1">
        <v>5.46678</v>
      </c>
      <c r="H23" s="1">
        <v>4.5931100000000002</v>
      </c>
      <c r="I23" s="1">
        <v>7.01119</v>
      </c>
      <c r="K23">
        <v>26</v>
      </c>
      <c r="L23">
        <v>4</v>
      </c>
      <c r="M23">
        <v>2</v>
      </c>
      <c r="N23">
        <v>4</v>
      </c>
      <c r="O23">
        <v>7</v>
      </c>
      <c r="P23">
        <v>1</v>
      </c>
      <c r="Q23" s="1">
        <v>5.46678</v>
      </c>
      <c r="R23" s="1">
        <v>4.5931100000000002</v>
      </c>
      <c r="S23" s="1">
        <v>7.01119</v>
      </c>
    </row>
    <row r="24" spans="1:22" x14ac:dyDescent="0.2">
      <c r="A24">
        <v>21</v>
      </c>
      <c r="B24">
        <v>4</v>
      </c>
      <c r="C24">
        <v>3</v>
      </c>
      <c r="D24">
        <v>3</v>
      </c>
      <c r="E24">
        <v>3</v>
      </c>
      <c r="F24">
        <v>100</v>
      </c>
      <c r="G24" s="1">
        <v>26.203099999999999</v>
      </c>
      <c r="H24" s="1">
        <v>8.7860099999999992</v>
      </c>
      <c r="I24" s="1">
        <v>13.4328</v>
      </c>
      <c r="K24">
        <v>27</v>
      </c>
      <c r="L24">
        <v>4</v>
      </c>
      <c r="M24">
        <v>3</v>
      </c>
      <c r="N24">
        <v>3</v>
      </c>
      <c r="O24">
        <v>3</v>
      </c>
      <c r="P24">
        <v>100</v>
      </c>
      <c r="Q24" s="1">
        <v>26.203099999999999</v>
      </c>
      <c r="R24" s="1">
        <v>8.7860099999999992</v>
      </c>
      <c r="S24" s="1">
        <v>13.4328</v>
      </c>
    </row>
    <row r="25" spans="1:22" x14ac:dyDescent="0.2">
      <c r="A25">
        <v>22</v>
      </c>
      <c r="B25">
        <v>4</v>
      </c>
      <c r="C25">
        <v>4</v>
      </c>
      <c r="D25">
        <v>0</v>
      </c>
      <c r="E25">
        <v>0</v>
      </c>
      <c r="F25">
        <v>0</v>
      </c>
      <c r="G25" s="1">
        <f>0.206885*100</f>
        <v>20.688500000000001</v>
      </c>
      <c r="H25" s="1">
        <v>5.8732600000000001</v>
      </c>
      <c r="I25" s="1">
        <v>7.7795899999999998</v>
      </c>
      <c r="K25">
        <v>28</v>
      </c>
      <c r="L25">
        <v>4</v>
      </c>
      <c r="M25">
        <v>4</v>
      </c>
      <c r="N25">
        <v>0</v>
      </c>
      <c r="O25">
        <v>0</v>
      </c>
      <c r="P25">
        <v>0</v>
      </c>
      <c r="Q25" s="1">
        <v>20.964200000000002</v>
      </c>
      <c r="R25" s="1">
        <v>5.8732600000000001</v>
      </c>
      <c r="S25" s="1">
        <v>7.7795899999999998</v>
      </c>
      <c r="T25" s="1">
        <f>Q27-Q25</f>
        <v>47.978799999999993</v>
      </c>
      <c r="U25" s="1">
        <f t="shared" ref="U25:V25" si="7">R27-R25</f>
        <v>9.0602400000000003</v>
      </c>
      <c r="V25" s="1">
        <f t="shared" si="7"/>
        <v>16.494210000000002</v>
      </c>
    </row>
    <row r="26" spans="1:22" x14ac:dyDescent="0.2">
      <c r="A26">
        <v>23</v>
      </c>
      <c r="B26">
        <v>4</v>
      </c>
      <c r="C26">
        <v>5</v>
      </c>
      <c r="D26">
        <v>4</v>
      </c>
      <c r="E26">
        <v>7</v>
      </c>
      <c r="F26">
        <v>1</v>
      </c>
      <c r="G26" s="1">
        <v>20.610099999999999</v>
      </c>
      <c r="H26" s="1">
        <v>15.409700000000001</v>
      </c>
      <c r="I26" s="1">
        <v>31.58</v>
      </c>
      <c r="K26">
        <v>29</v>
      </c>
      <c r="L26">
        <v>4</v>
      </c>
      <c r="M26">
        <v>5</v>
      </c>
      <c r="N26">
        <v>4</v>
      </c>
      <c r="O26">
        <v>7</v>
      </c>
      <c r="P26">
        <v>1</v>
      </c>
      <c r="Q26" s="1">
        <v>20.610099999999999</v>
      </c>
      <c r="R26" s="1">
        <v>15.409700000000001</v>
      </c>
      <c r="S26" s="1">
        <v>31.58</v>
      </c>
    </row>
    <row r="27" spans="1:22" x14ac:dyDescent="0.2">
      <c r="A27">
        <v>24</v>
      </c>
      <c r="B27">
        <v>4</v>
      </c>
      <c r="C27">
        <v>6</v>
      </c>
      <c r="D27">
        <v>3</v>
      </c>
      <c r="E27">
        <v>3</v>
      </c>
      <c r="F27">
        <v>100</v>
      </c>
      <c r="G27" s="1">
        <v>68.942999999999998</v>
      </c>
      <c r="H27" s="1">
        <v>14.9335</v>
      </c>
      <c r="I27" s="1">
        <v>24.273800000000001</v>
      </c>
      <c r="K27">
        <v>30</v>
      </c>
      <c r="L27">
        <v>4</v>
      </c>
      <c r="M27">
        <v>6</v>
      </c>
      <c r="N27">
        <v>3</v>
      </c>
      <c r="O27">
        <v>3</v>
      </c>
      <c r="P27">
        <v>100</v>
      </c>
      <c r="Q27" s="1">
        <v>68.942999999999998</v>
      </c>
      <c r="R27" s="1">
        <v>14.9335</v>
      </c>
      <c r="S27" s="1">
        <v>24.273800000000001</v>
      </c>
    </row>
    <row r="28" spans="1:22" x14ac:dyDescent="0.2">
      <c r="G28" s="1"/>
      <c r="H28" s="1"/>
      <c r="I28" s="1"/>
    </row>
    <row r="29" spans="1:22" x14ac:dyDescent="0.2">
      <c r="G29" s="1"/>
      <c r="H29" s="1"/>
      <c r="I29" s="1"/>
      <c r="S29" s="2" t="s">
        <v>21</v>
      </c>
    </row>
    <row r="30" spans="1:22" x14ac:dyDescent="0.2">
      <c r="S30" s="3"/>
      <c r="T30" s="3" t="s">
        <v>16</v>
      </c>
      <c r="U30" s="4" t="s">
        <v>17</v>
      </c>
      <c r="V30" s="4" t="s">
        <v>18</v>
      </c>
    </row>
    <row r="31" spans="1:22" x14ac:dyDescent="0.2">
      <c r="S31" s="3" t="s">
        <v>11</v>
      </c>
      <c r="T31" s="5">
        <f>AVERAGE(T4:T25)</f>
        <v>13.2749875</v>
      </c>
      <c r="U31" s="5">
        <f t="shared" ref="U31:V31" si="8">AVERAGE(U4:U25)</f>
        <v>4.1203225000000003</v>
      </c>
      <c r="V31" s="5">
        <f t="shared" si="8"/>
        <v>8.3438437500000013</v>
      </c>
    </row>
    <row r="32" spans="1:22" x14ac:dyDescent="0.2">
      <c r="S32" s="3" t="s">
        <v>12</v>
      </c>
      <c r="T32" s="5">
        <f>(T4+T10+T16+T22)/4</f>
        <v>15.569324999999999</v>
      </c>
      <c r="U32" s="5">
        <f t="shared" ref="U32:V32" si="9">(U4+U10+U16+U22)/4</f>
        <v>6.0990675000000003</v>
      </c>
      <c r="V32" s="5">
        <f t="shared" si="9"/>
        <v>9.4873224999999994</v>
      </c>
    </row>
    <row r="33" spans="19:22" x14ac:dyDescent="0.2">
      <c r="S33" s="3" t="s">
        <v>10</v>
      </c>
      <c r="T33" s="5">
        <f>(T7+T13+T19+T25)/4</f>
        <v>10.980649999999997</v>
      </c>
      <c r="U33" s="5">
        <f t="shared" ref="U33:V33" si="10">(U7+U13+U19+U25)/4</f>
        <v>2.1415774999999999</v>
      </c>
      <c r="V33" s="5">
        <f t="shared" si="10"/>
        <v>7.2003649999999997</v>
      </c>
    </row>
    <row r="34" spans="19:22" x14ac:dyDescent="0.2">
      <c r="S34" s="6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18E34-CD1E-7C4B-99E6-115AC2252148}">
  <dimension ref="A2:W33"/>
  <sheetViews>
    <sheetView tabSelected="1" topLeftCell="B3" workbookViewId="0">
      <selection activeCell="T32" sqref="T32"/>
    </sheetView>
  </sheetViews>
  <sheetFormatPr baseColWidth="10" defaultRowHeight="16" x14ac:dyDescent="0.2"/>
  <cols>
    <col min="12" max="12" width="3.1640625" bestFit="1" customWidth="1"/>
    <col min="13" max="15" width="2.1640625" bestFit="1" customWidth="1"/>
    <col min="16" max="16" width="3.1640625" bestFit="1" customWidth="1"/>
    <col min="17" max="17" width="8.1640625" bestFit="1" customWidth="1"/>
    <col min="18" max="18" width="9.1640625" style="1" bestFit="1" customWidth="1"/>
    <col min="19" max="19" width="8.1640625" style="1" bestFit="1" customWidth="1"/>
    <col min="20" max="20" width="10.83203125" style="1"/>
    <col min="21" max="22" width="16.1640625" style="1" customWidth="1"/>
    <col min="23" max="23" width="23.6640625" style="1" customWidth="1"/>
  </cols>
  <sheetData>
    <row r="2" spans="1:23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L2" t="s">
        <v>0</v>
      </c>
      <c r="M2" t="s">
        <v>1</v>
      </c>
      <c r="N2" t="s">
        <v>2</v>
      </c>
      <c r="O2" t="s">
        <v>3</v>
      </c>
      <c r="P2" t="s">
        <v>4</v>
      </c>
      <c r="Q2" t="s">
        <v>5</v>
      </c>
      <c r="R2" t="s">
        <v>6</v>
      </c>
      <c r="S2" t="s">
        <v>7</v>
      </c>
      <c r="T2" t="s">
        <v>8</v>
      </c>
      <c r="U2" s="1" t="s">
        <v>13</v>
      </c>
      <c r="V2" t="s">
        <v>14</v>
      </c>
      <c r="W2" t="s">
        <v>15</v>
      </c>
    </row>
    <row r="3" spans="1:23" x14ac:dyDescent="0.2">
      <c r="A3">
        <v>25</v>
      </c>
      <c r="B3">
        <v>5</v>
      </c>
      <c r="C3">
        <v>1</v>
      </c>
      <c r="D3">
        <v>0</v>
      </c>
      <c r="E3">
        <v>0</v>
      </c>
      <c r="F3">
        <v>0</v>
      </c>
      <c r="G3" s="1">
        <f>0.138475*100</f>
        <v>13.847499999999998</v>
      </c>
      <c r="H3" s="1">
        <v>6.4718400000000003</v>
      </c>
      <c r="I3" s="1">
        <v>9.7462999999999997</v>
      </c>
      <c r="J3" s="1">
        <f>G5-G3</f>
        <v>1.1694000000000013</v>
      </c>
      <c r="L3">
        <v>31</v>
      </c>
      <c r="M3">
        <v>5</v>
      </c>
      <c r="N3">
        <v>1</v>
      </c>
      <c r="O3">
        <v>0</v>
      </c>
      <c r="P3">
        <v>0</v>
      </c>
      <c r="Q3">
        <v>0</v>
      </c>
      <c r="R3" s="1">
        <v>13.8475</v>
      </c>
      <c r="S3" s="1">
        <v>6.4718400000000003</v>
      </c>
      <c r="T3" s="1">
        <v>9.7462999999999997</v>
      </c>
      <c r="U3" s="1">
        <f>R5-R3</f>
        <v>1.1693999999999996</v>
      </c>
      <c r="V3" s="1">
        <f t="shared" ref="V3:W3" si="0">S5-S3</f>
        <v>0.81519999999999992</v>
      </c>
      <c r="W3" s="1">
        <f t="shared" si="0"/>
        <v>0.93389999999999951</v>
      </c>
    </row>
    <row r="4" spans="1:23" x14ac:dyDescent="0.2">
      <c r="A4">
        <v>26</v>
      </c>
      <c r="B4">
        <v>5</v>
      </c>
      <c r="C4">
        <v>2</v>
      </c>
      <c r="D4">
        <v>4</v>
      </c>
      <c r="E4">
        <v>7</v>
      </c>
      <c r="F4">
        <v>1</v>
      </c>
      <c r="G4" s="1">
        <v>4.4180400000000004</v>
      </c>
      <c r="H4" s="1">
        <v>3.4679099999999998</v>
      </c>
      <c r="I4" s="1">
        <v>4.9880599999999999</v>
      </c>
      <c r="L4">
        <v>32</v>
      </c>
      <c r="M4">
        <v>5</v>
      </c>
      <c r="N4">
        <v>2</v>
      </c>
      <c r="O4">
        <v>4</v>
      </c>
      <c r="P4">
        <v>7</v>
      </c>
      <c r="Q4">
        <v>1</v>
      </c>
      <c r="R4" s="1">
        <v>4.4180400000000004</v>
      </c>
      <c r="S4" s="1">
        <v>3.4679099999999998</v>
      </c>
      <c r="T4" s="1">
        <v>4.9880599999999999</v>
      </c>
    </row>
    <row r="5" spans="1:23" x14ac:dyDescent="0.2">
      <c r="A5">
        <v>27</v>
      </c>
      <c r="B5">
        <v>5</v>
      </c>
      <c r="C5">
        <v>3</v>
      </c>
      <c r="D5">
        <v>3</v>
      </c>
      <c r="E5">
        <v>3</v>
      </c>
      <c r="F5">
        <v>50</v>
      </c>
      <c r="G5" s="1">
        <v>15.0169</v>
      </c>
      <c r="H5" s="1">
        <v>7.2870400000000002</v>
      </c>
      <c r="I5" s="1">
        <v>10.680199999999999</v>
      </c>
      <c r="L5">
        <v>33</v>
      </c>
      <c r="M5">
        <v>5</v>
      </c>
      <c r="N5">
        <v>3</v>
      </c>
      <c r="O5">
        <v>3</v>
      </c>
      <c r="P5">
        <v>3</v>
      </c>
      <c r="Q5">
        <v>50</v>
      </c>
      <c r="R5" s="1">
        <v>15.0169</v>
      </c>
      <c r="S5" s="1">
        <v>7.2870400000000002</v>
      </c>
      <c r="T5" s="1">
        <v>10.680199999999999</v>
      </c>
    </row>
    <row r="6" spans="1:23" x14ac:dyDescent="0.2">
      <c r="A6">
        <v>28</v>
      </c>
      <c r="B6">
        <v>5</v>
      </c>
      <c r="C6">
        <v>4</v>
      </c>
      <c r="D6">
        <v>0</v>
      </c>
      <c r="E6">
        <v>0</v>
      </c>
      <c r="F6">
        <v>0</v>
      </c>
      <c r="G6" s="1">
        <f>0.138475*100</f>
        <v>13.847499999999998</v>
      </c>
      <c r="H6" s="1">
        <v>6.5719599999999998</v>
      </c>
      <c r="I6" s="1">
        <v>-1.98785E-2</v>
      </c>
      <c r="J6" s="1">
        <f>G8-G6</f>
        <v>-1.7619999999999987</v>
      </c>
      <c r="L6">
        <v>34</v>
      </c>
      <c r="M6">
        <v>5</v>
      </c>
      <c r="N6">
        <v>4</v>
      </c>
      <c r="O6">
        <v>0</v>
      </c>
      <c r="P6">
        <v>0</v>
      </c>
      <c r="Q6">
        <v>0</v>
      </c>
      <c r="R6" s="1">
        <v>0.83469199999999999</v>
      </c>
      <c r="S6" s="1">
        <v>6.5719599999999998</v>
      </c>
      <c r="T6" s="1">
        <v>-1.98785E-2</v>
      </c>
      <c r="U6" s="1">
        <f>R8-R6</f>
        <v>11.250807999999999</v>
      </c>
      <c r="V6" s="1">
        <f t="shared" ref="V6:W6" si="1">S8-S6</f>
        <v>-2.4539900000000001</v>
      </c>
      <c r="W6" s="1">
        <f t="shared" si="1"/>
        <v>5.9461184999999999</v>
      </c>
    </row>
    <row r="7" spans="1:23" x14ac:dyDescent="0.2">
      <c r="A7">
        <v>29</v>
      </c>
      <c r="B7">
        <v>5</v>
      </c>
      <c r="C7">
        <v>5</v>
      </c>
      <c r="D7">
        <v>4</v>
      </c>
      <c r="E7">
        <v>7</v>
      </c>
      <c r="F7">
        <v>1</v>
      </c>
      <c r="G7" s="1">
        <v>6.8776999999999999</v>
      </c>
      <c r="H7" s="1">
        <v>4.4011199999999997</v>
      </c>
      <c r="I7" s="1">
        <v>6.7863899999999999</v>
      </c>
      <c r="L7">
        <v>35</v>
      </c>
      <c r="M7">
        <v>5</v>
      </c>
      <c r="N7">
        <v>5</v>
      </c>
      <c r="O7">
        <v>4</v>
      </c>
      <c r="P7">
        <v>7</v>
      </c>
      <c r="Q7">
        <v>1</v>
      </c>
      <c r="R7" s="1">
        <v>6.8776999999999999</v>
      </c>
      <c r="S7" s="1">
        <v>4.4011199999999997</v>
      </c>
      <c r="T7" s="1">
        <v>6.7863899999999999</v>
      </c>
    </row>
    <row r="8" spans="1:23" x14ac:dyDescent="0.2">
      <c r="A8">
        <v>30</v>
      </c>
      <c r="B8">
        <v>5</v>
      </c>
      <c r="C8">
        <v>6</v>
      </c>
      <c r="D8">
        <v>3</v>
      </c>
      <c r="E8">
        <v>3</v>
      </c>
      <c r="F8">
        <v>50</v>
      </c>
      <c r="G8" s="1">
        <v>12.0855</v>
      </c>
      <c r="H8" s="1">
        <v>4.1179699999999997</v>
      </c>
      <c r="I8" s="1">
        <v>5.92624</v>
      </c>
      <c r="L8">
        <v>36</v>
      </c>
      <c r="M8">
        <v>5</v>
      </c>
      <c r="N8">
        <v>6</v>
      </c>
      <c r="O8">
        <v>3</v>
      </c>
      <c r="P8">
        <v>3</v>
      </c>
      <c r="Q8">
        <v>50</v>
      </c>
      <c r="R8" s="1">
        <v>12.0855</v>
      </c>
      <c r="S8" s="1">
        <v>4.1179699999999997</v>
      </c>
      <c r="T8" s="1">
        <v>5.92624</v>
      </c>
    </row>
    <row r="9" spans="1:23" x14ac:dyDescent="0.2">
      <c r="A9">
        <v>31</v>
      </c>
      <c r="B9">
        <v>6</v>
      </c>
      <c r="C9">
        <v>1</v>
      </c>
      <c r="D9">
        <v>0</v>
      </c>
      <c r="E9">
        <v>0</v>
      </c>
      <c r="F9">
        <v>0</v>
      </c>
      <c r="G9" s="1">
        <f>0.00834692*100</f>
        <v>0.8346920000000001</v>
      </c>
      <c r="H9" s="1">
        <v>6.5719599999999998</v>
      </c>
      <c r="I9" s="1">
        <v>-1.98785E-2</v>
      </c>
      <c r="J9" s="1">
        <f>G11-G9</f>
        <v>27.022707999999998</v>
      </c>
      <c r="L9">
        <v>37</v>
      </c>
      <c r="M9">
        <v>6</v>
      </c>
      <c r="N9">
        <v>1</v>
      </c>
      <c r="O9">
        <v>0</v>
      </c>
      <c r="P9">
        <v>0</v>
      </c>
      <c r="Q9">
        <v>0</v>
      </c>
      <c r="R9" s="1">
        <v>0.83469199999999999</v>
      </c>
      <c r="S9" s="1">
        <v>6.5719599999999998</v>
      </c>
      <c r="T9" s="1">
        <v>-1.98785E-2</v>
      </c>
      <c r="U9" s="1">
        <f>R11-R9</f>
        <v>27.022707999999998</v>
      </c>
      <c r="V9" s="1">
        <f t="shared" ref="V9:W9" si="2">S11-S9</f>
        <v>4.5597400000000006</v>
      </c>
      <c r="W9" s="1">
        <f t="shared" si="2"/>
        <v>18.463578500000001</v>
      </c>
    </row>
    <row r="10" spans="1:23" x14ac:dyDescent="0.2">
      <c r="A10">
        <v>32</v>
      </c>
      <c r="B10">
        <v>6</v>
      </c>
      <c r="C10">
        <v>2</v>
      </c>
      <c r="D10">
        <v>4</v>
      </c>
      <c r="E10">
        <v>7</v>
      </c>
      <c r="F10">
        <v>1</v>
      </c>
      <c r="G10" s="1">
        <v>6.9528600000000003</v>
      </c>
      <c r="H10" s="1">
        <v>3.45479</v>
      </c>
      <c r="I10" s="1">
        <v>5.1505400000000003</v>
      </c>
      <c r="L10">
        <v>38</v>
      </c>
      <c r="M10">
        <v>6</v>
      </c>
      <c r="N10">
        <v>2</v>
      </c>
      <c r="O10">
        <v>4</v>
      </c>
      <c r="P10">
        <v>7</v>
      </c>
      <c r="Q10">
        <v>1</v>
      </c>
      <c r="R10" s="1">
        <v>6.9528600000000003</v>
      </c>
      <c r="S10" s="1">
        <v>3.45479</v>
      </c>
      <c r="T10" s="1">
        <v>5.1505400000000003</v>
      </c>
    </row>
    <row r="11" spans="1:23" x14ac:dyDescent="0.2">
      <c r="A11">
        <v>33</v>
      </c>
      <c r="B11">
        <v>6</v>
      </c>
      <c r="C11">
        <v>3</v>
      </c>
      <c r="D11">
        <v>5</v>
      </c>
      <c r="E11">
        <v>13</v>
      </c>
      <c r="F11">
        <v>100</v>
      </c>
      <c r="G11" s="1">
        <v>27.857399999999998</v>
      </c>
      <c r="H11" s="1">
        <v>11.1317</v>
      </c>
      <c r="I11" s="1">
        <v>18.4437</v>
      </c>
      <c r="L11">
        <v>39</v>
      </c>
      <c r="M11">
        <v>6</v>
      </c>
      <c r="N11">
        <v>3</v>
      </c>
      <c r="O11">
        <v>5</v>
      </c>
      <c r="P11">
        <v>13</v>
      </c>
      <c r="Q11">
        <v>100</v>
      </c>
      <c r="R11" s="1">
        <v>27.857399999999998</v>
      </c>
      <c r="S11" s="1">
        <v>11.1317</v>
      </c>
      <c r="T11" s="1">
        <v>18.4437</v>
      </c>
    </row>
    <row r="12" spans="1:23" x14ac:dyDescent="0.2">
      <c r="A12">
        <v>34</v>
      </c>
      <c r="B12">
        <v>6</v>
      </c>
      <c r="C12">
        <v>4</v>
      </c>
      <c r="D12">
        <v>0</v>
      </c>
      <c r="E12">
        <v>0</v>
      </c>
      <c r="F12">
        <v>0</v>
      </c>
      <c r="G12" s="1">
        <f>0.00834692*100</f>
        <v>0.8346920000000001</v>
      </c>
      <c r="H12" s="1">
        <v>6.4479699999999998</v>
      </c>
      <c r="I12" s="1">
        <v>10.7936</v>
      </c>
      <c r="J12" s="1">
        <f>G14-G12</f>
        <v>4.4547079999999992</v>
      </c>
      <c r="L12">
        <v>40</v>
      </c>
      <c r="M12">
        <v>6</v>
      </c>
      <c r="N12">
        <v>4</v>
      </c>
      <c r="O12">
        <v>0</v>
      </c>
      <c r="P12">
        <v>0</v>
      </c>
      <c r="Q12">
        <v>0</v>
      </c>
      <c r="R12" s="1">
        <v>15.3672</v>
      </c>
      <c r="S12" s="1">
        <v>6.4479699999999998</v>
      </c>
      <c r="T12" s="1">
        <v>10.7936</v>
      </c>
      <c r="U12" s="1">
        <f>R14-R12</f>
        <v>-10.0778</v>
      </c>
      <c r="V12" s="1">
        <f t="shared" ref="V12:W12" si="3">S14-S12</f>
        <v>-3.5994499999999996</v>
      </c>
      <c r="W12" s="1">
        <f t="shared" si="3"/>
        <v>-6.9115099999999998</v>
      </c>
    </row>
    <row r="13" spans="1:23" x14ac:dyDescent="0.2">
      <c r="A13">
        <v>35</v>
      </c>
      <c r="B13">
        <v>6</v>
      </c>
      <c r="C13">
        <v>5</v>
      </c>
      <c r="D13">
        <v>4</v>
      </c>
      <c r="E13">
        <v>7</v>
      </c>
      <c r="F13">
        <v>1</v>
      </c>
      <c r="G13" s="1">
        <v>5.3076999999999996</v>
      </c>
      <c r="H13" s="1">
        <v>4.9891399999999999</v>
      </c>
      <c r="I13" s="1">
        <v>7.0451100000000002</v>
      </c>
      <c r="L13">
        <v>41</v>
      </c>
      <c r="M13">
        <v>6</v>
      </c>
      <c r="N13">
        <v>5</v>
      </c>
      <c r="O13">
        <v>4</v>
      </c>
      <c r="P13">
        <v>7</v>
      </c>
      <c r="Q13">
        <v>1</v>
      </c>
      <c r="R13" s="1">
        <v>5.3076999999999996</v>
      </c>
      <c r="S13" s="1">
        <v>4.9891399999999999</v>
      </c>
      <c r="T13" s="1">
        <v>7.0451100000000002</v>
      </c>
    </row>
    <row r="14" spans="1:23" x14ac:dyDescent="0.2">
      <c r="A14">
        <v>36</v>
      </c>
      <c r="B14">
        <v>6</v>
      </c>
      <c r="C14">
        <v>6</v>
      </c>
      <c r="D14">
        <v>5</v>
      </c>
      <c r="E14">
        <v>13</v>
      </c>
      <c r="F14">
        <v>100</v>
      </c>
      <c r="G14" s="1">
        <v>5.2893999999999997</v>
      </c>
      <c r="H14" s="1">
        <v>2.8485200000000002</v>
      </c>
      <c r="I14" s="1">
        <v>3.8820899999999998</v>
      </c>
      <c r="L14">
        <v>42</v>
      </c>
      <c r="M14">
        <v>6</v>
      </c>
      <c r="N14">
        <v>6</v>
      </c>
      <c r="O14">
        <v>5</v>
      </c>
      <c r="P14">
        <v>13</v>
      </c>
      <c r="Q14">
        <v>100</v>
      </c>
      <c r="R14" s="1">
        <v>5.2893999999999997</v>
      </c>
      <c r="S14" s="1">
        <v>2.8485200000000002</v>
      </c>
      <c r="T14" s="1">
        <v>3.8820899999999998</v>
      </c>
    </row>
    <row r="15" spans="1:23" x14ac:dyDescent="0.2">
      <c r="A15">
        <v>37</v>
      </c>
      <c r="B15">
        <v>7</v>
      </c>
      <c r="C15">
        <v>1</v>
      </c>
      <c r="D15">
        <v>0</v>
      </c>
      <c r="E15">
        <v>0</v>
      </c>
      <c r="F15">
        <v>0</v>
      </c>
      <c r="G15" s="1">
        <f>0.154818*100</f>
        <v>15.481800000000002</v>
      </c>
      <c r="H15" s="1">
        <v>6.6419699999999997</v>
      </c>
      <c r="I15" s="1">
        <v>11.9815</v>
      </c>
      <c r="J15" s="1">
        <f>G17-G15</f>
        <v>1.900599999999999</v>
      </c>
      <c r="L15">
        <v>43</v>
      </c>
      <c r="M15">
        <v>7</v>
      </c>
      <c r="N15">
        <v>1</v>
      </c>
      <c r="O15">
        <v>0</v>
      </c>
      <c r="P15">
        <v>0</v>
      </c>
      <c r="Q15">
        <v>0</v>
      </c>
      <c r="R15" s="1">
        <v>15.4818</v>
      </c>
      <c r="S15" s="1">
        <v>6.6419699999999997</v>
      </c>
      <c r="T15" s="1">
        <v>11.9815</v>
      </c>
      <c r="U15" s="1">
        <f>R17-R15</f>
        <v>1.9006000000000007</v>
      </c>
      <c r="V15" s="1">
        <f t="shared" ref="V15:W15" si="4">S17-S15</f>
        <v>2.9387700000000008</v>
      </c>
      <c r="W15" s="1">
        <f t="shared" si="4"/>
        <v>1.9343000000000004</v>
      </c>
    </row>
    <row r="16" spans="1:23" x14ac:dyDescent="0.2">
      <c r="A16">
        <v>38</v>
      </c>
      <c r="B16">
        <v>7</v>
      </c>
      <c r="C16">
        <v>2</v>
      </c>
      <c r="D16">
        <v>4</v>
      </c>
      <c r="E16">
        <v>7</v>
      </c>
      <c r="F16">
        <v>1</v>
      </c>
      <c r="G16" s="1">
        <v>7.3483099999999997</v>
      </c>
      <c r="H16" s="1">
        <v>7.7497600000000002</v>
      </c>
      <c r="I16" s="1">
        <v>11.299200000000001</v>
      </c>
      <c r="L16">
        <v>44</v>
      </c>
      <c r="M16">
        <v>7</v>
      </c>
      <c r="N16">
        <v>2</v>
      </c>
      <c r="O16">
        <v>4</v>
      </c>
      <c r="P16">
        <v>7</v>
      </c>
      <c r="Q16">
        <v>1</v>
      </c>
      <c r="R16" s="1">
        <v>7.3483099999999997</v>
      </c>
      <c r="S16" s="1">
        <v>7.7497600000000002</v>
      </c>
      <c r="T16" s="1">
        <v>11.299200000000001</v>
      </c>
    </row>
    <row r="17" spans="1:23" x14ac:dyDescent="0.2">
      <c r="A17">
        <v>39</v>
      </c>
      <c r="B17">
        <v>7</v>
      </c>
      <c r="C17">
        <v>3</v>
      </c>
      <c r="D17">
        <v>3</v>
      </c>
      <c r="E17">
        <v>7</v>
      </c>
      <c r="F17">
        <v>50</v>
      </c>
      <c r="G17" s="1">
        <v>17.382400000000001</v>
      </c>
      <c r="H17" s="1">
        <v>9.5807400000000005</v>
      </c>
      <c r="I17" s="1">
        <v>13.915800000000001</v>
      </c>
      <c r="L17">
        <v>45</v>
      </c>
      <c r="M17">
        <v>7</v>
      </c>
      <c r="N17">
        <v>3</v>
      </c>
      <c r="O17">
        <v>3</v>
      </c>
      <c r="P17">
        <v>7</v>
      </c>
      <c r="Q17">
        <v>50</v>
      </c>
      <c r="R17" s="1">
        <v>17.382400000000001</v>
      </c>
      <c r="S17" s="1">
        <v>9.5807400000000005</v>
      </c>
      <c r="T17" s="1">
        <v>13.915800000000001</v>
      </c>
    </row>
    <row r="18" spans="1:23" x14ac:dyDescent="0.2">
      <c r="A18">
        <v>40</v>
      </c>
      <c r="B18">
        <v>7</v>
      </c>
      <c r="C18">
        <v>4</v>
      </c>
      <c r="D18">
        <v>0</v>
      </c>
      <c r="E18">
        <v>0</v>
      </c>
      <c r="F18">
        <v>0</v>
      </c>
      <c r="G18" s="1">
        <f>0.154818*100</f>
        <v>15.481800000000002</v>
      </c>
      <c r="H18" s="1">
        <v>6.8282499999999997</v>
      </c>
      <c r="I18" s="1">
        <v>7.0636599999999996</v>
      </c>
      <c r="J18" s="1">
        <f>G20-G18</f>
        <v>1.695199999999998</v>
      </c>
      <c r="L18">
        <v>46</v>
      </c>
      <c r="M18">
        <v>7</v>
      </c>
      <c r="N18">
        <v>4</v>
      </c>
      <c r="O18">
        <v>0</v>
      </c>
      <c r="P18">
        <v>0</v>
      </c>
      <c r="Q18">
        <v>0</v>
      </c>
      <c r="R18" s="1">
        <v>13.8973</v>
      </c>
      <c r="S18" s="1">
        <v>6.8282499999999997</v>
      </c>
      <c r="T18" s="1">
        <v>7.0636599999999996</v>
      </c>
      <c r="U18" s="1">
        <f>R20-R18</f>
        <v>3.2797000000000001</v>
      </c>
      <c r="V18" s="1">
        <f t="shared" ref="V18:W18" si="5">S20-S18</f>
        <v>8.4533500000000004</v>
      </c>
      <c r="W18" s="1">
        <f t="shared" si="5"/>
        <v>16.14584</v>
      </c>
    </row>
    <row r="19" spans="1:23" x14ac:dyDescent="0.2">
      <c r="A19">
        <v>41</v>
      </c>
      <c r="B19">
        <v>7</v>
      </c>
      <c r="C19">
        <v>5</v>
      </c>
      <c r="D19">
        <v>4</v>
      </c>
      <c r="E19">
        <v>7</v>
      </c>
      <c r="F19">
        <v>1</v>
      </c>
      <c r="G19" s="1">
        <v>4.1085000000000003</v>
      </c>
      <c r="H19" s="1">
        <v>7.3145100000000003</v>
      </c>
      <c r="I19" s="1">
        <v>11.0601</v>
      </c>
      <c r="L19">
        <v>47</v>
      </c>
      <c r="M19">
        <v>7</v>
      </c>
      <c r="N19">
        <v>5</v>
      </c>
      <c r="O19">
        <v>4</v>
      </c>
      <c r="P19">
        <v>7</v>
      </c>
      <c r="Q19">
        <v>1</v>
      </c>
      <c r="R19" s="1">
        <v>4.1085000000000003</v>
      </c>
      <c r="S19" s="1">
        <v>7.3145100000000003</v>
      </c>
      <c r="T19" s="1">
        <v>11.0601</v>
      </c>
    </row>
    <row r="20" spans="1:23" x14ac:dyDescent="0.2">
      <c r="A20">
        <v>42</v>
      </c>
      <c r="B20">
        <v>7</v>
      </c>
      <c r="C20">
        <v>6</v>
      </c>
      <c r="D20">
        <v>3</v>
      </c>
      <c r="E20">
        <v>7</v>
      </c>
      <c r="F20">
        <v>50</v>
      </c>
      <c r="G20" s="1">
        <v>17.177</v>
      </c>
      <c r="H20" s="1">
        <v>15.281599999999999</v>
      </c>
      <c r="I20" s="1">
        <v>23.209499999999998</v>
      </c>
      <c r="L20">
        <v>48</v>
      </c>
      <c r="M20">
        <v>7</v>
      </c>
      <c r="N20">
        <v>6</v>
      </c>
      <c r="O20">
        <v>3</v>
      </c>
      <c r="P20">
        <v>7</v>
      </c>
      <c r="Q20">
        <v>50</v>
      </c>
      <c r="R20" s="1">
        <v>17.177</v>
      </c>
      <c r="S20" s="1">
        <v>15.281599999999999</v>
      </c>
      <c r="T20" s="1">
        <v>23.209499999999998</v>
      </c>
    </row>
    <row r="21" spans="1:23" x14ac:dyDescent="0.2">
      <c r="A21">
        <v>43</v>
      </c>
      <c r="B21">
        <v>8</v>
      </c>
      <c r="C21">
        <v>1</v>
      </c>
      <c r="D21">
        <v>0</v>
      </c>
      <c r="E21">
        <v>0</v>
      </c>
      <c r="F21">
        <v>0</v>
      </c>
      <c r="G21" s="1">
        <f>0.138973*100</f>
        <v>13.897300000000001</v>
      </c>
      <c r="H21" s="1">
        <v>6.8282499999999997</v>
      </c>
      <c r="I21" s="1">
        <v>7.0636599999999996</v>
      </c>
      <c r="J21" s="1">
        <f>G23-G21</f>
        <v>5.3438999999999979</v>
      </c>
      <c r="L21">
        <v>49</v>
      </c>
      <c r="M21">
        <v>8</v>
      </c>
      <c r="N21">
        <v>1</v>
      </c>
      <c r="O21">
        <v>0</v>
      </c>
      <c r="P21">
        <v>0</v>
      </c>
      <c r="Q21">
        <v>0</v>
      </c>
      <c r="R21" s="1">
        <v>13.8973</v>
      </c>
      <c r="S21" s="1">
        <v>6.8282499999999997</v>
      </c>
      <c r="T21" s="1">
        <v>7.0636599999999996</v>
      </c>
      <c r="U21" s="1">
        <f>R23-R21</f>
        <v>5.3438999999999997</v>
      </c>
      <c r="V21" s="1">
        <f t="shared" ref="V21:W21" si="6">S23-S21</f>
        <v>10.647649999999999</v>
      </c>
      <c r="W21" s="1">
        <f t="shared" si="6"/>
        <v>20.808540000000001</v>
      </c>
    </row>
    <row r="22" spans="1:23" x14ac:dyDescent="0.2">
      <c r="A22">
        <v>44</v>
      </c>
      <c r="B22">
        <v>8</v>
      </c>
      <c r="C22">
        <v>2</v>
      </c>
      <c r="D22">
        <v>4</v>
      </c>
      <c r="E22">
        <v>7</v>
      </c>
      <c r="F22">
        <v>1</v>
      </c>
      <c r="G22" s="1">
        <v>4.3601599999999996</v>
      </c>
      <c r="H22" s="1">
        <v>8.7119300000000006</v>
      </c>
      <c r="I22" s="1">
        <v>13.3996</v>
      </c>
      <c r="L22">
        <v>50</v>
      </c>
      <c r="M22">
        <v>8</v>
      </c>
      <c r="N22">
        <v>2</v>
      </c>
      <c r="O22">
        <v>4</v>
      </c>
      <c r="P22">
        <v>7</v>
      </c>
      <c r="Q22">
        <v>1</v>
      </c>
      <c r="R22" s="1">
        <v>4.3601599999999996</v>
      </c>
      <c r="S22" s="1">
        <v>8.7119300000000006</v>
      </c>
      <c r="T22" s="1">
        <v>13.3996</v>
      </c>
    </row>
    <row r="23" spans="1:23" x14ac:dyDescent="0.2">
      <c r="A23">
        <v>45</v>
      </c>
      <c r="B23">
        <v>8</v>
      </c>
      <c r="C23">
        <v>3</v>
      </c>
      <c r="D23">
        <v>3</v>
      </c>
      <c r="E23">
        <v>13</v>
      </c>
      <c r="F23">
        <v>10</v>
      </c>
      <c r="G23" s="1">
        <v>19.241199999999999</v>
      </c>
      <c r="H23" s="1">
        <v>17.475899999999999</v>
      </c>
      <c r="I23" s="1">
        <v>27.872199999999999</v>
      </c>
      <c r="L23">
        <v>51</v>
      </c>
      <c r="M23">
        <v>8</v>
      </c>
      <c r="N23">
        <v>3</v>
      </c>
      <c r="O23">
        <v>3</v>
      </c>
      <c r="P23">
        <v>13</v>
      </c>
      <c r="Q23">
        <v>10</v>
      </c>
      <c r="R23" s="1">
        <v>19.241199999999999</v>
      </c>
      <c r="S23" s="1">
        <v>17.475899999999999</v>
      </c>
      <c r="T23" s="1">
        <v>27.872199999999999</v>
      </c>
    </row>
    <row r="24" spans="1:23" x14ac:dyDescent="0.2">
      <c r="A24">
        <v>46</v>
      </c>
      <c r="B24">
        <v>8</v>
      </c>
      <c r="C24">
        <v>4</v>
      </c>
      <c r="D24">
        <v>0</v>
      </c>
      <c r="E24">
        <v>0</v>
      </c>
      <c r="F24">
        <v>0</v>
      </c>
      <c r="G24" s="1">
        <f>0.138973*100</f>
        <v>13.897300000000001</v>
      </c>
      <c r="H24" s="1">
        <v>6.1848599999999996</v>
      </c>
      <c r="I24" s="1">
        <v>5.7989499999999996</v>
      </c>
      <c r="J24" s="1">
        <f>G26-G24</f>
        <v>14.5246</v>
      </c>
      <c r="L24">
        <v>52</v>
      </c>
      <c r="M24">
        <v>8</v>
      </c>
      <c r="N24">
        <v>4</v>
      </c>
      <c r="O24">
        <v>0</v>
      </c>
      <c r="P24">
        <v>0</v>
      </c>
      <c r="Q24">
        <v>0</v>
      </c>
      <c r="R24" s="1">
        <v>11.3895</v>
      </c>
      <c r="S24" s="1">
        <v>6.1848599999999996</v>
      </c>
      <c r="T24" s="1">
        <v>5.7989499999999996</v>
      </c>
      <c r="U24" s="1">
        <f>R26-R24</f>
        <v>17.032400000000003</v>
      </c>
      <c r="V24" s="1">
        <f t="shared" ref="V24:W24" si="7">S26-S24</f>
        <v>10.43554</v>
      </c>
      <c r="W24" s="1">
        <f t="shared" si="7"/>
        <v>24.016849999999998</v>
      </c>
    </row>
    <row r="25" spans="1:23" x14ac:dyDescent="0.2">
      <c r="A25">
        <v>47</v>
      </c>
      <c r="B25">
        <v>8</v>
      </c>
      <c r="C25">
        <v>5</v>
      </c>
      <c r="D25">
        <v>4</v>
      </c>
      <c r="E25">
        <v>7</v>
      </c>
      <c r="F25">
        <v>1</v>
      </c>
      <c r="G25" s="1">
        <v>14.0267</v>
      </c>
      <c r="H25" s="1">
        <v>12.9307</v>
      </c>
      <c r="I25" s="1">
        <v>22.119800000000001</v>
      </c>
      <c r="L25">
        <v>53</v>
      </c>
      <c r="M25">
        <v>8</v>
      </c>
      <c r="N25">
        <v>5</v>
      </c>
      <c r="O25">
        <v>4</v>
      </c>
      <c r="P25">
        <v>7</v>
      </c>
      <c r="Q25">
        <v>1</v>
      </c>
      <c r="R25" s="1">
        <v>14.0267</v>
      </c>
      <c r="S25" s="1">
        <v>12.9307</v>
      </c>
      <c r="T25" s="1">
        <v>22.119800000000001</v>
      </c>
    </row>
    <row r="26" spans="1:23" x14ac:dyDescent="0.2">
      <c r="A26">
        <v>48</v>
      </c>
      <c r="B26">
        <v>8</v>
      </c>
      <c r="C26">
        <v>6</v>
      </c>
      <c r="D26">
        <v>3</v>
      </c>
      <c r="E26">
        <v>13</v>
      </c>
      <c r="F26">
        <v>10</v>
      </c>
      <c r="G26" s="1">
        <v>28.421900000000001</v>
      </c>
      <c r="H26" s="1">
        <v>16.6204</v>
      </c>
      <c r="I26" s="1">
        <v>29.815799999999999</v>
      </c>
      <c r="L26">
        <v>54</v>
      </c>
      <c r="M26">
        <v>8</v>
      </c>
      <c r="N26">
        <v>6</v>
      </c>
      <c r="O26">
        <v>3</v>
      </c>
      <c r="P26">
        <v>13</v>
      </c>
      <c r="Q26">
        <v>10</v>
      </c>
      <c r="R26" s="1">
        <v>28.421900000000001</v>
      </c>
      <c r="S26" s="1">
        <v>16.6204</v>
      </c>
      <c r="T26" s="1">
        <v>29.815799999999999</v>
      </c>
    </row>
    <row r="27" spans="1:23" ht="30" customHeight="1" x14ac:dyDescent="0.2">
      <c r="T27" s="2" t="s">
        <v>20</v>
      </c>
    </row>
    <row r="28" spans="1:23" x14ac:dyDescent="0.2">
      <c r="T28" s="3" t="s">
        <v>19</v>
      </c>
      <c r="U28" s="3" t="s">
        <v>16</v>
      </c>
      <c r="V28" s="4" t="s">
        <v>17</v>
      </c>
      <c r="W28" s="4" t="s">
        <v>18</v>
      </c>
    </row>
    <row r="29" spans="1:23" x14ac:dyDescent="0.2">
      <c r="T29" s="3" t="s">
        <v>11</v>
      </c>
      <c r="U29" s="5">
        <f>AVERAGE(U3:U24)</f>
        <v>7.1152144999999996</v>
      </c>
      <c r="V29" s="5">
        <f t="shared" ref="V29:W29" si="8">AVERAGE(V3:V24)</f>
        <v>3.9746012500000001</v>
      </c>
      <c r="W29" s="5">
        <f t="shared" si="8"/>
        <v>10.167202124999999</v>
      </c>
    </row>
    <row r="30" spans="1:23" x14ac:dyDescent="0.2">
      <c r="T30" s="3" t="s">
        <v>12</v>
      </c>
      <c r="U30" s="5">
        <f>(U3+U9+U15+U21)/4</f>
        <v>8.8591519999999999</v>
      </c>
      <c r="V30" s="5">
        <f t="shared" ref="V30:W30" si="9">(V3+V9+V15+V21)/4</f>
        <v>4.7403399999999998</v>
      </c>
      <c r="W30" s="5">
        <f t="shared" si="9"/>
        <v>10.535079625</v>
      </c>
    </row>
    <row r="31" spans="1:23" x14ac:dyDescent="0.2">
      <c r="T31" s="3" t="s">
        <v>10</v>
      </c>
      <c r="U31" s="5">
        <f>(U6+U12+U18+U24)/4</f>
        <v>5.371277000000001</v>
      </c>
      <c r="V31" s="5">
        <f t="shared" ref="V31:W31" si="10">(V6+V12+V18+V24)/4</f>
        <v>3.2088625</v>
      </c>
      <c r="W31" s="5">
        <f t="shared" si="10"/>
        <v>9.7993246250000006</v>
      </c>
    </row>
    <row r="32" spans="1:23" ht="19" customHeight="1" x14ac:dyDescent="0.2">
      <c r="T32" s="1" t="s">
        <v>22</v>
      </c>
    </row>
    <row r="33" ht="17" customHeight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AAPL</vt:lpstr>
      <vt:lpstr>SPY</vt:lpstr>
      <vt:lpstr>AAPL!AAPL_Result2</vt:lpstr>
      <vt:lpstr>AAPL!results</vt:lpstr>
      <vt:lpstr>SPY!SPY_Result2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LIn</dc:creator>
  <cp:lastModifiedBy>Maria LIn</cp:lastModifiedBy>
  <dcterms:created xsi:type="dcterms:W3CDTF">2019-05-23T02:57:09Z</dcterms:created>
  <dcterms:modified xsi:type="dcterms:W3CDTF">2019-05-23T08:15:48Z</dcterms:modified>
</cp:coreProperties>
</file>