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ev/cv/pn/JPG/"/>
    </mc:Choice>
  </mc:AlternateContent>
  <xr:revisionPtr revIDLastSave="0" documentId="13_ncr:1_{20DA16F7-A3FC-B14F-AD28-D8214181C115}" xr6:coauthVersionLast="45" xr6:coauthVersionMax="45" xr10:uidLastSave="{00000000-0000-0000-0000-000000000000}"/>
  <bookViews>
    <workbookView xWindow="8880" yWindow="5980" windowWidth="27640" windowHeight="16940" xr2:uid="{C639AD74-D774-B54C-974D-83130C19D59F}"/>
  </bookViews>
  <sheets>
    <sheet name="Mod1Results" sheetId="1" r:id="rId1"/>
    <sheet name="Mod1Graph" sheetId="2" r:id="rId2"/>
    <sheet name="Mod2Results" sheetId="3" r:id="rId3"/>
    <sheet name="Mod2Graph" sheetId="4" r:id="rId4"/>
  </sheets>
  <definedNames>
    <definedName name="Seconds_Per_Day">Mod1Results!$M$4</definedName>
    <definedName name="Start_Time">Mod1Results!$M$2</definedName>
    <definedName name="Total_Epochs">Mod1Results!$M$3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3" i="1"/>
  <c r="I3" i="1"/>
  <c r="I4" i="1" s="1"/>
  <c r="I5" i="1" s="1"/>
  <c r="I6" i="1" s="1"/>
  <c r="I7" i="1" s="1"/>
  <c r="I8" i="1" s="1"/>
  <c r="I9" i="1" s="1"/>
  <c r="I10" i="1" s="1"/>
  <c r="I11" i="1" s="1"/>
  <c r="I12" i="1" s="1"/>
  <c r="H4" i="1"/>
  <c r="H5" i="1"/>
  <c r="H6" i="1"/>
  <c r="H7" i="1"/>
  <c r="H8" i="1"/>
  <c r="H9" i="1"/>
  <c r="H10" i="1"/>
  <c r="H11" i="1"/>
  <c r="H12" i="1"/>
  <c r="H3" i="1"/>
  <c r="G36" i="1"/>
  <c r="G35" i="1"/>
  <c r="G37" i="1"/>
  <c r="G38" i="1"/>
  <c r="G39" i="1"/>
  <c r="G40" i="1"/>
  <c r="G41" i="1"/>
  <c r="G42" i="1"/>
  <c r="G33" i="1"/>
  <c r="H12" i="3"/>
  <c r="J12" i="3" s="1"/>
  <c r="H13" i="3"/>
  <c r="H14" i="3"/>
  <c r="H15" i="3"/>
  <c r="J15" i="3" s="1"/>
  <c r="H11" i="3"/>
  <c r="J11" i="3" s="1"/>
  <c r="I15" i="3"/>
  <c r="I14" i="3"/>
  <c r="J14" i="3"/>
  <c r="J13" i="3"/>
  <c r="I13" i="3"/>
  <c r="M12" i="3"/>
  <c r="I12" i="3"/>
  <c r="I11" i="3"/>
  <c r="H36" i="1" l="1"/>
  <c r="J36" i="1" s="1"/>
  <c r="H33" i="1"/>
  <c r="H35" i="1"/>
  <c r="J35" i="1" s="1"/>
  <c r="H42" i="1"/>
  <c r="J42" i="1" s="1"/>
  <c r="H34" i="1"/>
  <c r="J34" i="1" s="1"/>
  <c r="G34" i="1"/>
  <c r="H39" i="1" s="1"/>
  <c r="J39" i="1" s="1"/>
  <c r="I4" i="3"/>
  <c r="I5" i="3"/>
  <c r="I6" i="3"/>
  <c r="I7" i="3"/>
  <c r="I3" i="3"/>
  <c r="H4" i="3"/>
  <c r="H5" i="3"/>
  <c r="H6" i="3"/>
  <c r="H7" i="3"/>
  <c r="J7" i="3" s="1"/>
  <c r="J3" i="3"/>
  <c r="H3" i="3"/>
  <c r="J33" i="1" l="1"/>
  <c r="I33" i="1"/>
  <c r="I34" i="1" s="1"/>
  <c r="I35" i="1" s="1"/>
  <c r="I36" i="1" s="1"/>
  <c r="I37" i="1" s="1"/>
  <c r="H37" i="1"/>
  <c r="J37" i="1" s="1"/>
  <c r="H40" i="1"/>
  <c r="J40" i="1" s="1"/>
  <c r="H38" i="1"/>
  <c r="J38" i="1" s="1"/>
  <c r="H41" i="1"/>
  <c r="J41" i="1" s="1"/>
  <c r="J6" i="3"/>
  <c r="J5" i="3"/>
  <c r="M4" i="3"/>
  <c r="M4" i="1"/>
  <c r="I38" i="1" l="1"/>
  <c r="I39" i="1" s="1"/>
  <c r="I40" i="1" s="1"/>
  <c r="I41" i="1" s="1"/>
  <c r="I42" i="1" s="1"/>
  <c r="J4" i="3"/>
</calcChain>
</file>

<file path=xl/sharedStrings.xml><?xml version="1.0" encoding="utf-8"?>
<sst xmlns="http://schemas.openxmlformats.org/spreadsheetml/2006/main" count="50" uniqueCount="14">
  <si>
    <t>T-Loss</t>
  </si>
  <si>
    <t>T-Acc</t>
  </si>
  <si>
    <t>V-Loss</t>
  </si>
  <si>
    <t>V-Acc</t>
  </si>
  <si>
    <t>Epoch</t>
  </si>
  <si>
    <t>Total Epochs</t>
  </si>
  <si>
    <t>Start Time</t>
  </si>
  <si>
    <t>Seconds/Day</t>
  </si>
  <si>
    <t>Avg Secs to Compl</t>
  </si>
  <si>
    <t>Est. Time at next Epoch</t>
  </si>
  <si>
    <t>Est. Time to Compl</t>
  </si>
  <si>
    <t>Seconds / Epoch</t>
  </si>
  <si>
    <t>Using GeForce 1060</t>
  </si>
  <si>
    <t>Using GeForce 2080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</si>
</sst>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\ h:mm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pn_model1.py</a:t>
            </a:r>
            <a:r>
              <a:rPr lang="en-US" baseline="0"/>
              <a:t>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Mod1Results!$B$2</c:f>
              <c:strCache>
                <c:ptCount val="1"/>
                <c:pt idx="0">
                  <c:v>T-Loss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Mod1Results!$B$3:$B$27</c:f>
              <c:numCache>
                <c:formatCode>General</c:formatCode>
                <c:ptCount val="25"/>
                <c:pt idx="0">
                  <c:v>0.55959999999999999</c:v>
                </c:pt>
                <c:pt idx="1">
                  <c:v>0.52210000000000001</c:v>
                </c:pt>
                <c:pt idx="2">
                  <c:v>0.50290000000000001</c:v>
                </c:pt>
                <c:pt idx="3">
                  <c:v>0.48630000000000001</c:v>
                </c:pt>
                <c:pt idx="4">
                  <c:v>0.46360000000000001</c:v>
                </c:pt>
                <c:pt idx="5">
                  <c:v>0.4385</c:v>
                </c:pt>
                <c:pt idx="6">
                  <c:v>0.3997</c:v>
                </c:pt>
                <c:pt idx="7">
                  <c:v>0.3453</c:v>
                </c:pt>
                <c:pt idx="8">
                  <c:v>0.28210000000000002</c:v>
                </c:pt>
                <c:pt idx="9">
                  <c:v>0.22939999999999999</c:v>
                </c:pt>
                <c:pt idx="10">
                  <c:v>0.19520000000000001</c:v>
                </c:pt>
                <c:pt idx="11">
                  <c:v>0.15770000000000001</c:v>
                </c:pt>
                <c:pt idx="12">
                  <c:v>0.1419</c:v>
                </c:pt>
                <c:pt idx="13">
                  <c:v>0.12330000000000001</c:v>
                </c:pt>
                <c:pt idx="14">
                  <c:v>0.104</c:v>
                </c:pt>
                <c:pt idx="15">
                  <c:v>0.1019</c:v>
                </c:pt>
                <c:pt idx="16">
                  <c:v>9.7900000000000001E-2</c:v>
                </c:pt>
                <c:pt idx="17">
                  <c:v>9.2100000000000001E-2</c:v>
                </c:pt>
                <c:pt idx="18">
                  <c:v>0.106</c:v>
                </c:pt>
                <c:pt idx="19">
                  <c:v>7.8399999999999997E-2</c:v>
                </c:pt>
                <c:pt idx="20">
                  <c:v>9.7000000000000003E-2</c:v>
                </c:pt>
                <c:pt idx="21">
                  <c:v>8.4500000000000006E-2</c:v>
                </c:pt>
                <c:pt idx="22">
                  <c:v>9.4299999999999995E-2</c:v>
                </c:pt>
                <c:pt idx="23">
                  <c:v>7.3599999999999999E-2</c:v>
                </c:pt>
                <c:pt idx="24">
                  <c:v>8.3699999999999997E-2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0C7-2346-9A93-FA7DB73FD268}"/>
            </c:ext>
          </c:extLst>
        </c:ser>
        <c:ser>
          <c:idx val="1"/>
          <c:order val="1"/>
          <c:tx>
            <c:strRef>
              <c:f>Mod1Results!$C$2</c:f>
              <c:strCache>
                <c:ptCount val="1"/>
                <c:pt idx="0">
                  <c:v>T-Acc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Mod1Results!$C$3:$C$27</c:f>
              <c:numCache>
                <c:formatCode>General</c:formatCode>
                <c:ptCount val="25"/>
                <c:pt idx="0">
                  <c:v>0.70840000000000003</c:v>
                </c:pt>
                <c:pt idx="1">
                  <c:v>0.73540000000000005</c:v>
                </c:pt>
                <c:pt idx="2">
                  <c:v>0.74750000000000005</c:v>
                </c:pt>
                <c:pt idx="3">
                  <c:v>0.75870000000000004</c:v>
                </c:pt>
                <c:pt idx="4">
                  <c:v>0.77439999999999998</c:v>
                </c:pt>
                <c:pt idx="5">
                  <c:v>0.79049999999999998</c:v>
                </c:pt>
                <c:pt idx="6">
                  <c:v>0.81259999999999999</c:v>
                </c:pt>
                <c:pt idx="7">
                  <c:v>0.84250000000000003</c:v>
                </c:pt>
                <c:pt idx="8">
                  <c:v>0.87729999999999997</c:v>
                </c:pt>
                <c:pt idx="9">
                  <c:v>0.90590000000000004</c:v>
                </c:pt>
                <c:pt idx="10">
                  <c:v>0.92190000000000005</c:v>
                </c:pt>
                <c:pt idx="11">
                  <c:v>0.93869999999999998</c:v>
                </c:pt>
                <c:pt idx="12">
                  <c:v>0.94610000000000005</c:v>
                </c:pt>
                <c:pt idx="13">
                  <c:v>0.95499999999999996</c:v>
                </c:pt>
                <c:pt idx="14">
                  <c:v>0.96330000000000005</c:v>
                </c:pt>
                <c:pt idx="15">
                  <c:v>0.96389999999999998</c:v>
                </c:pt>
                <c:pt idx="16">
                  <c:v>0.9667</c:v>
                </c:pt>
                <c:pt idx="17">
                  <c:v>0.96989999999999998</c:v>
                </c:pt>
                <c:pt idx="18">
                  <c:v>0.96379999999999999</c:v>
                </c:pt>
                <c:pt idx="19">
                  <c:v>0.97430000000000005</c:v>
                </c:pt>
                <c:pt idx="20">
                  <c:v>0.96819999999999995</c:v>
                </c:pt>
                <c:pt idx="21">
                  <c:v>0.97250000000000003</c:v>
                </c:pt>
                <c:pt idx="22">
                  <c:v>0.97089999999999999</c:v>
                </c:pt>
                <c:pt idx="23">
                  <c:v>0.97619999999999996</c:v>
                </c:pt>
                <c:pt idx="24">
                  <c:v>0.97360000000000002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0C7-2346-9A93-FA7DB73FD268}"/>
            </c:ext>
          </c:extLst>
        </c:ser>
        <c:ser>
          <c:idx val="2"/>
          <c:order val="2"/>
          <c:tx>
            <c:strRef>
              <c:f>Mod1Results!$D$2</c:f>
              <c:strCache>
                <c:ptCount val="1"/>
                <c:pt idx="0">
                  <c:v>V-Loss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Mod1Results!$D$3:$D$27</c:f>
              <c:numCache>
                <c:formatCode>General</c:formatCode>
                <c:ptCount val="25"/>
                <c:pt idx="0">
                  <c:v>0.3201</c:v>
                </c:pt>
                <c:pt idx="1">
                  <c:v>0.38240000000000002</c:v>
                </c:pt>
                <c:pt idx="2">
                  <c:v>0.72829999999999995</c:v>
                </c:pt>
                <c:pt idx="3">
                  <c:v>0.73960000000000004</c:v>
                </c:pt>
                <c:pt idx="4">
                  <c:v>0.74239999999999995</c:v>
                </c:pt>
                <c:pt idx="5">
                  <c:v>0.43980000000000002</c:v>
                </c:pt>
                <c:pt idx="6">
                  <c:v>0.44340000000000002</c:v>
                </c:pt>
                <c:pt idx="7">
                  <c:v>0.83109999999999995</c:v>
                </c:pt>
                <c:pt idx="8">
                  <c:v>1.1074999999999999</c:v>
                </c:pt>
                <c:pt idx="9">
                  <c:v>0.6462</c:v>
                </c:pt>
                <c:pt idx="10">
                  <c:v>0.8851</c:v>
                </c:pt>
                <c:pt idx="11">
                  <c:v>3.4954999999999998</c:v>
                </c:pt>
                <c:pt idx="12">
                  <c:v>0.90759999999999996</c:v>
                </c:pt>
                <c:pt idx="13">
                  <c:v>0.75719999999999998</c:v>
                </c:pt>
                <c:pt idx="14">
                  <c:v>0.80840000000000001</c:v>
                </c:pt>
                <c:pt idx="15">
                  <c:v>1.5889</c:v>
                </c:pt>
                <c:pt idx="16">
                  <c:v>4.2995999999999999</c:v>
                </c:pt>
                <c:pt idx="17">
                  <c:v>0.98</c:v>
                </c:pt>
                <c:pt idx="18">
                  <c:v>2.2604000000000002</c:v>
                </c:pt>
                <c:pt idx="19">
                  <c:v>0.37759999999999999</c:v>
                </c:pt>
                <c:pt idx="20">
                  <c:v>0.95550000000000002</c:v>
                </c:pt>
                <c:pt idx="21">
                  <c:v>1.1626000000000001</c:v>
                </c:pt>
                <c:pt idx="22">
                  <c:v>1.504</c:v>
                </c:pt>
                <c:pt idx="23">
                  <c:v>3.1139000000000001</c:v>
                </c:pt>
                <c:pt idx="24">
                  <c:v>3.1772999999999998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0C7-2346-9A93-FA7DB73FD268}"/>
            </c:ext>
          </c:extLst>
        </c:ser>
        <c:ser>
          <c:idx val="3"/>
          <c:order val="3"/>
          <c:tx>
            <c:strRef>
              <c:f>Mod1Results!$E$2</c:f>
              <c:strCache>
                <c:ptCount val="1"/>
                <c:pt idx="0">
                  <c:v>V-Acc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Mod1Results!$E$3:$E$27</c:f>
              <c:numCache>
                <c:formatCode>General</c:formatCode>
                <c:ptCount val="25"/>
                <c:pt idx="0">
                  <c:v>0.73960000000000004</c:v>
                </c:pt>
                <c:pt idx="1">
                  <c:v>0.75380000000000003</c:v>
                </c:pt>
                <c:pt idx="2">
                  <c:v>0.75249999999999995</c:v>
                </c:pt>
                <c:pt idx="3">
                  <c:v>0.76290000000000002</c:v>
                </c:pt>
                <c:pt idx="4">
                  <c:v>0.74760000000000004</c:v>
                </c:pt>
                <c:pt idx="5">
                  <c:v>0.73299999999999998</c:v>
                </c:pt>
                <c:pt idx="6">
                  <c:v>0.74039999999999995</c:v>
                </c:pt>
                <c:pt idx="7">
                  <c:v>0.73760000000000003</c:v>
                </c:pt>
                <c:pt idx="8">
                  <c:v>0.71970000000000001</c:v>
                </c:pt>
                <c:pt idx="9">
                  <c:v>0.71240000000000003</c:v>
                </c:pt>
                <c:pt idx="10">
                  <c:v>0.70320000000000005</c:v>
                </c:pt>
                <c:pt idx="11">
                  <c:v>0.72089999999999999</c:v>
                </c:pt>
                <c:pt idx="12">
                  <c:v>0.71009999999999995</c:v>
                </c:pt>
                <c:pt idx="13">
                  <c:v>0.71550000000000002</c:v>
                </c:pt>
                <c:pt idx="14">
                  <c:v>0.72170000000000001</c:v>
                </c:pt>
                <c:pt idx="15">
                  <c:v>0.71750000000000003</c:v>
                </c:pt>
                <c:pt idx="16">
                  <c:v>0.71970000000000001</c:v>
                </c:pt>
                <c:pt idx="17">
                  <c:v>0.71699999999999997</c:v>
                </c:pt>
                <c:pt idx="18">
                  <c:v>0.71230000000000004</c:v>
                </c:pt>
                <c:pt idx="19">
                  <c:v>0.69899999999999995</c:v>
                </c:pt>
                <c:pt idx="20">
                  <c:v>0.70950000000000002</c:v>
                </c:pt>
                <c:pt idx="21">
                  <c:v>0.72419999999999995</c:v>
                </c:pt>
                <c:pt idx="22">
                  <c:v>0.72460000000000002</c:v>
                </c:pt>
                <c:pt idx="23">
                  <c:v>0.7198</c:v>
                </c:pt>
                <c:pt idx="24">
                  <c:v>0.70909999999999995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0C7-2346-9A93-FA7DB73FD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760383"/>
        <c:axId val="332225743"/>
      </c:lineChart>
      <c:catAx>
        <c:axId val="31276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25743"/>
        <c:crosses val="autoZero"/>
        <c:auto val="1"/>
        <c:lblAlgn val="ctr"/>
        <c:lblOffset val="100"/>
        <c:noMultiLvlLbl val="0"/>
      </c:catAx>
      <c:valAx>
        <c:axId val="3322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6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pn_model2.py</a:t>
            </a:r>
            <a:r>
              <a:rPr lang="en-US" baseline="0"/>
              <a:t>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Mod1Results!$B$2</c:f>
              <c:strCache>
                <c:ptCount val="1"/>
                <c:pt idx="0">
                  <c:v>T-Loss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Mod1Results!$B$3:$B$27</c:f>
              <c:numCache>
                <c:formatCode>General</c:formatCode>
                <c:ptCount val="25"/>
                <c:pt idx="0">
                  <c:v>0.55959999999999999</c:v>
                </c:pt>
                <c:pt idx="1">
                  <c:v>0.52210000000000001</c:v>
                </c:pt>
                <c:pt idx="2">
                  <c:v>0.50290000000000001</c:v>
                </c:pt>
                <c:pt idx="3">
                  <c:v>0.48630000000000001</c:v>
                </c:pt>
                <c:pt idx="4">
                  <c:v>0.46360000000000001</c:v>
                </c:pt>
                <c:pt idx="5">
                  <c:v>0.4385</c:v>
                </c:pt>
                <c:pt idx="6">
                  <c:v>0.3997</c:v>
                </c:pt>
                <c:pt idx="7">
                  <c:v>0.3453</c:v>
                </c:pt>
                <c:pt idx="8">
                  <c:v>0.28210000000000002</c:v>
                </c:pt>
                <c:pt idx="9">
                  <c:v>0.22939999999999999</c:v>
                </c:pt>
                <c:pt idx="10">
                  <c:v>0.19520000000000001</c:v>
                </c:pt>
                <c:pt idx="11">
                  <c:v>0.15770000000000001</c:v>
                </c:pt>
                <c:pt idx="12">
                  <c:v>0.1419</c:v>
                </c:pt>
                <c:pt idx="13">
                  <c:v>0.12330000000000001</c:v>
                </c:pt>
                <c:pt idx="14">
                  <c:v>0.104</c:v>
                </c:pt>
                <c:pt idx="15">
                  <c:v>0.1019</c:v>
                </c:pt>
                <c:pt idx="16">
                  <c:v>9.7900000000000001E-2</c:v>
                </c:pt>
                <c:pt idx="17">
                  <c:v>9.2100000000000001E-2</c:v>
                </c:pt>
                <c:pt idx="18">
                  <c:v>0.106</c:v>
                </c:pt>
                <c:pt idx="19">
                  <c:v>7.8399999999999997E-2</c:v>
                </c:pt>
                <c:pt idx="20">
                  <c:v>9.7000000000000003E-2</c:v>
                </c:pt>
                <c:pt idx="21">
                  <c:v>8.4500000000000006E-2</c:v>
                </c:pt>
                <c:pt idx="22">
                  <c:v>9.4299999999999995E-2</c:v>
                </c:pt>
                <c:pt idx="23">
                  <c:v>7.3599999999999999E-2</c:v>
                </c:pt>
                <c:pt idx="24">
                  <c:v>8.3699999999999997E-2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278-E044-ACED-709301485343}"/>
            </c:ext>
          </c:extLst>
        </c:ser>
        <c:ser>
          <c:idx val="1"/>
          <c:order val="1"/>
          <c:tx>
            <c:strRef>
              <c:f>Mod1Results!$C$2</c:f>
              <c:strCache>
                <c:ptCount val="1"/>
                <c:pt idx="0">
                  <c:v>T-Acc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Mod1Results!$C$3:$C$27</c:f>
              <c:numCache>
                <c:formatCode>General</c:formatCode>
                <c:ptCount val="25"/>
                <c:pt idx="0">
                  <c:v>0.70840000000000003</c:v>
                </c:pt>
                <c:pt idx="1">
                  <c:v>0.73540000000000005</c:v>
                </c:pt>
                <c:pt idx="2">
                  <c:v>0.74750000000000005</c:v>
                </c:pt>
                <c:pt idx="3">
                  <c:v>0.75870000000000004</c:v>
                </c:pt>
                <c:pt idx="4">
                  <c:v>0.77439999999999998</c:v>
                </c:pt>
                <c:pt idx="5">
                  <c:v>0.79049999999999998</c:v>
                </c:pt>
                <c:pt idx="6">
                  <c:v>0.81259999999999999</c:v>
                </c:pt>
                <c:pt idx="7">
                  <c:v>0.84250000000000003</c:v>
                </c:pt>
                <c:pt idx="8">
                  <c:v>0.87729999999999997</c:v>
                </c:pt>
                <c:pt idx="9">
                  <c:v>0.90590000000000004</c:v>
                </c:pt>
                <c:pt idx="10">
                  <c:v>0.92190000000000005</c:v>
                </c:pt>
                <c:pt idx="11">
                  <c:v>0.93869999999999998</c:v>
                </c:pt>
                <c:pt idx="12">
                  <c:v>0.94610000000000005</c:v>
                </c:pt>
                <c:pt idx="13">
                  <c:v>0.95499999999999996</c:v>
                </c:pt>
                <c:pt idx="14">
                  <c:v>0.96330000000000005</c:v>
                </c:pt>
                <c:pt idx="15">
                  <c:v>0.96389999999999998</c:v>
                </c:pt>
                <c:pt idx="16">
                  <c:v>0.9667</c:v>
                </c:pt>
                <c:pt idx="17">
                  <c:v>0.96989999999999998</c:v>
                </c:pt>
                <c:pt idx="18">
                  <c:v>0.96379999999999999</c:v>
                </c:pt>
                <c:pt idx="19">
                  <c:v>0.97430000000000005</c:v>
                </c:pt>
                <c:pt idx="20">
                  <c:v>0.96819999999999995</c:v>
                </c:pt>
                <c:pt idx="21">
                  <c:v>0.97250000000000003</c:v>
                </c:pt>
                <c:pt idx="22">
                  <c:v>0.97089999999999999</c:v>
                </c:pt>
                <c:pt idx="23">
                  <c:v>0.97619999999999996</c:v>
                </c:pt>
                <c:pt idx="24">
                  <c:v>0.97360000000000002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278-E044-ACED-709301485343}"/>
            </c:ext>
          </c:extLst>
        </c:ser>
        <c:ser>
          <c:idx val="2"/>
          <c:order val="2"/>
          <c:tx>
            <c:strRef>
              <c:f>Mod1Results!$D$2</c:f>
              <c:strCache>
                <c:ptCount val="1"/>
                <c:pt idx="0">
                  <c:v>V-Loss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Mod1Results!$D$3:$D$27</c:f>
              <c:numCache>
                <c:formatCode>General</c:formatCode>
                <c:ptCount val="25"/>
                <c:pt idx="0">
                  <c:v>0.3201</c:v>
                </c:pt>
                <c:pt idx="1">
                  <c:v>0.38240000000000002</c:v>
                </c:pt>
                <c:pt idx="2">
                  <c:v>0.72829999999999995</c:v>
                </c:pt>
                <c:pt idx="3">
                  <c:v>0.73960000000000004</c:v>
                </c:pt>
                <c:pt idx="4">
                  <c:v>0.74239999999999995</c:v>
                </c:pt>
                <c:pt idx="5">
                  <c:v>0.43980000000000002</c:v>
                </c:pt>
                <c:pt idx="6">
                  <c:v>0.44340000000000002</c:v>
                </c:pt>
                <c:pt idx="7">
                  <c:v>0.83109999999999995</c:v>
                </c:pt>
                <c:pt idx="8">
                  <c:v>1.1074999999999999</c:v>
                </c:pt>
                <c:pt idx="9">
                  <c:v>0.6462</c:v>
                </c:pt>
                <c:pt idx="10">
                  <c:v>0.8851</c:v>
                </c:pt>
                <c:pt idx="11">
                  <c:v>3.4954999999999998</c:v>
                </c:pt>
                <c:pt idx="12">
                  <c:v>0.90759999999999996</c:v>
                </c:pt>
                <c:pt idx="13">
                  <c:v>0.75719999999999998</c:v>
                </c:pt>
                <c:pt idx="14">
                  <c:v>0.80840000000000001</c:v>
                </c:pt>
                <c:pt idx="15">
                  <c:v>1.5889</c:v>
                </c:pt>
                <c:pt idx="16">
                  <c:v>4.2995999999999999</c:v>
                </c:pt>
                <c:pt idx="17">
                  <c:v>0.98</c:v>
                </c:pt>
                <c:pt idx="18">
                  <c:v>2.2604000000000002</c:v>
                </c:pt>
                <c:pt idx="19">
                  <c:v>0.37759999999999999</c:v>
                </c:pt>
                <c:pt idx="20">
                  <c:v>0.95550000000000002</c:v>
                </c:pt>
                <c:pt idx="21">
                  <c:v>1.1626000000000001</c:v>
                </c:pt>
                <c:pt idx="22">
                  <c:v>1.504</c:v>
                </c:pt>
                <c:pt idx="23">
                  <c:v>3.1139000000000001</c:v>
                </c:pt>
                <c:pt idx="24">
                  <c:v>3.1772999999999998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278-E044-ACED-709301485343}"/>
            </c:ext>
          </c:extLst>
        </c:ser>
        <c:ser>
          <c:idx val="3"/>
          <c:order val="3"/>
          <c:tx>
            <c:strRef>
              <c:f>Mod1Results!$E$2</c:f>
              <c:strCache>
                <c:ptCount val="1"/>
                <c:pt idx="0">
                  <c:v>V-Acc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Mod1Results!$E$3:$E$27</c:f>
              <c:numCache>
                <c:formatCode>General</c:formatCode>
                <c:ptCount val="25"/>
                <c:pt idx="0">
                  <c:v>0.73960000000000004</c:v>
                </c:pt>
                <c:pt idx="1">
                  <c:v>0.75380000000000003</c:v>
                </c:pt>
                <c:pt idx="2">
                  <c:v>0.75249999999999995</c:v>
                </c:pt>
                <c:pt idx="3">
                  <c:v>0.76290000000000002</c:v>
                </c:pt>
                <c:pt idx="4">
                  <c:v>0.74760000000000004</c:v>
                </c:pt>
                <c:pt idx="5">
                  <c:v>0.73299999999999998</c:v>
                </c:pt>
                <c:pt idx="6">
                  <c:v>0.74039999999999995</c:v>
                </c:pt>
                <c:pt idx="7">
                  <c:v>0.73760000000000003</c:v>
                </c:pt>
                <c:pt idx="8">
                  <c:v>0.71970000000000001</c:v>
                </c:pt>
                <c:pt idx="9">
                  <c:v>0.71240000000000003</c:v>
                </c:pt>
                <c:pt idx="10">
                  <c:v>0.70320000000000005</c:v>
                </c:pt>
                <c:pt idx="11">
                  <c:v>0.72089999999999999</c:v>
                </c:pt>
                <c:pt idx="12">
                  <c:v>0.71009999999999995</c:v>
                </c:pt>
                <c:pt idx="13">
                  <c:v>0.71550000000000002</c:v>
                </c:pt>
                <c:pt idx="14">
                  <c:v>0.72170000000000001</c:v>
                </c:pt>
                <c:pt idx="15">
                  <c:v>0.71750000000000003</c:v>
                </c:pt>
                <c:pt idx="16">
                  <c:v>0.71970000000000001</c:v>
                </c:pt>
                <c:pt idx="17">
                  <c:v>0.71699999999999997</c:v>
                </c:pt>
                <c:pt idx="18">
                  <c:v>0.71230000000000004</c:v>
                </c:pt>
                <c:pt idx="19">
                  <c:v>0.69899999999999995</c:v>
                </c:pt>
                <c:pt idx="20">
                  <c:v>0.70950000000000002</c:v>
                </c:pt>
                <c:pt idx="21">
                  <c:v>0.72419999999999995</c:v>
                </c:pt>
                <c:pt idx="22">
                  <c:v>0.72460000000000002</c:v>
                </c:pt>
                <c:pt idx="23">
                  <c:v>0.7198</c:v>
                </c:pt>
                <c:pt idx="24">
                  <c:v>0.70909999999999995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Mod1Results!#REF!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278-E044-ACED-709301485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760383"/>
        <c:axId val="332225743"/>
      </c:lineChart>
      <c:catAx>
        <c:axId val="31276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25743"/>
        <c:crosses val="autoZero"/>
        <c:auto val="1"/>
        <c:lblAlgn val="ctr"/>
        <c:lblOffset val="100"/>
        <c:noMultiLvlLbl val="0"/>
      </c:catAx>
      <c:valAx>
        <c:axId val="3322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6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88900</xdr:colOff>
      <xdr:row>36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D7B8B-FA04-2841-B2D6-4274E03B4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88900</xdr:colOff>
      <xdr:row>36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2FAC1-536D-0441-B1ED-0B96B799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C0A2-0633-8247-8E4E-5B63119BE03D}">
  <dimension ref="A1:M58"/>
  <sheetViews>
    <sheetView tabSelected="1" workbookViewId="0">
      <selection activeCell="B3" sqref="B3"/>
    </sheetView>
  </sheetViews>
  <sheetFormatPr baseColWidth="10" defaultRowHeight="16" x14ac:dyDescent="0.2"/>
  <cols>
    <col min="6" max="6" width="5.83203125" customWidth="1"/>
    <col min="7" max="7" width="14.5" bestFit="1" customWidth="1"/>
    <col min="8" max="8" width="23.6640625" bestFit="1" customWidth="1"/>
    <col min="9" max="9" width="20.5" bestFit="1" customWidth="1"/>
    <col min="10" max="10" width="16.83203125" bestFit="1" customWidth="1"/>
    <col min="11" max="11" width="11.5" bestFit="1" customWidth="1"/>
    <col min="12" max="12" width="11.83203125" bestFit="1" customWidth="1"/>
    <col min="13" max="13" width="12.83203125" bestFit="1" customWidth="1"/>
  </cols>
  <sheetData>
    <row r="1" spans="1:13" x14ac:dyDescent="0.2">
      <c r="G1" t="s">
        <v>12</v>
      </c>
    </row>
    <row r="2" spans="1:13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G2" s="1" t="s">
        <v>11</v>
      </c>
      <c r="H2" s="1" t="s">
        <v>8</v>
      </c>
      <c r="I2" s="1" t="s">
        <v>9</v>
      </c>
      <c r="J2" s="1" t="s">
        <v>10</v>
      </c>
      <c r="L2" s="1" t="s">
        <v>6</v>
      </c>
      <c r="M2" s="3">
        <v>43930.387499999997</v>
      </c>
    </row>
    <row r="3" spans="1:13" x14ac:dyDescent="0.2">
      <c r="A3">
        <v>1</v>
      </c>
      <c r="B3">
        <v>0.55959999999999999</v>
      </c>
      <c r="C3">
        <v>0.70840000000000003</v>
      </c>
      <c r="D3">
        <v>0.3201</v>
      </c>
      <c r="E3">
        <v>0.73960000000000004</v>
      </c>
      <c r="G3">
        <v>2875</v>
      </c>
      <c r="H3" s="2">
        <f>SUM($G$3:G3)/A3</f>
        <v>2875</v>
      </c>
      <c r="I3" s="4">
        <f>H3/Seconds_Per_Day+Start_Time</f>
        <v>43930.420775462961</v>
      </c>
      <c r="J3" s="4">
        <f>H3/Seconds_Per_Day*Total_Epochs+Start_Time</f>
        <v>43932.051273148143</v>
      </c>
      <c r="L3" t="s">
        <v>5</v>
      </c>
      <c r="M3">
        <v>50</v>
      </c>
    </row>
    <row r="4" spans="1:13" x14ac:dyDescent="0.2">
      <c r="A4">
        <v>2</v>
      </c>
      <c r="B4">
        <v>0.52210000000000001</v>
      </c>
      <c r="C4">
        <v>0.73540000000000005</v>
      </c>
      <c r="D4">
        <v>0.38240000000000002</v>
      </c>
      <c r="E4">
        <v>0.75380000000000003</v>
      </c>
      <c r="G4">
        <v>2811</v>
      </c>
      <c r="H4" s="2">
        <f>SUM($G$3:G4)/A4</f>
        <v>2843</v>
      </c>
      <c r="I4" s="4">
        <f>H3/Seconds_Per_Day+I3</f>
        <v>43930.454050925924</v>
      </c>
      <c r="J4" s="4">
        <f>H4/Seconds_Per_Day*Total_Epochs+Start_Time</f>
        <v>43932.032754629625</v>
      </c>
      <c r="L4" t="s">
        <v>7</v>
      </c>
      <c r="M4" s="2">
        <f>24*60*60</f>
        <v>86400</v>
      </c>
    </row>
    <row r="5" spans="1:13" x14ac:dyDescent="0.2">
      <c r="A5">
        <v>3</v>
      </c>
      <c r="B5">
        <v>0.50290000000000001</v>
      </c>
      <c r="C5">
        <v>0.74750000000000005</v>
      </c>
      <c r="D5">
        <v>0.72829999999999995</v>
      </c>
      <c r="E5">
        <v>0.75249999999999995</v>
      </c>
      <c r="G5">
        <v>2801</v>
      </c>
      <c r="H5" s="2">
        <f>SUM($G$3:G5)/A5</f>
        <v>2829</v>
      </c>
      <c r="I5" s="4">
        <f>H4/Seconds_Per_Day+I4</f>
        <v>43930.486956018518</v>
      </c>
      <c r="J5" s="4">
        <f>H5/Seconds_Per_Day*Total_Epochs+Start_Time</f>
        <v>43932.024652777778</v>
      </c>
    </row>
    <row r="6" spans="1:13" x14ac:dyDescent="0.2">
      <c r="A6">
        <v>4</v>
      </c>
      <c r="B6">
        <v>0.48630000000000001</v>
      </c>
      <c r="C6">
        <v>0.75870000000000004</v>
      </c>
      <c r="D6">
        <v>0.73960000000000004</v>
      </c>
      <c r="E6">
        <v>0.76290000000000002</v>
      </c>
      <c r="G6">
        <v>2865</v>
      </c>
      <c r="H6" s="2">
        <f>SUM($G$3:G6)/A6</f>
        <v>2838</v>
      </c>
      <c r="I6" s="4">
        <f>H5/Seconds_Per_Day+I5</f>
        <v>43930.519699074073</v>
      </c>
      <c r="J6" s="4">
        <f>H6/Seconds_Per_Day*Total_Epochs+Start_Time</f>
        <v>43932.029861111107</v>
      </c>
    </row>
    <row r="7" spans="1:13" x14ac:dyDescent="0.2">
      <c r="A7">
        <v>5</v>
      </c>
      <c r="B7">
        <v>0.46360000000000001</v>
      </c>
      <c r="C7">
        <v>0.77439999999999998</v>
      </c>
      <c r="D7">
        <v>0.74239999999999995</v>
      </c>
      <c r="E7">
        <v>0.74760000000000004</v>
      </c>
      <c r="G7">
        <v>2882</v>
      </c>
      <c r="H7" s="2">
        <f>SUM($G$3:G7)/A7</f>
        <v>2846.8</v>
      </c>
      <c r="I7" s="4">
        <f>H6/Seconds_Per_Day+I6</f>
        <v>43930.552546296298</v>
      </c>
      <c r="J7" s="4">
        <f>H7/Seconds_Per_Day*Total_Epochs+Start_Time</f>
        <v>43932.034953703704</v>
      </c>
    </row>
    <row r="8" spans="1:13" x14ac:dyDescent="0.2">
      <c r="A8">
        <v>6</v>
      </c>
      <c r="B8">
        <v>0.4385</v>
      </c>
      <c r="C8">
        <v>0.79049999999999998</v>
      </c>
      <c r="D8">
        <v>0.43980000000000002</v>
      </c>
      <c r="E8">
        <v>0.73299999999999998</v>
      </c>
      <c r="G8">
        <v>2834</v>
      </c>
      <c r="H8" s="2">
        <f>SUM($G$3:G8)/A8</f>
        <v>2844.6666666666665</v>
      </c>
      <c r="I8" s="4">
        <f>H7/Seconds_Per_Day+I7</f>
        <v>43930.585495370375</v>
      </c>
      <c r="J8" s="4">
        <f>H8/Seconds_Per_Day*Total_Epochs+Start_Time</f>
        <v>43932.033719135798</v>
      </c>
    </row>
    <row r="9" spans="1:13" x14ac:dyDescent="0.2">
      <c r="A9">
        <v>7</v>
      </c>
      <c r="B9">
        <v>0.3997</v>
      </c>
      <c r="C9">
        <v>0.81259999999999999</v>
      </c>
      <c r="D9">
        <v>0.44340000000000002</v>
      </c>
      <c r="E9">
        <v>0.74039999999999995</v>
      </c>
      <c r="G9">
        <v>2828</v>
      </c>
      <c r="H9" s="2">
        <f>SUM($G$3:G9)/A9</f>
        <v>2842.2857142857142</v>
      </c>
      <c r="I9" s="4">
        <f>H8/Seconds_Per_Day+I8</f>
        <v>43930.618419753089</v>
      </c>
      <c r="J9" s="4">
        <f>H9/Seconds_Per_Day*Total_Epochs+Start_Time</f>
        <v>43932.032341269842</v>
      </c>
    </row>
    <row r="10" spans="1:13" x14ac:dyDescent="0.2">
      <c r="A10">
        <v>8</v>
      </c>
      <c r="B10">
        <v>0.3453</v>
      </c>
      <c r="C10">
        <v>0.84250000000000003</v>
      </c>
      <c r="D10">
        <v>0.83109999999999995</v>
      </c>
      <c r="E10">
        <v>0.73760000000000003</v>
      </c>
      <c r="G10">
        <v>2812</v>
      </c>
      <c r="H10" s="2">
        <f>SUM($G$3:G10)/A10</f>
        <v>2838.5</v>
      </c>
      <c r="I10" s="4">
        <f>H9/Seconds_Per_Day+I9</f>
        <v>43930.651316578485</v>
      </c>
      <c r="J10" s="4">
        <f>H10/Seconds_Per_Day*Total_Epochs+Start_Time</f>
        <v>43932.030150462961</v>
      </c>
    </row>
    <row r="11" spans="1:13" x14ac:dyDescent="0.2">
      <c r="A11">
        <v>9</v>
      </c>
      <c r="B11">
        <v>0.28210000000000002</v>
      </c>
      <c r="C11">
        <v>0.87729999999999997</v>
      </c>
      <c r="D11">
        <v>1.1074999999999999</v>
      </c>
      <c r="E11">
        <v>0.71970000000000001</v>
      </c>
      <c r="G11">
        <v>2821</v>
      </c>
      <c r="H11" s="2">
        <f>SUM($G$3:G11)/A11</f>
        <v>2836.5555555555557</v>
      </c>
      <c r="I11" s="4">
        <f>H10/Seconds_Per_Day+I10</f>
        <v>43930.684169587745</v>
      </c>
      <c r="J11" s="4">
        <f>H11/Seconds_Per_Day*Total_Epochs+Start_Time</f>
        <v>43932.02902520576</v>
      </c>
    </row>
    <row r="12" spans="1:13" x14ac:dyDescent="0.2">
      <c r="A12">
        <v>10</v>
      </c>
      <c r="B12">
        <v>0.22939999999999999</v>
      </c>
      <c r="C12">
        <v>0.90590000000000004</v>
      </c>
      <c r="D12">
        <v>0.6462</v>
      </c>
      <c r="E12">
        <v>0.71240000000000003</v>
      </c>
      <c r="G12">
        <v>2805</v>
      </c>
      <c r="H12" s="2">
        <f>SUM($G$3:G12)/A12</f>
        <v>2833.4</v>
      </c>
      <c r="I12" s="4">
        <f>H11/Seconds_Per_Day+I11</f>
        <v>43930.717000091863</v>
      </c>
      <c r="J12" s="4">
        <f>H12/Seconds_Per_Day*Total_Epochs+Start_Time</f>
        <v>43932.027199074073</v>
      </c>
    </row>
    <row r="13" spans="1:13" x14ac:dyDescent="0.2">
      <c r="A13">
        <v>11</v>
      </c>
      <c r="B13">
        <v>0.19520000000000001</v>
      </c>
      <c r="C13">
        <v>0.92190000000000005</v>
      </c>
      <c r="D13">
        <v>0.8851</v>
      </c>
      <c r="E13">
        <v>0.70320000000000005</v>
      </c>
    </row>
    <row r="14" spans="1:13" x14ac:dyDescent="0.2">
      <c r="A14">
        <v>12</v>
      </c>
      <c r="B14">
        <v>0.15770000000000001</v>
      </c>
      <c r="C14">
        <v>0.93869999999999998</v>
      </c>
      <c r="D14">
        <v>3.4954999999999998</v>
      </c>
      <c r="E14">
        <v>0.72089999999999999</v>
      </c>
    </row>
    <row r="15" spans="1:13" x14ac:dyDescent="0.2">
      <c r="A15">
        <v>13</v>
      </c>
      <c r="B15">
        <v>0.1419</v>
      </c>
      <c r="C15">
        <v>0.94610000000000005</v>
      </c>
      <c r="D15">
        <v>0.90759999999999996</v>
      </c>
      <c r="E15">
        <v>0.71009999999999995</v>
      </c>
    </row>
    <row r="16" spans="1:13" x14ac:dyDescent="0.2">
      <c r="A16">
        <v>14</v>
      </c>
      <c r="B16">
        <v>0.12330000000000001</v>
      </c>
      <c r="C16">
        <v>0.95499999999999996</v>
      </c>
      <c r="D16">
        <v>0.75719999999999998</v>
      </c>
      <c r="E16">
        <v>0.71550000000000002</v>
      </c>
    </row>
    <row r="17" spans="1:13" x14ac:dyDescent="0.2">
      <c r="A17">
        <v>15</v>
      </c>
      <c r="B17">
        <v>0.104</v>
      </c>
      <c r="C17">
        <v>0.96330000000000005</v>
      </c>
      <c r="D17">
        <v>0.80840000000000001</v>
      </c>
      <c r="E17">
        <v>0.72170000000000001</v>
      </c>
    </row>
    <row r="18" spans="1:13" x14ac:dyDescent="0.2">
      <c r="A18">
        <v>16</v>
      </c>
      <c r="B18">
        <v>0.1019</v>
      </c>
      <c r="C18">
        <v>0.96389999999999998</v>
      </c>
      <c r="D18">
        <v>1.5889</v>
      </c>
      <c r="E18">
        <v>0.71750000000000003</v>
      </c>
    </row>
    <row r="19" spans="1:13" x14ac:dyDescent="0.2">
      <c r="A19">
        <v>17</v>
      </c>
      <c r="B19">
        <v>9.7900000000000001E-2</v>
      </c>
      <c r="C19">
        <v>0.9667</v>
      </c>
      <c r="D19">
        <v>4.2995999999999999</v>
      </c>
      <c r="E19">
        <v>0.71970000000000001</v>
      </c>
    </row>
    <row r="20" spans="1:13" x14ac:dyDescent="0.2">
      <c r="A20">
        <v>18</v>
      </c>
      <c r="B20">
        <v>9.2100000000000001E-2</v>
      </c>
      <c r="C20">
        <v>0.96989999999999998</v>
      </c>
      <c r="D20">
        <v>0.98</v>
      </c>
      <c r="E20">
        <v>0.71699999999999997</v>
      </c>
    </row>
    <row r="21" spans="1:13" x14ac:dyDescent="0.2">
      <c r="A21">
        <v>19</v>
      </c>
      <c r="B21">
        <v>0.106</v>
      </c>
      <c r="C21">
        <v>0.96379999999999999</v>
      </c>
      <c r="D21">
        <v>2.2604000000000002</v>
      </c>
      <c r="E21">
        <v>0.71230000000000004</v>
      </c>
    </row>
    <row r="22" spans="1:13" x14ac:dyDescent="0.2">
      <c r="A22">
        <v>20</v>
      </c>
      <c r="B22">
        <v>7.8399999999999997E-2</v>
      </c>
      <c r="C22">
        <v>0.97430000000000005</v>
      </c>
      <c r="D22">
        <v>0.37759999999999999</v>
      </c>
      <c r="E22">
        <v>0.69899999999999995</v>
      </c>
    </row>
    <row r="23" spans="1:13" x14ac:dyDescent="0.2">
      <c r="A23">
        <v>21</v>
      </c>
      <c r="B23">
        <v>9.7000000000000003E-2</v>
      </c>
      <c r="C23">
        <v>0.96819999999999995</v>
      </c>
      <c r="D23">
        <v>0.95550000000000002</v>
      </c>
      <c r="E23">
        <v>0.70950000000000002</v>
      </c>
    </row>
    <row r="24" spans="1:13" x14ac:dyDescent="0.2">
      <c r="A24">
        <v>22</v>
      </c>
      <c r="B24">
        <v>8.4500000000000006E-2</v>
      </c>
      <c r="C24">
        <v>0.97250000000000003</v>
      </c>
      <c r="D24">
        <v>1.1626000000000001</v>
      </c>
      <c r="E24">
        <v>0.72419999999999995</v>
      </c>
    </row>
    <row r="25" spans="1:13" x14ac:dyDescent="0.2">
      <c r="A25">
        <v>23</v>
      </c>
      <c r="B25">
        <v>9.4299999999999995E-2</v>
      </c>
      <c r="C25">
        <v>0.97089999999999999</v>
      </c>
      <c r="D25">
        <v>1.504</v>
      </c>
      <c r="E25">
        <v>0.72460000000000002</v>
      </c>
    </row>
    <row r="26" spans="1:13" x14ac:dyDescent="0.2">
      <c r="A26">
        <v>24</v>
      </c>
      <c r="B26">
        <v>7.3599999999999999E-2</v>
      </c>
      <c r="C26">
        <v>0.97619999999999996</v>
      </c>
      <c r="D26">
        <v>3.1139000000000001</v>
      </c>
      <c r="E26">
        <v>0.7198</v>
      </c>
    </row>
    <row r="27" spans="1:13" x14ac:dyDescent="0.2">
      <c r="A27">
        <v>25</v>
      </c>
      <c r="B27">
        <v>8.3699999999999997E-2</v>
      </c>
      <c r="C27">
        <v>0.97360000000000002</v>
      </c>
      <c r="D27">
        <v>3.1772999999999998</v>
      </c>
      <c r="E27">
        <v>0.70909999999999995</v>
      </c>
    </row>
    <row r="28" spans="1:13" x14ac:dyDescent="0.2">
      <c r="A28">
        <v>26</v>
      </c>
      <c r="B28">
        <v>9.9900000000000003E-2</v>
      </c>
      <c r="C28">
        <v>0.96930000000000005</v>
      </c>
      <c r="D28">
        <v>0.15670000000000001</v>
      </c>
      <c r="E28">
        <v>0.70589999999999997</v>
      </c>
    </row>
    <row r="31" spans="1:13" x14ac:dyDescent="0.2">
      <c r="G31" t="s">
        <v>13</v>
      </c>
    </row>
    <row r="32" spans="1:13" x14ac:dyDescent="0.2">
      <c r="A32" s="1" t="s">
        <v>4</v>
      </c>
      <c r="B32" t="s">
        <v>0</v>
      </c>
      <c r="C32" t="s">
        <v>1</v>
      </c>
      <c r="D32" t="s">
        <v>2</v>
      </c>
      <c r="E32" t="s">
        <v>3</v>
      </c>
      <c r="G32" s="1" t="s">
        <v>11</v>
      </c>
      <c r="H32" s="1" t="s">
        <v>8</v>
      </c>
      <c r="I32" s="1" t="s">
        <v>9</v>
      </c>
      <c r="J32" s="1" t="s">
        <v>10</v>
      </c>
      <c r="L32" s="1" t="s">
        <v>6</v>
      </c>
      <c r="M32" s="3">
        <v>43936.354861111111</v>
      </c>
    </row>
    <row r="33" spans="1:13" x14ac:dyDescent="0.2">
      <c r="A33">
        <v>1</v>
      </c>
      <c r="B33">
        <v>0.55959999999999999</v>
      </c>
      <c r="C33">
        <v>0.70840000000000003</v>
      </c>
      <c r="D33">
        <v>0.3201</v>
      </c>
      <c r="E33">
        <v>0.73960000000000004</v>
      </c>
      <c r="G33">
        <f>G3</f>
        <v>2875</v>
      </c>
      <c r="H33" s="2">
        <f>SUM($G$33:$G33)/A3</f>
        <v>2875</v>
      </c>
      <c r="I33" s="4">
        <f>H33/Seconds_Per_Day+$M$32</f>
        <v>43936.388136574074</v>
      </c>
      <c r="J33" s="4">
        <f>H33/Seconds_Per_Day*Total_Epochs+$M$32</f>
        <v>43938.018634259257</v>
      </c>
    </row>
    <row r="34" spans="1:13" x14ac:dyDescent="0.2">
      <c r="A34">
        <v>2</v>
      </c>
      <c r="B34">
        <v>0.52210000000000001</v>
      </c>
      <c r="C34">
        <v>0.73540000000000005</v>
      </c>
      <c r="D34">
        <v>0.38240000000000002</v>
      </c>
      <c r="E34">
        <v>0.75380000000000003</v>
      </c>
      <c r="G34">
        <f>G4</f>
        <v>2811</v>
      </c>
      <c r="H34" s="2">
        <f>SUM($G$33:$G34)/A4</f>
        <v>2843</v>
      </c>
      <c r="I34" s="4">
        <f>H33/Seconds_Per_Day+I33</f>
        <v>43936.421412037038</v>
      </c>
      <c r="J34" s="4">
        <f>H34/Seconds_Per_Day*Total_Epochs+$M$32</f>
        <v>43938.000115740739</v>
      </c>
      <c r="M34" s="2"/>
    </row>
    <row r="35" spans="1:13" x14ac:dyDescent="0.2">
      <c r="A35">
        <v>3</v>
      </c>
      <c r="B35">
        <v>0.50290000000000001</v>
      </c>
      <c r="C35">
        <v>0.74750000000000005</v>
      </c>
      <c r="D35">
        <v>0.72829999999999995</v>
      </c>
      <c r="E35">
        <v>0.75249999999999995</v>
      </c>
      <c r="G35">
        <f>G5</f>
        <v>2801</v>
      </c>
      <c r="H35" s="2">
        <f>SUM($G$33:$G35)/A5</f>
        <v>2829</v>
      </c>
      <c r="I35" s="4">
        <f>H34/Seconds_Per_Day+I34</f>
        <v>43936.454317129632</v>
      </c>
      <c r="J35" s="4">
        <f>H35/Seconds_Per_Day*Total_Epochs+$M$32</f>
        <v>43937.992013888892</v>
      </c>
    </row>
    <row r="36" spans="1:13" x14ac:dyDescent="0.2">
      <c r="A36">
        <v>4</v>
      </c>
      <c r="B36">
        <v>0.48630000000000001</v>
      </c>
      <c r="C36">
        <v>0.75870000000000004</v>
      </c>
      <c r="D36">
        <v>0.73960000000000004</v>
      </c>
      <c r="E36">
        <v>0.76290000000000002</v>
      </c>
      <c r="G36">
        <f>G6</f>
        <v>2865</v>
      </c>
      <c r="H36" s="2">
        <f>SUM($G$33:$G36)/A6</f>
        <v>2838</v>
      </c>
      <c r="I36" s="4">
        <f>H35/Seconds_Per_Day+I35</f>
        <v>43936.487060185187</v>
      </c>
      <c r="J36" s="4">
        <f>H36/Seconds_Per_Day*Total_Epochs+$M$32</f>
        <v>43937.99722222222</v>
      </c>
    </row>
    <row r="37" spans="1:13" x14ac:dyDescent="0.2">
      <c r="A37">
        <v>5</v>
      </c>
      <c r="B37">
        <v>0.46360000000000001</v>
      </c>
      <c r="C37">
        <v>0.77439999999999998</v>
      </c>
      <c r="D37">
        <v>0.74239999999999995</v>
      </c>
      <c r="E37">
        <v>0.74760000000000004</v>
      </c>
      <c r="G37">
        <f>G7</f>
        <v>2882</v>
      </c>
      <c r="H37" s="2">
        <f>SUM($G$33:$G37)/A7</f>
        <v>2846.8</v>
      </c>
      <c r="I37" s="4">
        <f>H36/Seconds_Per_Day+I36</f>
        <v>43936.519907407412</v>
      </c>
      <c r="J37" s="4">
        <f>H37/Seconds_Per_Day*Total_Epochs+$M$32</f>
        <v>43938.002314814818</v>
      </c>
    </row>
    <row r="38" spans="1:13" x14ac:dyDescent="0.2">
      <c r="A38">
        <v>6</v>
      </c>
      <c r="B38">
        <v>0.4385</v>
      </c>
      <c r="C38">
        <v>0.79049999999999998</v>
      </c>
      <c r="D38">
        <v>0.43980000000000002</v>
      </c>
      <c r="E38">
        <v>0.73299999999999998</v>
      </c>
      <c r="G38">
        <f>G8</f>
        <v>2834</v>
      </c>
      <c r="H38" s="2">
        <f>SUM($G$33:$G38)/A8</f>
        <v>2844.6666666666665</v>
      </c>
      <c r="I38" s="4">
        <f>H37/Seconds_Per_Day+I37</f>
        <v>43936.552856481489</v>
      </c>
      <c r="J38" s="4">
        <f>H38/Seconds_Per_Day*Total_Epochs+$M$32</f>
        <v>43938.001080246911</v>
      </c>
    </row>
    <row r="39" spans="1:13" x14ac:dyDescent="0.2">
      <c r="A39">
        <v>7</v>
      </c>
      <c r="B39">
        <v>0.3997</v>
      </c>
      <c r="C39">
        <v>0.81259999999999999</v>
      </c>
      <c r="D39">
        <v>0.44340000000000002</v>
      </c>
      <c r="E39">
        <v>0.74039999999999995</v>
      </c>
      <c r="G39">
        <f>G9</f>
        <v>2828</v>
      </c>
      <c r="H39" s="2">
        <f>SUM($G$33:$G39)/A9</f>
        <v>2842.2857142857142</v>
      </c>
      <c r="I39" s="4">
        <f>H38/Seconds_Per_Day+I38</f>
        <v>43936.585780864203</v>
      </c>
      <c r="J39" s="4">
        <f>H39/Seconds_Per_Day*Total_Epochs+$M$32</f>
        <v>43937.999702380956</v>
      </c>
    </row>
    <row r="40" spans="1:13" x14ac:dyDescent="0.2">
      <c r="A40">
        <v>8</v>
      </c>
      <c r="B40">
        <v>0.3453</v>
      </c>
      <c r="C40">
        <v>0.84250000000000003</v>
      </c>
      <c r="D40">
        <v>0.83109999999999995</v>
      </c>
      <c r="E40">
        <v>0.73760000000000003</v>
      </c>
      <c r="G40">
        <f>G10</f>
        <v>2812</v>
      </c>
      <c r="H40" s="2">
        <f>SUM($G$33:$G40)/A10</f>
        <v>2838.5</v>
      </c>
      <c r="I40" s="4">
        <f>H39/Seconds_Per_Day+I39</f>
        <v>43936.618677689599</v>
      </c>
      <c r="J40" s="4">
        <f>H40/Seconds_Per_Day*Total_Epochs+$M$32</f>
        <v>43937.997511574074</v>
      </c>
    </row>
    <row r="41" spans="1:13" x14ac:dyDescent="0.2">
      <c r="A41">
        <v>9</v>
      </c>
      <c r="B41">
        <v>0.28210000000000002</v>
      </c>
      <c r="C41">
        <v>0.87729999999999997</v>
      </c>
      <c r="D41">
        <v>1.1074999999999999</v>
      </c>
      <c r="E41">
        <v>0.71970000000000001</v>
      </c>
      <c r="G41">
        <f>G11</f>
        <v>2821</v>
      </c>
      <c r="H41" s="2">
        <f>SUM($G$33:$G41)/A11</f>
        <v>2836.5555555555557</v>
      </c>
      <c r="I41" s="4">
        <f>H40/Seconds_Per_Day+I40</f>
        <v>43936.651530698859</v>
      </c>
      <c r="J41" s="4">
        <f>H41/Seconds_Per_Day*Total_Epochs+$M$32</f>
        <v>43937.996386316874</v>
      </c>
    </row>
    <row r="42" spans="1:13" x14ac:dyDescent="0.2">
      <c r="A42">
        <v>10</v>
      </c>
      <c r="B42">
        <v>0.22939999999999999</v>
      </c>
      <c r="C42">
        <v>0.90590000000000004</v>
      </c>
      <c r="D42">
        <v>0.6462</v>
      </c>
      <c r="E42">
        <v>0.71240000000000003</v>
      </c>
      <c r="G42">
        <f>G12</f>
        <v>2805</v>
      </c>
      <c r="H42" s="2">
        <f>SUM($G$33:$G42)/A12</f>
        <v>2833.4</v>
      </c>
      <c r="I42" s="4">
        <f>H41/Seconds_Per_Day+I41</f>
        <v>43936.684361202977</v>
      </c>
      <c r="J42" s="4">
        <f>H42/Seconds_Per_Day*Total_Epochs+$M$32</f>
        <v>43937.994560185187</v>
      </c>
    </row>
    <row r="43" spans="1:13" x14ac:dyDescent="0.2">
      <c r="A43">
        <v>11</v>
      </c>
      <c r="B43">
        <v>0.19520000000000001</v>
      </c>
      <c r="C43">
        <v>0.92190000000000005</v>
      </c>
      <c r="D43">
        <v>0.8851</v>
      </c>
      <c r="E43">
        <v>0.70320000000000005</v>
      </c>
    </row>
    <row r="44" spans="1:13" x14ac:dyDescent="0.2">
      <c r="A44">
        <v>12</v>
      </c>
      <c r="B44">
        <v>0.15770000000000001</v>
      </c>
      <c r="C44">
        <v>0.93869999999999998</v>
      </c>
      <c r="D44">
        <v>3.4954999999999998</v>
      </c>
      <c r="E44">
        <v>0.72089999999999999</v>
      </c>
    </row>
    <row r="45" spans="1:13" x14ac:dyDescent="0.2">
      <c r="A45">
        <v>13</v>
      </c>
      <c r="B45">
        <v>0.1419</v>
      </c>
      <c r="C45">
        <v>0.94610000000000005</v>
      </c>
      <c r="D45">
        <v>0.90759999999999996</v>
      </c>
      <c r="E45">
        <v>0.71009999999999995</v>
      </c>
    </row>
    <row r="46" spans="1:13" x14ac:dyDescent="0.2">
      <c r="A46">
        <v>14</v>
      </c>
      <c r="B46">
        <v>0.12330000000000001</v>
      </c>
      <c r="C46">
        <v>0.95499999999999996</v>
      </c>
      <c r="D46">
        <v>0.75719999999999998</v>
      </c>
      <c r="E46">
        <v>0.71550000000000002</v>
      </c>
    </row>
    <row r="47" spans="1:13" x14ac:dyDescent="0.2">
      <c r="A47">
        <v>15</v>
      </c>
      <c r="B47">
        <v>0.104</v>
      </c>
      <c r="C47">
        <v>0.96330000000000005</v>
      </c>
      <c r="D47">
        <v>0.80840000000000001</v>
      </c>
      <c r="E47">
        <v>0.72170000000000001</v>
      </c>
    </row>
    <row r="48" spans="1:13" x14ac:dyDescent="0.2">
      <c r="A48">
        <v>16</v>
      </c>
      <c r="B48">
        <v>0.1019</v>
      </c>
      <c r="C48">
        <v>0.96389999999999998</v>
      </c>
      <c r="D48">
        <v>1.5889</v>
      </c>
      <c r="E48">
        <v>0.71750000000000003</v>
      </c>
    </row>
    <row r="49" spans="1:5" x14ac:dyDescent="0.2">
      <c r="A49">
        <v>17</v>
      </c>
      <c r="B49">
        <v>9.7900000000000001E-2</v>
      </c>
      <c r="C49">
        <v>0.9667</v>
      </c>
      <c r="D49">
        <v>4.2995999999999999</v>
      </c>
      <c r="E49">
        <v>0.71970000000000001</v>
      </c>
    </row>
    <row r="50" spans="1:5" x14ac:dyDescent="0.2">
      <c r="A50">
        <v>18</v>
      </c>
      <c r="B50">
        <v>9.2100000000000001E-2</v>
      </c>
      <c r="C50">
        <v>0.96989999999999998</v>
      </c>
      <c r="D50">
        <v>0.98</v>
      </c>
      <c r="E50">
        <v>0.71699999999999997</v>
      </c>
    </row>
    <row r="51" spans="1:5" x14ac:dyDescent="0.2">
      <c r="A51">
        <v>19</v>
      </c>
      <c r="B51">
        <v>0.106</v>
      </c>
      <c r="C51">
        <v>0.96379999999999999</v>
      </c>
      <c r="D51">
        <v>2.2604000000000002</v>
      </c>
      <c r="E51">
        <v>0.71230000000000004</v>
      </c>
    </row>
    <row r="52" spans="1:5" x14ac:dyDescent="0.2">
      <c r="A52">
        <v>20</v>
      </c>
      <c r="B52">
        <v>7.8399999999999997E-2</v>
      </c>
      <c r="C52">
        <v>0.97430000000000005</v>
      </c>
      <c r="D52">
        <v>0.37759999999999999</v>
      </c>
      <c r="E52">
        <v>0.69899999999999995</v>
      </c>
    </row>
    <row r="53" spans="1:5" x14ac:dyDescent="0.2">
      <c r="A53">
        <v>21</v>
      </c>
      <c r="B53">
        <v>9.7000000000000003E-2</v>
      </c>
      <c r="C53">
        <v>0.96819999999999995</v>
      </c>
      <c r="D53">
        <v>0.95550000000000002</v>
      </c>
      <c r="E53">
        <v>0.70950000000000002</v>
      </c>
    </row>
    <row r="54" spans="1:5" x14ac:dyDescent="0.2">
      <c r="A54">
        <v>22</v>
      </c>
      <c r="B54">
        <v>8.4500000000000006E-2</v>
      </c>
      <c r="C54">
        <v>0.97250000000000003</v>
      </c>
      <c r="D54">
        <v>1.1626000000000001</v>
      </c>
      <c r="E54">
        <v>0.72419999999999995</v>
      </c>
    </row>
    <row r="55" spans="1:5" x14ac:dyDescent="0.2">
      <c r="A55">
        <v>23</v>
      </c>
      <c r="B55">
        <v>9.4299999999999995E-2</v>
      </c>
      <c r="C55">
        <v>0.97089999999999999</v>
      </c>
      <c r="D55">
        <v>1.504</v>
      </c>
      <c r="E55">
        <v>0.72460000000000002</v>
      </c>
    </row>
    <row r="56" spans="1:5" x14ac:dyDescent="0.2">
      <c r="A56">
        <v>24</v>
      </c>
      <c r="B56">
        <v>7.3599999999999999E-2</v>
      </c>
      <c r="C56">
        <v>0.97619999999999996</v>
      </c>
      <c r="D56">
        <v>3.1139000000000001</v>
      </c>
      <c r="E56">
        <v>0.7198</v>
      </c>
    </row>
    <row r="57" spans="1:5" x14ac:dyDescent="0.2">
      <c r="A57">
        <v>25</v>
      </c>
      <c r="B57">
        <v>8.3699999999999997E-2</v>
      </c>
      <c r="C57">
        <v>0.97360000000000002</v>
      </c>
      <c r="D57">
        <v>3.1772999999999998</v>
      </c>
      <c r="E57">
        <v>0.70909999999999995</v>
      </c>
    </row>
    <row r="58" spans="1:5" x14ac:dyDescent="0.2">
      <c r="A58">
        <v>26</v>
      </c>
      <c r="B58">
        <v>9.9900000000000003E-2</v>
      </c>
      <c r="C58">
        <v>0.96930000000000005</v>
      </c>
      <c r="D58">
        <v>0.15670000000000001</v>
      </c>
      <c r="E58">
        <v>0.70589999999999997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D265-5C8A-1744-9D8F-A6494EE434BD}">
  <dimension ref="A1"/>
  <sheetViews>
    <sheetView workbookViewId="0">
      <selection activeCell="O1" sqref="O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363B-2D04-5648-BD4A-BD879D07A1FC}">
  <dimension ref="A1:M31"/>
  <sheetViews>
    <sheetView workbookViewId="0">
      <selection activeCell="I3" sqref="I3"/>
    </sheetView>
  </sheetViews>
  <sheetFormatPr baseColWidth="10" defaultRowHeight="16" x14ac:dyDescent="0.2"/>
  <cols>
    <col min="6" max="6" width="5.83203125" customWidth="1"/>
    <col min="7" max="7" width="14.5" bestFit="1" customWidth="1"/>
    <col min="8" max="8" width="16.33203125" bestFit="1" customWidth="1"/>
    <col min="9" max="9" width="23.6640625" customWidth="1"/>
    <col min="10" max="10" width="16.83203125" bestFit="1" customWidth="1"/>
    <col min="12" max="12" width="11.5" bestFit="1" customWidth="1"/>
    <col min="13" max="13" width="12.83203125" bestFit="1" customWidth="1"/>
  </cols>
  <sheetData>
    <row r="1" spans="1:13" x14ac:dyDescent="0.2">
      <c r="A1" s="6" t="s">
        <v>12</v>
      </c>
    </row>
    <row r="2" spans="1:13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G2" s="1" t="s">
        <v>11</v>
      </c>
      <c r="H2" s="1" t="s">
        <v>8</v>
      </c>
      <c r="I2" s="1" t="s">
        <v>9</v>
      </c>
      <c r="J2" s="1" t="s">
        <v>10</v>
      </c>
      <c r="L2" s="1" t="s">
        <v>6</v>
      </c>
      <c r="M2" s="3">
        <v>43931.42291666667</v>
      </c>
    </row>
    <row r="3" spans="1:13" x14ac:dyDescent="0.2">
      <c r="A3">
        <v>1</v>
      </c>
      <c r="B3">
        <v>0.74660000000000004</v>
      </c>
      <c r="C3">
        <v>0.68789999999999996</v>
      </c>
      <c r="D3">
        <v>0.50080000000000002</v>
      </c>
      <c r="E3">
        <v>0.69189999999999996</v>
      </c>
      <c r="G3">
        <v>2924</v>
      </c>
      <c r="H3" s="2">
        <f>SUM($G$3:$G3)/A3</f>
        <v>2924</v>
      </c>
      <c r="I3" s="4">
        <f>G3/$M$4*$M$3+$M$2</f>
        <v>43931.930555555562</v>
      </c>
      <c r="J3" s="4">
        <f>H3/Seconds_Per_Day+$M$2</f>
        <v>43931.456759259265</v>
      </c>
      <c r="L3" t="s">
        <v>5</v>
      </c>
      <c r="M3">
        <v>15</v>
      </c>
    </row>
    <row r="4" spans="1:13" x14ac:dyDescent="0.2">
      <c r="A4">
        <v>2</v>
      </c>
      <c r="B4">
        <v>0.64200000000000002</v>
      </c>
      <c r="C4">
        <v>0.68799999999999994</v>
      </c>
      <c r="D4">
        <v>0.8407</v>
      </c>
      <c r="E4">
        <v>0.69189999999999996</v>
      </c>
      <c r="G4">
        <v>2865</v>
      </c>
      <c r="H4" s="2">
        <f>SUM($G$3:$G4)/A4</f>
        <v>2894.5</v>
      </c>
      <c r="I4" s="4">
        <f t="shared" ref="I4:I7" si="0">G4/$M$4*$M$3+$M$2</f>
        <v>43931.920312500006</v>
      </c>
      <c r="J4" s="4">
        <f>H4/Seconds_Per_Day+Start_Time</f>
        <v>43930.421001157403</v>
      </c>
      <c r="L4" t="s">
        <v>7</v>
      </c>
      <c r="M4" s="2">
        <f>24*60*60</f>
        <v>86400</v>
      </c>
    </row>
    <row r="5" spans="1:13" x14ac:dyDescent="0.2">
      <c r="A5">
        <v>3</v>
      </c>
      <c r="B5">
        <v>0.64200000000000002</v>
      </c>
      <c r="C5">
        <v>0.68799999999999994</v>
      </c>
      <c r="D5">
        <v>0.75019999999999998</v>
      </c>
      <c r="E5">
        <v>0.69189999999999996</v>
      </c>
      <c r="G5">
        <v>2875</v>
      </c>
      <c r="H5" s="2">
        <f>SUM($G$3:$G5)/A5</f>
        <v>2888</v>
      </c>
      <c r="I5" s="4">
        <f t="shared" si="0"/>
        <v>43931.922048611115</v>
      </c>
      <c r="J5" s="4">
        <f>H5/Seconds_Per_Day+Start_Time</f>
        <v>43930.420925925922</v>
      </c>
    </row>
    <row r="6" spans="1:13" x14ac:dyDescent="0.2">
      <c r="A6">
        <v>4</v>
      </c>
      <c r="B6">
        <v>0.64180000000000004</v>
      </c>
      <c r="C6">
        <v>0.68799999999999994</v>
      </c>
      <c r="D6">
        <v>0.56940000000000002</v>
      </c>
      <c r="E6">
        <v>0.69189999999999996</v>
      </c>
      <c r="G6">
        <v>2903</v>
      </c>
      <c r="H6" s="2">
        <f>SUM($G$3:$G6)/A6</f>
        <v>2891.75</v>
      </c>
      <c r="I6" s="4">
        <f t="shared" si="0"/>
        <v>43931.926909722228</v>
      </c>
      <c r="J6" s="4">
        <f>H6/Seconds_Per_Day+Start_Time</f>
        <v>43930.420969328698</v>
      </c>
    </row>
    <row r="7" spans="1:13" x14ac:dyDescent="0.2">
      <c r="A7">
        <v>5</v>
      </c>
      <c r="B7">
        <v>0.64170000000000005</v>
      </c>
      <c r="C7">
        <v>0.68799999999999994</v>
      </c>
      <c r="D7">
        <v>0.65839999999999999</v>
      </c>
      <c r="E7">
        <v>0.69189999999999996</v>
      </c>
      <c r="G7">
        <v>2916</v>
      </c>
      <c r="H7" s="2">
        <f>SUM($G$3:$G7)/A7</f>
        <v>2896.6</v>
      </c>
      <c r="I7" s="4">
        <f t="shared" si="0"/>
        <v>43931.929166666669</v>
      </c>
      <c r="J7" s="4">
        <f>H7/Seconds_Per_Day+Start_Time</f>
        <v>43930.421025462958</v>
      </c>
    </row>
    <row r="8" spans="1:13" x14ac:dyDescent="0.2">
      <c r="I8" s="4"/>
      <c r="J8" s="4"/>
    </row>
    <row r="9" spans="1:13" x14ac:dyDescent="0.2">
      <c r="A9" s="6" t="s">
        <v>13</v>
      </c>
    </row>
    <row r="10" spans="1:13" x14ac:dyDescent="0.2">
      <c r="A10" s="1" t="s">
        <v>4</v>
      </c>
      <c r="B10" t="s">
        <v>0</v>
      </c>
      <c r="C10" t="s">
        <v>1</v>
      </c>
      <c r="D10" t="s">
        <v>2</v>
      </c>
      <c r="E10" t="s">
        <v>3</v>
      </c>
      <c r="G10" s="1" t="s">
        <v>11</v>
      </c>
      <c r="H10" s="1" t="s">
        <v>8</v>
      </c>
      <c r="I10" s="1" t="s">
        <v>9</v>
      </c>
      <c r="J10" s="1" t="s">
        <v>10</v>
      </c>
      <c r="L10" s="1" t="s">
        <v>6</v>
      </c>
      <c r="M10" s="3">
        <v>43931.42291666667</v>
      </c>
    </row>
    <row r="11" spans="1:13" x14ac:dyDescent="0.2">
      <c r="A11">
        <v>1</v>
      </c>
      <c r="B11">
        <v>0.74660000000000004</v>
      </c>
      <c r="C11">
        <v>0.68789999999999996</v>
      </c>
      <c r="D11">
        <v>0.50080000000000002</v>
      </c>
      <c r="E11">
        <v>0.69189999999999996</v>
      </c>
      <c r="G11">
        <v>2924</v>
      </c>
      <c r="H11" s="2">
        <f>SUM($G$11:$G11)/A11</f>
        <v>2924</v>
      </c>
      <c r="I11" s="4">
        <f>G11/$M$4*$M$3+$M$2</f>
        <v>43931.930555555562</v>
      </c>
      <c r="J11" s="4">
        <f>H11/Seconds_Per_Day+$M$2</f>
        <v>43931.456759259265</v>
      </c>
      <c r="L11" t="s">
        <v>5</v>
      </c>
      <c r="M11">
        <v>15</v>
      </c>
    </row>
    <row r="12" spans="1:13" x14ac:dyDescent="0.2">
      <c r="A12">
        <v>2</v>
      </c>
      <c r="B12">
        <v>0.64200000000000002</v>
      </c>
      <c r="C12">
        <v>0.68799999999999994</v>
      </c>
      <c r="D12">
        <v>0.8407</v>
      </c>
      <c r="E12">
        <v>0.69189999999999996</v>
      </c>
      <c r="G12">
        <v>2865</v>
      </c>
      <c r="H12" s="2">
        <f>SUM($G$11:$G12)/A12</f>
        <v>2894.5</v>
      </c>
      <c r="I12" s="4">
        <f t="shared" ref="I12:I15" si="1">G12/$M$4*$M$3+$M$2</f>
        <v>43931.920312500006</v>
      </c>
      <c r="J12" s="4">
        <f>H12/Seconds_Per_Day+Start_Time</f>
        <v>43930.421001157403</v>
      </c>
      <c r="L12" t="s">
        <v>7</v>
      </c>
      <c r="M12" s="2">
        <f>24*60*60</f>
        <v>86400</v>
      </c>
    </row>
    <row r="13" spans="1:13" x14ac:dyDescent="0.2">
      <c r="A13">
        <v>3</v>
      </c>
      <c r="B13">
        <v>0.64200000000000002</v>
      </c>
      <c r="C13">
        <v>0.68799999999999994</v>
      </c>
      <c r="D13">
        <v>0.75019999999999998</v>
      </c>
      <c r="E13">
        <v>0.69189999999999996</v>
      </c>
      <c r="G13">
        <v>2875</v>
      </c>
      <c r="H13" s="2">
        <f>SUM($G$11:$G13)/A13</f>
        <v>2888</v>
      </c>
      <c r="I13" s="4">
        <f t="shared" si="1"/>
        <v>43931.922048611115</v>
      </c>
      <c r="J13" s="4">
        <f>H13/Seconds_Per_Day+Start_Time</f>
        <v>43930.420925925922</v>
      </c>
    </row>
    <row r="14" spans="1:13" x14ac:dyDescent="0.2">
      <c r="A14">
        <v>4</v>
      </c>
      <c r="B14">
        <v>0.64180000000000004</v>
      </c>
      <c r="C14">
        <v>0.68799999999999994</v>
      </c>
      <c r="D14">
        <v>0.56940000000000002</v>
      </c>
      <c r="E14">
        <v>0.69189999999999996</v>
      </c>
      <c r="G14">
        <v>2903</v>
      </c>
      <c r="H14" s="2">
        <f>SUM($G$11:$G14)/A14</f>
        <v>2891.75</v>
      </c>
      <c r="I14" s="4">
        <f t="shared" si="1"/>
        <v>43931.926909722228</v>
      </c>
      <c r="J14" s="4">
        <f>H14/Seconds_Per_Day+Start_Time</f>
        <v>43930.420969328698</v>
      </c>
    </row>
    <row r="15" spans="1:13" x14ac:dyDescent="0.2">
      <c r="A15">
        <v>5</v>
      </c>
      <c r="B15">
        <v>0.64170000000000005</v>
      </c>
      <c r="C15">
        <v>0.68799999999999994</v>
      </c>
      <c r="D15">
        <v>0.65839999999999999</v>
      </c>
      <c r="E15">
        <v>0.69189999999999996</v>
      </c>
      <c r="G15">
        <v>2916</v>
      </c>
      <c r="H15" s="2">
        <f>SUM($G$11:$G15)/A15</f>
        <v>2896.6</v>
      </c>
      <c r="I15" s="4">
        <f t="shared" si="1"/>
        <v>43931.929166666669</v>
      </c>
      <c r="J15" s="4">
        <f>H15/Seconds_Per_Day+Start_Time</f>
        <v>43930.421025462958</v>
      </c>
    </row>
    <row r="31" spans="3:3" x14ac:dyDescent="0.2">
      <c r="C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B25A-0F62-1C4C-AB54-3D8405482E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Mod1Results</vt:lpstr>
      <vt:lpstr>Mod1Graph</vt:lpstr>
      <vt:lpstr>Mod2Results</vt:lpstr>
      <vt:lpstr>Mod2Graph</vt:lpstr>
      <vt:lpstr>Seconds_Per_Day</vt:lpstr>
      <vt:lpstr>Start_Time</vt:lpstr>
      <vt:lpstr>Total_Epochs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2020-04-09T18:59:29Z</dcterms:created>
  <dcterms:modified xsi:type="dcterms:W3CDTF">2020-04-16T19:29:42Z</dcterms:modified>
</cp:coreProperties>
</file>